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d.docs.live.net/321e4917f5e22f1c/Desktop/IT-Projekte/Multidimensional_Nutri-Score/Code/Multidimensional-Nutri-Score/"/>
    </mc:Choice>
  </mc:AlternateContent>
  <xr:revisionPtr revIDLastSave="316" documentId="8_{03962255-4955-4F35-8BDF-772533F35B94}" xr6:coauthVersionLast="47" xr6:coauthVersionMax="47" xr10:uidLastSave="{F75F2072-2F38-4A1B-8636-E1A4495885AE}"/>
  <bookViews>
    <workbookView xWindow="-108" yWindow="-108" windowWidth="23256" windowHeight="12576" xr2:uid="{00000000-000D-0000-FFFF-FFFF00000000}"/>
  </bookViews>
  <sheets>
    <sheet name="avg_vitamins" sheetId="7" r:id="rId1"/>
    <sheet name="avg_recom" sheetId="6" r:id="rId2"/>
    <sheet name="Referenzwerte df" sheetId="1" r:id="rId3"/>
    <sheet name="Fußnoten" sheetId="2" r:id="rId4"/>
    <sheet name="recommendation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3" i="6" l="1"/>
  <c r="AI3" i="6"/>
  <c r="AG3" i="6"/>
  <c r="Z3" i="6"/>
  <c r="U3" i="6"/>
  <c r="T3" i="6"/>
  <c r="R3" i="6"/>
  <c r="S3" i="6"/>
  <c r="O4" i="6"/>
  <c r="N3" i="6"/>
  <c r="D4" i="6"/>
  <c r="C4" i="6"/>
  <c r="H4" i="6"/>
  <c r="J4" i="6"/>
  <c r="I4" i="6"/>
  <c r="E1" i="6"/>
  <c r="F1" i="6"/>
  <c r="G1" i="6"/>
  <c r="I1" i="6"/>
  <c r="J1" i="6"/>
  <c r="I3" i="6"/>
  <c r="H3" i="6"/>
  <c r="D3" i="6"/>
  <c r="B2" i="6"/>
  <c r="C2" i="6"/>
  <c r="H1" i="6"/>
  <c r="D1" i="6"/>
  <c r="D2" i="6"/>
  <c r="E2" i="6"/>
  <c r="F2" i="6"/>
  <c r="G2" i="6"/>
  <c r="H2" i="6"/>
  <c r="K2" i="6"/>
  <c r="I2" i="6"/>
  <c r="J2" i="6"/>
  <c r="B3" i="6"/>
  <c r="C3" i="6" s="1"/>
  <c r="D5" i="6"/>
  <c r="AN1" i="6"/>
  <c r="AL1" i="6"/>
  <c r="AJ2" i="6"/>
  <c r="AG6" i="6"/>
  <c r="AE2" i="6"/>
  <c r="AE5" i="6"/>
  <c r="AA5" i="6"/>
  <c r="U2" i="6"/>
  <c r="V6" i="6"/>
  <c r="S5" i="6"/>
  <c r="Q2" i="6"/>
  <c r="P6" i="6"/>
  <c r="M1" i="6"/>
  <c r="M6" i="6"/>
  <c r="L1" i="6"/>
  <c r="J6" i="6"/>
  <c r="G6" i="6"/>
  <c r="D6" i="6"/>
  <c r="C6" i="6"/>
  <c r="M7" i="3" a="1"/>
  <c r="M7" i="3" s="1"/>
  <c r="N7" i="3" a="1"/>
  <c r="N7" i="3" s="1"/>
  <c r="O7" i="3" a="1"/>
  <c r="O7" i="3" s="1"/>
  <c r="P7" i="3" a="1"/>
  <c r="P7" i="3" s="1"/>
  <c r="Q7" i="3" a="1"/>
  <c r="Q7" i="3" s="1"/>
  <c r="R7" i="3" a="1"/>
  <c r="R7" i="3" s="1"/>
  <c r="S7" i="3" a="1"/>
  <c r="S7" i="3" s="1"/>
  <c r="T7" i="3" a="1"/>
  <c r="T7" i="3" s="1"/>
  <c r="U7" i="3" a="1"/>
  <c r="U7" i="3" s="1"/>
  <c r="V7" i="3" a="1"/>
  <c r="V7" i="3" s="1"/>
  <c r="W7" i="3" a="1"/>
  <c r="W7" i="3" s="1"/>
  <c r="X7" i="3" a="1"/>
  <c r="X7" i="3" s="1"/>
  <c r="Y7" i="3" a="1"/>
  <c r="Y7" i="3" s="1"/>
  <c r="Z7" i="3" a="1"/>
  <c r="Z7" i="3" s="1"/>
  <c r="AA7" i="3" a="1"/>
  <c r="AA7" i="3" s="1"/>
  <c r="AB7" i="3" a="1"/>
  <c r="AB7" i="3" s="1"/>
  <c r="AC7" i="3" a="1"/>
  <c r="AC7" i="3" s="1"/>
  <c r="AD7" i="3" a="1"/>
  <c r="AD7" i="3" s="1"/>
  <c r="AE7" i="3" a="1"/>
  <c r="AE7" i="3" s="1"/>
  <c r="AF7" i="3" a="1"/>
  <c r="AF7" i="3" s="1"/>
  <c r="AG7" i="3" a="1"/>
  <c r="AG7" i="3" s="1"/>
  <c r="AH7" i="3" a="1"/>
  <c r="AH7" i="3" s="1"/>
  <c r="AI7" i="3" a="1"/>
  <c r="AI7" i="3" s="1"/>
  <c r="AJ7" i="3" a="1"/>
  <c r="AJ7" i="3" s="1"/>
  <c r="AK7" i="3" a="1"/>
  <c r="AK7" i="3" s="1"/>
  <c r="AL7" i="3" a="1"/>
  <c r="AL7" i="3" s="1"/>
  <c r="AM7" i="3" a="1"/>
  <c r="AM7" i="3" s="1"/>
  <c r="AN7" i="3" a="1"/>
  <c r="AN7" i="3" s="1"/>
  <c r="AO7" i="3" a="1"/>
  <c r="AO7" i="3" s="1"/>
  <c r="AP7" i="3" a="1"/>
  <c r="AP7" i="3" s="1"/>
  <c r="AQ7" i="3" a="1"/>
  <c r="AQ7" i="3" s="1"/>
  <c r="AR7" i="3" a="1"/>
  <c r="AR7" i="3" s="1"/>
  <c r="AS7" i="3" a="1"/>
  <c r="AS7" i="3" s="1"/>
  <c r="AT7" i="3" a="1"/>
  <c r="AT7" i="3" s="1"/>
  <c r="AU7" i="3" a="1"/>
  <c r="AU7" i="3" s="1"/>
  <c r="AV7" i="3" a="1"/>
  <c r="AV7" i="3" s="1"/>
  <c r="I7" i="3" a="1"/>
  <c r="I7" i="3" s="1"/>
  <c r="J7" i="3" a="1"/>
  <c r="J7" i="3" s="1"/>
  <c r="K7" i="3" a="1"/>
  <c r="K7" i="3" s="1"/>
  <c r="L7" i="3" a="1"/>
  <c r="L7" i="3" s="1"/>
  <c r="E7" i="3" a="1"/>
  <c r="E7" i="3" s="1"/>
  <c r="F7" i="3" a="1"/>
  <c r="F7" i="3" s="1"/>
  <c r="G7" i="3" a="1"/>
  <c r="G7" i="3" s="1"/>
  <c r="H7" i="3" a="1"/>
  <c r="H7" i="3" s="1"/>
  <c r="D7" i="3" a="1"/>
  <c r="D7" i="3" s="1"/>
  <c r="D6" i="3" a="1"/>
  <c r="D6" i="3" s="1"/>
  <c r="U5" i="3" a="1"/>
  <c r="U5" i="3" s="1"/>
  <c r="Q6" i="6" s="1"/>
  <c r="V5" i="3" a="1"/>
  <c r="V5" i="3" s="1"/>
  <c r="R6" i="6" s="1"/>
  <c r="W5" i="3" a="1"/>
  <c r="W5" i="3" s="1"/>
  <c r="S6" i="6" s="1"/>
  <c r="X5" i="3" a="1"/>
  <c r="X5" i="3" s="1"/>
  <c r="T6" i="6" s="1"/>
  <c r="Y5" i="3" a="1"/>
  <c r="Y5" i="3" s="1"/>
  <c r="U6" i="6" s="1"/>
  <c r="Z5" i="3" a="1"/>
  <c r="Z5" i="3" s="1"/>
  <c r="AA5" i="3" a="1"/>
  <c r="AA5" i="3" s="1"/>
  <c r="W6" i="6" s="1"/>
  <c r="AB5" i="3" a="1"/>
  <c r="AB5" i="3" s="1"/>
  <c r="X6" i="6" s="1"/>
  <c r="AC5" i="3" a="1"/>
  <c r="AC5" i="3" s="1"/>
  <c r="Y6" i="6" s="1"/>
  <c r="AD5" i="3" a="1"/>
  <c r="AD5" i="3" s="1"/>
  <c r="Z6" i="6" s="1"/>
  <c r="AE5" i="3" a="1"/>
  <c r="AE5" i="3" s="1"/>
  <c r="AA6" i="6" s="1"/>
  <c r="AF5" i="3" a="1"/>
  <c r="AF5" i="3" s="1"/>
  <c r="AB6" i="6" s="1"/>
  <c r="AG5" i="3" a="1"/>
  <c r="AG5" i="3" s="1"/>
  <c r="AC6" i="6" s="1"/>
  <c r="AH5" i="3" a="1"/>
  <c r="AH5" i="3" s="1"/>
  <c r="AD6" i="6" s="1"/>
  <c r="AI5" i="3" a="1"/>
  <c r="AI5" i="3" s="1"/>
  <c r="AE6" i="6" s="1"/>
  <c r="AJ5" i="3" a="1"/>
  <c r="AJ5" i="3" s="1"/>
  <c r="AF6" i="6" s="1"/>
  <c r="AK5" i="3" a="1"/>
  <c r="AK5" i="3" s="1"/>
  <c r="AL5" i="3" a="1"/>
  <c r="AL5" i="3" s="1"/>
  <c r="AH6" i="6" s="1"/>
  <c r="AM5" i="3" a="1"/>
  <c r="AM5" i="3" s="1"/>
  <c r="AI6" i="6" s="1"/>
  <c r="AN5" i="3" a="1"/>
  <c r="AN5" i="3" s="1"/>
  <c r="AJ6" i="6" s="1"/>
  <c r="AO5" i="3" a="1"/>
  <c r="AO5" i="3" s="1"/>
  <c r="AP5" i="3" a="1"/>
  <c r="AP5" i="3" s="1"/>
  <c r="AQ5" i="3" a="1"/>
  <c r="AQ5" i="3" s="1"/>
  <c r="AK6" i="6" s="1"/>
  <c r="AR5" i="3" a="1"/>
  <c r="AR5" i="3" s="1"/>
  <c r="AL6" i="6" s="1"/>
  <c r="AS5" i="3" a="1"/>
  <c r="AS5" i="3" s="1"/>
  <c r="AM6" i="6" s="1"/>
  <c r="AT5" i="3" a="1"/>
  <c r="AT5" i="3" s="1"/>
  <c r="AN6" i="6" s="1"/>
  <c r="AU5" i="3" a="1"/>
  <c r="AU5" i="3" s="1"/>
  <c r="AO6" i="6" s="1"/>
  <c r="AV5" i="3" a="1"/>
  <c r="AV5" i="3" s="1"/>
  <c r="AP6" i="6" s="1"/>
  <c r="P5" i="3" a="1"/>
  <c r="P5" i="3" s="1"/>
  <c r="L6" i="6" s="1"/>
  <c r="N5" i="3" a="1"/>
  <c r="N5" i="3" s="1"/>
  <c r="O5" i="3" a="1"/>
  <c r="O5" i="3" s="1"/>
  <c r="K6" i="6" s="1"/>
  <c r="Q5" i="3" a="1"/>
  <c r="Q5" i="3" s="1"/>
  <c r="R5" i="3" a="1"/>
  <c r="R5" i="3" s="1"/>
  <c r="N6" i="6" s="1"/>
  <c r="S5" i="3" a="1"/>
  <c r="S5" i="3" s="1"/>
  <c r="O6" i="6" s="1"/>
  <c r="T5" i="3" a="1"/>
  <c r="T5" i="3" s="1"/>
  <c r="J5" i="3" a="1"/>
  <c r="J5" i="3" s="1"/>
  <c r="F6" i="6" s="1"/>
  <c r="K5" i="3" a="1"/>
  <c r="K5" i="3" s="1"/>
  <c r="L5" i="3" a="1"/>
  <c r="L5" i="3" s="1"/>
  <c r="H6" i="6" s="1"/>
  <c r="M5" i="3" a="1"/>
  <c r="M5" i="3" s="1"/>
  <c r="I6" i="6" s="1"/>
  <c r="E5" i="3" a="1"/>
  <c r="E5" i="3" s="1"/>
  <c r="F5" i="3" a="1"/>
  <c r="F5" i="3" s="1"/>
  <c r="G5" i="3" a="1"/>
  <c r="G5" i="3" s="1"/>
  <c r="H5" i="3" a="1"/>
  <c r="H5" i="3" s="1"/>
  <c r="I5" i="3" a="1"/>
  <c r="I5" i="3" s="1"/>
  <c r="E6" i="6" s="1"/>
  <c r="D5" i="3" a="1"/>
  <c r="D5" i="3" s="1"/>
  <c r="B6" i="6" s="1"/>
  <c r="D4" i="3" a="1"/>
  <c r="D4" i="3" s="1"/>
  <c r="B5" i="6" s="1"/>
  <c r="B7" i="3" a="1"/>
  <c r="B7" i="3" s="1"/>
  <c r="C7" i="3" a="1"/>
  <c r="C7" i="3" s="1"/>
  <c r="B6" i="3" a="1"/>
  <c r="B6" i="3" s="1"/>
  <c r="C6" i="3" a="1"/>
  <c r="C6" i="3" s="1"/>
  <c r="AG1" i="3" a="1"/>
  <c r="AG1" i="3" s="1"/>
  <c r="AC1" i="6" s="1"/>
  <c r="AH1" i="3" a="1"/>
  <c r="AH1" i="3" s="1"/>
  <c r="AD1" i="6" s="1"/>
  <c r="AI1" i="3" a="1"/>
  <c r="AI1" i="3" s="1"/>
  <c r="AE1" i="6" s="1"/>
  <c r="AJ1" i="3" a="1"/>
  <c r="AJ1" i="3" s="1"/>
  <c r="AF1" i="6" s="1"/>
  <c r="AK1" i="3" a="1"/>
  <c r="AK1" i="3" s="1"/>
  <c r="AG1" i="6" s="1"/>
  <c r="AL1" i="3" a="1"/>
  <c r="AL1" i="3" s="1"/>
  <c r="AH1" i="6" s="1"/>
  <c r="AM1" i="3" a="1"/>
  <c r="AM1" i="3" s="1"/>
  <c r="AI1" i="6" s="1"/>
  <c r="AN1" i="3" a="1"/>
  <c r="AN1" i="3" s="1"/>
  <c r="AJ1" i="6" s="1"/>
  <c r="AO1" i="3" a="1"/>
  <c r="AO1" i="3" s="1"/>
  <c r="AP1" i="3" a="1"/>
  <c r="AP1" i="3" s="1"/>
  <c r="AQ1" i="3" a="1"/>
  <c r="AQ1" i="3" s="1"/>
  <c r="AK1" i="6" s="1"/>
  <c r="AR1" i="3" a="1"/>
  <c r="AR1" i="3" s="1"/>
  <c r="AS1" i="3" a="1"/>
  <c r="AS1" i="3" s="1"/>
  <c r="AM1" i="6" s="1"/>
  <c r="AT1" i="3" a="1"/>
  <c r="AT1" i="3" s="1"/>
  <c r="AU1" i="3" a="1"/>
  <c r="AU1" i="3" s="1"/>
  <c r="AO1" i="6" s="1"/>
  <c r="AV1" i="3" a="1"/>
  <c r="AV1" i="3" s="1"/>
  <c r="AP1" i="6" s="1"/>
  <c r="AG2" i="3" a="1"/>
  <c r="AG2" i="3" s="1"/>
  <c r="AC2" i="6" s="1"/>
  <c r="AH2" i="3" a="1"/>
  <c r="AH2" i="3" s="1"/>
  <c r="AD2" i="6" s="1"/>
  <c r="AI2" i="3" a="1"/>
  <c r="AI2" i="3" s="1"/>
  <c r="AJ2" i="3" a="1"/>
  <c r="AJ2" i="3" s="1"/>
  <c r="AF2" i="6" s="1"/>
  <c r="AK2" i="3" a="1"/>
  <c r="AK2" i="3" s="1"/>
  <c r="AG2" i="6" s="1"/>
  <c r="AL2" i="3" a="1"/>
  <c r="AL2" i="3" s="1"/>
  <c r="AH2" i="6" s="1"/>
  <c r="AM2" i="3" a="1"/>
  <c r="AM2" i="3" s="1"/>
  <c r="AI2" i="6" s="1"/>
  <c r="AN2" i="3" a="1"/>
  <c r="AN2" i="3" s="1"/>
  <c r="AO2" i="3" a="1"/>
  <c r="AO2" i="3" s="1"/>
  <c r="AP2" i="3" a="1"/>
  <c r="AP2" i="3" s="1"/>
  <c r="AQ2" i="3" a="1"/>
  <c r="AQ2" i="3" s="1"/>
  <c r="AK2" i="6" s="1"/>
  <c r="AR2" i="3" a="1"/>
  <c r="AR2" i="3" s="1"/>
  <c r="AL2" i="6" s="1"/>
  <c r="AS2" i="3" a="1"/>
  <c r="AS2" i="3" s="1"/>
  <c r="AM2" i="6" s="1"/>
  <c r="AT2" i="3" a="1"/>
  <c r="AT2" i="3" s="1"/>
  <c r="AN2" i="6" s="1"/>
  <c r="AU2" i="3" a="1"/>
  <c r="AU2" i="3" s="1"/>
  <c r="AO2" i="6" s="1"/>
  <c r="AV2" i="3" a="1"/>
  <c r="AV2" i="3" s="1"/>
  <c r="AP2" i="6" s="1"/>
  <c r="AG3" i="3" a="1"/>
  <c r="AG3" i="3" s="1"/>
  <c r="AH3" i="3" a="1"/>
  <c r="AH3" i="3" s="1"/>
  <c r="AI3" i="3" a="1"/>
  <c r="AI3" i="3" s="1"/>
  <c r="AJ3" i="3" a="1"/>
  <c r="AJ3" i="3" s="1"/>
  <c r="AK3" i="3" a="1"/>
  <c r="AK3" i="3" s="1"/>
  <c r="AL3" i="3" a="1"/>
  <c r="AL3" i="3" s="1"/>
  <c r="AM3" i="3" a="1"/>
  <c r="AM3" i="3" s="1"/>
  <c r="AN3" i="3" a="1"/>
  <c r="AN3" i="3" s="1"/>
  <c r="AO3" i="3" a="1"/>
  <c r="AO3" i="3" s="1"/>
  <c r="AP3" i="3" a="1"/>
  <c r="AP3" i="3" s="1"/>
  <c r="AQ3" i="3" a="1"/>
  <c r="AQ3" i="3" s="1"/>
  <c r="AR3" i="3" a="1"/>
  <c r="AR3" i="3" s="1"/>
  <c r="AS3" i="3" a="1"/>
  <c r="AS3" i="3" s="1"/>
  <c r="AT3" i="3" a="1"/>
  <c r="AT3" i="3" s="1"/>
  <c r="AU3" i="3" a="1"/>
  <c r="AU3" i="3" s="1"/>
  <c r="AV3" i="3" a="1"/>
  <c r="AV3" i="3" s="1"/>
  <c r="AG4" i="3" a="1"/>
  <c r="AG4" i="3" s="1"/>
  <c r="AC5" i="6" s="1"/>
  <c r="AH4" i="3" a="1"/>
  <c r="AH4" i="3" s="1"/>
  <c r="AD5" i="6" s="1"/>
  <c r="AI4" i="3" a="1"/>
  <c r="AI4" i="3" s="1"/>
  <c r="AJ4" i="3" a="1"/>
  <c r="AJ4" i="3" s="1"/>
  <c r="AF5" i="6" s="1"/>
  <c r="AK4" i="3" a="1"/>
  <c r="AK4" i="3" s="1"/>
  <c r="AG5" i="6" s="1"/>
  <c r="AL4" i="3" a="1"/>
  <c r="AL4" i="3" s="1"/>
  <c r="AH5" i="6" s="1"/>
  <c r="AM4" i="3" a="1"/>
  <c r="AM4" i="3" s="1"/>
  <c r="AI5" i="6" s="1"/>
  <c r="AN4" i="3" a="1"/>
  <c r="AN4" i="3" s="1"/>
  <c r="AJ5" i="6" s="1"/>
  <c r="AO4" i="3" a="1"/>
  <c r="AO4" i="3" s="1"/>
  <c r="AP4" i="3" a="1"/>
  <c r="AP4" i="3" s="1"/>
  <c r="AQ4" i="3" a="1"/>
  <c r="AQ4" i="3" s="1"/>
  <c r="AK5" i="6" s="1"/>
  <c r="AR4" i="3" a="1"/>
  <c r="AR4" i="3" s="1"/>
  <c r="AL5" i="6" s="1"/>
  <c r="AS4" i="3" a="1"/>
  <c r="AS4" i="3" s="1"/>
  <c r="AM5" i="6" s="1"/>
  <c r="AT4" i="3" a="1"/>
  <c r="AT4" i="3" s="1"/>
  <c r="AN5" i="6" s="1"/>
  <c r="AU4" i="3" a="1"/>
  <c r="AU4" i="3" s="1"/>
  <c r="AO5" i="6" s="1"/>
  <c r="AV4" i="3" a="1"/>
  <c r="AV4" i="3" s="1"/>
  <c r="AP5" i="6" s="1"/>
  <c r="AG6" i="3" a="1"/>
  <c r="AG6" i="3" s="1"/>
  <c r="AH6" i="3" a="1"/>
  <c r="AH6" i="3" s="1"/>
  <c r="AI6" i="3" a="1"/>
  <c r="AI6" i="3" s="1"/>
  <c r="AJ6" i="3" a="1"/>
  <c r="AJ6" i="3" s="1"/>
  <c r="AK6" i="3" a="1"/>
  <c r="AK6" i="3" s="1"/>
  <c r="AL6" i="3" a="1"/>
  <c r="AL6" i="3" s="1"/>
  <c r="AM6" i="3" a="1"/>
  <c r="AM6" i="3" s="1"/>
  <c r="AN6" i="3" a="1"/>
  <c r="AN6" i="3" s="1"/>
  <c r="AO6" i="3" a="1"/>
  <c r="AO6" i="3" s="1"/>
  <c r="AP6" i="3" a="1"/>
  <c r="AP6" i="3" s="1"/>
  <c r="AQ6" i="3" a="1"/>
  <c r="AQ6" i="3" s="1"/>
  <c r="AR6" i="3" a="1"/>
  <c r="AR6" i="3" s="1"/>
  <c r="AS6" i="3" a="1"/>
  <c r="AS6" i="3" s="1"/>
  <c r="AT6" i="3" a="1"/>
  <c r="AT6" i="3" s="1"/>
  <c r="AU6" i="3" a="1"/>
  <c r="AU6" i="3" s="1"/>
  <c r="AV6" i="3" a="1"/>
  <c r="AV6" i="3" s="1"/>
  <c r="W1" i="3" a="1"/>
  <c r="W1" i="3" s="1"/>
  <c r="S1" i="6" s="1"/>
  <c r="X1" i="3" a="1"/>
  <c r="X1" i="3" s="1"/>
  <c r="T1" i="6" s="1"/>
  <c r="Y1" i="3" a="1"/>
  <c r="Y1" i="3" s="1"/>
  <c r="U1" i="6" s="1"/>
  <c r="Z1" i="3" a="1"/>
  <c r="Z1" i="3" s="1"/>
  <c r="V1" i="6" s="1"/>
  <c r="AA1" i="3" a="1"/>
  <c r="AA1" i="3" s="1"/>
  <c r="W1" i="6" s="1"/>
  <c r="AB1" i="3" a="1"/>
  <c r="AB1" i="3" s="1"/>
  <c r="X1" i="6" s="1"/>
  <c r="AC1" i="3" a="1"/>
  <c r="AC1" i="3" s="1"/>
  <c r="Y1" i="6" s="1"/>
  <c r="AD1" i="3" a="1"/>
  <c r="AD1" i="3" s="1"/>
  <c r="Z1" i="6" s="1"/>
  <c r="AE1" i="3" a="1"/>
  <c r="AE1" i="3" s="1"/>
  <c r="AA1" i="6" s="1"/>
  <c r="AF1" i="3" a="1"/>
  <c r="AF1" i="3" s="1"/>
  <c r="AB1" i="6" s="1"/>
  <c r="W2" i="3" a="1"/>
  <c r="W2" i="3" s="1"/>
  <c r="S2" i="6" s="1"/>
  <c r="X2" i="3" a="1"/>
  <c r="X2" i="3" s="1"/>
  <c r="T2" i="6" s="1"/>
  <c r="Y2" i="3" a="1"/>
  <c r="Y2" i="3" s="1"/>
  <c r="Z2" i="3" a="1"/>
  <c r="Z2" i="3" s="1"/>
  <c r="V2" i="6" s="1"/>
  <c r="AA2" i="3" a="1"/>
  <c r="AA2" i="3" s="1"/>
  <c r="W2" i="6" s="1"/>
  <c r="AB2" i="3" a="1"/>
  <c r="AB2" i="3" s="1"/>
  <c r="X2" i="6" s="1"/>
  <c r="AC2" i="3" a="1"/>
  <c r="AC2" i="3" s="1"/>
  <c r="Y2" i="6" s="1"/>
  <c r="AD2" i="3" a="1"/>
  <c r="AD2" i="3" s="1"/>
  <c r="Z2" i="6" s="1"/>
  <c r="AE2" i="3" a="1"/>
  <c r="AE2" i="3" s="1"/>
  <c r="AA2" i="6" s="1"/>
  <c r="AF2" i="3" a="1"/>
  <c r="AF2" i="3" s="1"/>
  <c r="AB2" i="6" s="1"/>
  <c r="W3" i="3" a="1"/>
  <c r="W3" i="3" s="1"/>
  <c r="X3" i="3" a="1"/>
  <c r="X3" i="3" s="1"/>
  <c r="Y3" i="3" a="1"/>
  <c r="Y3" i="3" s="1"/>
  <c r="Z3" i="3" a="1"/>
  <c r="Z3" i="3" s="1"/>
  <c r="AA3" i="3" a="1"/>
  <c r="AA3" i="3" s="1"/>
  <c r="AB3" i="3" a="1"/>
  <c r="AB3" i="3" s="1"/>
  <c r="AC3" i="3" a="1"/>
  <c r="AC3" i="3" s="1"/>
  <c r="AD3" i="3" a="1"/>
  <c r="AD3" i="3" s="1"/>
  <c r="AE3" i="3" a="1"/>
  <c r="AE3" i="3" s="1"/>
  <c r="AF3" i="3" a="1"/>
  <c r="AF3" i="3" s="1"/>
  <c r="W4" i="3" a="1"/>
  <c r="W4" i="3" s="1"/>
  <c r="X4" i="3" a="1"/>
  <c r="X4" i="3" s="1"/>
  <c r="T5" i="6" s="1"/>
  <c r="Y4" i="3" a="1"/>
  <c r="Y4" i="3" s="1"/>
  <c r="U5" i="6" s="1"/>
  <c r="Z4" i="3" a="1"/>
  <c r="Z4" i="3" s="1"/>
  <c r="V5" i="6" s="1"/>
  <c r="AA4" i="3" a="1"/>
  <c r="AA4" i="3" s="1"/>
  <c r="W5" i="6" s="1"/>
  <c r="AB4" i="3" a="1"/>
  <c r="AB4" i="3" s="1"/>
  <c r="X5" i="6" s="1"/>
  <c r="AC4" i="3" a="1"/>
  <c r="AC4" i="3" s="1"/>
  <c r="Y5" i="6" s="1"/>
  <c r="AD4" i="3" a="1"/>
  <c r="AD4" i="3" s="1"/>
  <c r="Z5" i="6" s="1"/>
  <c r="AE4" i="3" a="1"/>
  <c r="AE4" i="3" s="1"/>
  <c r="AF4" i="3" a="1"/>
  <c r="AF4" i="3" s="1"/>
  <c r="AB5" i="6" s="1"/>
  <c r="W6" i="3" a="1"/>
  <c r="W6" i="3" s="1"/>
  <c r="X6" i="3" a="1"/>
  <c r="X6" i="3" s="1"/>
  <c r="Y6" i="3" a="1"/>
  <c r="Y6" i="3" s="1"/>
  <c r="Z6" i="3" a="1"/>
  <c r="Z6" i="3" s="1"/>
  <c r="AA6" i="3" a="1"/>
  <c r="AA6" i="3" s="1"/>
  <c r="AB6" i="3" a="1"/>
  <c r="AB6" i="3" s="1"/>
  <c r="AC6" i="3" a="1"/>
  <c r="AC6" i="3" s="1"/>
  <c r="AD6" i="3" a="1"/>
  <c r="AD6" i="3" s="1"/>
  <c r="AE6" i="3" a="1"/>
  <c r="AE6" i="3" s="1"/>
  <c r="AF6" i="3" a="1"/>
  <c r="AF6" i="3" s="1"/>
  <c r="K1" i="3" a="1"/>
  <c r="K1" i="3" s="1"/>
  <c r="L1" i="3" a="1"/>
  <c r="L1" i="3" s="1"/>
  <c r="M1" i="3" a="1"/>
  <c r="M1" i="3" s="1"/>
  <c r="N1" i="3" a="1"/>
  <c r="N1" i="3" s="1"/>
  <c r="O1" i="3" a="1"/>
  <c r="O1" i="3" s="1"/>
  <c r="K1" i="6" s="1"/>
  <c r="P1" i="3" a="1"/>
  <c r="P1" i="3" s="1"/>
  <c r="Q1" i="3" a="1"/>
  <c r="Q1" i="3" s="1"/>
  <c r="R1" i="3" a="1"/>
  <c r="R1" i="3" s="1"/>
  <c r="N1" i="6" s="1"/>
  <c r="S1" i="3" a="1"/>
  <c r="S1" i="3" s="1"/>
  <c r="O1" i="6" s="1"/>
  <c r="T1" i="3" a="1"/>
  <c r="T1" i="3" s="1"/>
  <c r="P1" i="6" s="1"/>
  <c r="U1" i="3" a="1"/>
  <c r="U1" i="3" s="1"/>
  <c r="Q1" i="6" s="1"/>
  <c r="V1" i="3" a="1"/>
  <c r="V1" i="3" s="1"/>
  <c r="R1" i="6" s="1"/>
  <c r="K2" i="3" a="1"/>
  <c r="K2" i="3" s="1"/>
  <c r="L2" i="3" a="1"/>
  <c r="L2" i="3" s="1"/>
  <c r="M2" i="3" a="1"/>
  <c r="M2" i="3" s="1"/>
  <c r="N2" i="3" a="1"/>
  <c r="N2" i="3" s="1"/>
  <c r="O2" i="3" a="1"/>
  <c r="O2" i="3" s="1"/>
  <c r="P2" i="3" a="1"/>
  <c r="P2" i="3" s="1"/>
  <c r="L2" i="6" s="1"/>
  <c r="Q2" i="3" a="1"/>
  <c r="Q2" i="3" s="1"/>
  <c r="M2" i="6" s="1"/>
  <c r="R2" i="3" a="1"/>
  <c r="R2" i="3" s="1"/>
  <c r="N2" i="6" s="1"/>
  <c r="S2" i="3" a="1"/>
  <c r="S2" i="3" s="1"/>
  <c r="O2" i="6" s="1"/>
  <c r="T2" i="3" a="1"/>
  <c r="T2" i="3" s="1"/>
  <c r="P2" i="6" s="1"/>
  <c r="U2" i="3" a="1"/>
  <c r="U2" i="3" s="1"/>
  <c r="V2" i="3" a="1"/>
  <c r="V2" i="3" s="1"/>
  <c r="R2" i="6" s="1"/>
  <c r="K3" i="3" a="1"/>
  <c r="K3" i="3" s="1"/>
  <c r="L3" i="3" a="1"/>
  <c r="L3" i="3" s="1"/>
  <c r="M3" i="3" a="1"/>
  <c r="M3" i="3" s="1"/>
  <c r="N3" i="3" a="1"/>
  <c r="N3" i="3" s="1"/>
  <c r="O3" i="3" a="1"/>
  <c r="O3" i="3" s="1"/>
  <c r="P3" i="3" a="1"/>
  <c r="P3" i="3" s="1"/>
  <c r="Q3" i="3" a="1"/>
  <c r="Q3" i="3" s="1"/>
  <c r="R3" i="3" a="1"/>
  <c r="R3" i="3" s="1"/>
  <c r="S3" i="3" a="1"/>
  <c r="S3" i="3" s="1"/>
  <c r="T3" i="3" a="1"/>
  <c r="T3" i="3" s="1"/>
  <c r="U3" i="3" a="1"/>
  <c r="U3" i="3" s="1"/>
  <c r="V3" i="3" a="1"/>
  <c r="V3" i="3" s="1"/>
  <c r="K4" i="3" a="1"/>
  <c r="K4" i="3" s="1"/>
  <c r="G5" i="6" s="1"/>
  <c r="L4" i="3" a="1"/>
  <c r="L4" i="3" s="1"/>
  <c r="H5" i="6" s="1"/>
  <c r="M4" i="3" a="1"/>
  <c r="M4" i="3" s="1"/>
  <c r="I5" i="6" s="1"/>
  <c r="N4" i="3" a="1"/>
  <c r="N4" i="3" s="1"/>
  <c r="J5" i="6" s="1"/>
  <c r="O4" i="3" a="1"/>
  <c r="O4" i="3" s="1"/>
  <c r="K5" i="6" s="1"/>
  <c r="P4" i="3" a="1"/>
  <c r="P4" i="3" s="1"/>
  <c r="L5" i="6" s="1"/>
  <c r="Q4" i="3" a="1"/>
  <c r="Q4" i="3" s="1"/>
  <c r="M5" i="6" s="1"/>
  <c r="R4" i="3" a="1"/>
  <c r="R4" i="3" s="1"/>
  <c r="N5" i="6" s="1"/>
  <c r="S4" i="3" a="1"/>
  <c r="S4" i="3" s="1"/>
  <c r="O5" i="6" s="1"/>
  <c r="T4" i="3" a="1"/>
  <c r="T4" i="3" s="1"/>
  <c r="P5" i="6" s="1"/>
  <c r="U4" i="3" a="1"/>
  <c r="U4" i="3" s="1"/>
  <c r="Q5" i="6" s="1"/>
  <c r="V4" i="3" a="1"/>
  <c r="V4" i="3" s="1"/>
  <c r="R5" i="6" s="1"/>
  <c r="K6" i="3" a="1"/>
  <c r="K6" i="3" s="1"/>
  <c r="L6" i="3" a="1"/>
  <c r="L6" i="3" s="1"/>
  <c r="M6" i="3" a="1"/>
  <c r="M6" i="3" s="1"/>
  <c r="N6" i="3" a="1"/>
  <c r="N6" i="3" s="1"/>
  <c r="O6" i="3" a="1"/>
  <c r="O6" i="3" s="1"/>
  <c r="P6" i="3" a="1"/>
  <c r="P6" i="3" s="1"/>
  <c r="Q6" i="3" a="1"/>
  <c r="Q6" i="3" s="1"/>
  <c r="R6" i="3" a="1"/>
  <c r="R6" i="3" s="1"/>
  <c r="S6" i="3" a="1"/>
  <c r="S6" i="3" s="1"/>
  <c r="T6" i="3" a="1"/>
  <c r="T6" i="3" s="1"/>
  <c r="U6" i="3" a="1"/>
  <c r="U6" i="3" s="1"/>
  <c r="V6" i="3" a="1"/>
  <c r="V6" i="3" s="1"/>
  <c r="E1" i="3" a="1"/>
  <c r="E1" i="3" s="1"/>
  <c r="F1" i="3" a="1"/>
  <c r="F1" i="3" s="1"/>
  <c r="G1" i="3" a="1"/>
  <c r="G1" i="3" s="1"/>
  <c r="H1" i="3" a="1"/>
  <c r="H1" i="3" s="1"/>
  <c r="I1" i="3" a="1"/>
  <c r="I1" i="3" s="1"/>
  <c r="J1" i="3" a="1"/>
  <c r="J1" i="3" s="1"/>
  <c r="E2" i="3" a="1"/>
  <c r="E2" i="3" s="1"/>
  <c r="F2" i="3" a="1"/>
  <c r="F2" i="3" s="1"/>
  <c r="G2" i="3" a="1"/>
  <c r="G2" i="3" s="1"/>
  <c r="H2" i="3" a="1"/>
  <c r="H2" i="3" s="1"/>
  <c r="I2" i="3" a="1"/>
  <c r="I2" i="3" s="1"/>
  <c r="J2" i="3" a="1"/>
  <c r="J2" i="3" s="1"/>
  <c r="E3" i="3" a="1"/>
  <c r="E3" i="3" s="1"/>
  <c r="F3" i="3" a="1"/>
  <c r="F3" i="3" s="1"/>
  <c r="G3" i="3" a="1"/>
  <c r="G3" i="3" s="1"/>
  <c r="H3" i="3" a="1"/>
  <c r="H3" i="3" s="1"/>
  <c r="I3" i="3" a="1"/>
  <c r="I3" i="3" s="1"/>
  <c r="J3" i="3" a="1"/>
  <c r="J3" i="3" s="1"/>
  <c r="E4" i="3" a="1"/>
  <c r="E4" i="3" s="1"/>
  <c r="F4" i="3" a="1"/>
  <c r="F4" i="3" s="1"/>
  <c r="G4" i="3" a="1"/>
  <c r="G4" i="3" s="1"/>
  <c r="C5" i="6" s="1"/>
  <c r="H4" i="3" a="1"/>
  <c r="H4" i="3" s="1"/>
  <c r="I4" i="3" a="1"/>
  <c r="I4" i="3" s="1"/>
  <c r="J4" i="3" a="1"/>
  <c r="J4" i="3" s="1"/>
  <c r="F5" i="6" s="1"/>
  <c r="E6" i="3" a="1"/>
  <c r="E6" i="3" s="1"/>
  <c r="F6" i="3" a="1"/>
  <c r="F6" i="3" s="1"/>
  <c r="G6" i="3" a="1"/>
  <c r="G6" i="3" s="1"/>
  <c r="H6" i="3" a="1"/>
  <c r="H6" i="3" s="1"/>
  <c r="I6" i="3" a="1"/>
  <c r="I6" i="3" s="1"/>
  <c r="J6" i="3" a="1"/>
  <c r="J6" i="3" s="1"/>
  <c r="D3" i="3" a="1"/>
  <c r="D3" i="3" s="1"/>
  <c r="D2" i="3" a="1"/>
  <c r="D2" i="3" s="1"/>
  <c r="D1" i="3" a="1"/>
  <c r="D1" i="3" s="1"/>
  <c r="K3" i="6" l="1"/>
  <c r="F3" i="6"/>
  <c r="G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<sst xmlns="http://schemas.openxmlformats.org/spreadsheetml/2006/main" count="890" uniqueCount="218">
  <si>
    <t>Bevölkerungsgruppe</t>
  </si>
  <si>
    <t>Geschlecht</t>
  </si>
  <si>
    <t>Nährstoff</t>
  </si>
  <si>
    <t>Referenzwert</t>
  </si>
  <si>
    <t>Einheit</t>
  </si>
  <si>
    <t>Bemerkung</t>
  </si>
  <si>
    <t>Kategorie</t>
  </si>
  <si>
    <t>Fussnoten</t>
  </si>
  <si>
    <t>Ewachsene 25 bis unter 51 Jahre (Weiblich)</t>
  </si>
  <si>
    <t>Weiblich</t>
  </si>
  <si>
    <t>Energie</t>
  </si>
  <si>
    <t>1800</t>
  </si>
  <si>
    <t>kcal/Tag</t>
  </si>
  <si>
    <t>bei PAL 1,4</t>
  </si>
  <si>
    <t>Richtwert</t>
  </si>
  <si>
    <t/>
  </si>
  <si>
    <t>2100</t>
  </si>
  <si>
    <t>bei PAL 1,6</t>
  </si>
  <si>
    <t>2400</t>
  </si>
  <si>
    <t>bei PAL 1,8</t>
  </si>
  <si>
    <t>Gesamtfett</t>
  </si>
  <si>
    <t>30</t>
  </si>
  <si>
    <t>% der Energie</t>
  </si>
  <si>
    <t>ag,aj,c,af</t>
  </si>
  <si>
    <t>Protein</t>
  </si>
  <si>
    <t>0,8</t>
  </si>
  <si>
    <t>g/kg KG/Tag</t>
  </si>
  <si>
    <t>Empfohlene Zufuhr</t>
  </si>
  <si>
    <t>a</t>
  </si>
  <si>
    <t>Gesättigte Fettsäuren</t>
  </si>
  <si>
    <t xml:space="preserve">max. 10 </t>
  </si>
  <si>
    <t>-</t>
  </si>
  <si>
    <t>Einfach ungesättigte Fettsäuren</t>
  </si>
  <si>
    <t>&gt;10</t>
  </si>
  <si>
    <t>Mehrfach ungesättigte Fettsäuren</t>
  </si>
  <si>
    <t>7-10</t>
  </si>
  <si>
    <t>Linolsäure</t>
  </si>
  <si>
    <t>2,5</t>
  </si>
  <si>
    <t>α-Linolensäure</t>
  </si>
  <si>
    <t>0,5</t>
  </si>
  <si>
    <t>Schätzwert</t>
  </si>
  <si>
    <t>EPA_DHA</t>
  </si>
  <si>
    <t>250</t>
  </si>
  <si>
    <t>mg/Tag</t>
  </si>
  <si>
    <t>Kohlenhydrate</t>
  </si>
  <si>
    <t>&gt;50</t>
  </si>
  <si>
    <t>ai,aj</t>
  </si>
  <si>
    <t>Ballaststoffe</t>
  </si>
  <si>
    <t>&gt;30</t>
  </si>
  <si>
    <t>g/Tag</t>
  </si>
  <si>
    <t>ap</t>
  </si>
  <si>
    <t>Alkohol</t>
  </si>
  <si>
    <t>10</t>
  </si>
  <si>
    <t>tolerierbare Gesamtzufuhrmenge</t>
  </si>
  <si>
    <t>ak</t>
  </si>
  <si>
    <t>Vitamin A</t>
  </si>
  <si>
    <t>700</t>
  </si>
  <si>
    <t>µg-RAE/Tag</t>
  </si>
  <si>
    <t>d</t>
  </si>
  <si>
    <t>Vitamin D</t>
  </si>
  <si>
    <t>20</t>
  </si>
  <si>
    <t>µg/Tag</t>
  </si>
  <si>
    <t>bei fehlender endogener Synthese</t>
  </si>
  <si>
    <t>e,al</t>
  </si>
  <si>
    <t>Vitamin E</t>
  </si>
  <si>
    <t>12</t>
  </si>
  <si>
    <t>g</t>
  </si>
  <si>
    <t>Vitamin K</t>
  </si>
  <si>
    <t>60</t>
  </si>
  <si>
    <t>Thiamin</t>
  </si>
  <si>
    <t>1,0</t>
  </si>
  <si>
    <t>j</t>
  </si>
  <si>
    <t>Riboflavin</t>
  </si>
  <si>
    <t>1,1</t>
  </si>
  <si>
    <t>Niacin</t>
  </si>
  <si>
    <t>i,j</t>
  </si>
  <si>
    <t>Vitamin B6</t>
  </si>
  <si>
    <t>1,4</t>
  </si>
  <si>
    <t>Folat</t>
  </si>
  <si>
    <t>300</t>
  </si>
  <si>
    <t>Supplementationshinweis beachten</t>
  </si>
  <si>
    <t>m,n</t>
  </si>
  <si>
    <t>Pantothensäure</t>
  </si>
  <si>
    <t>5</t>
  </si>
  <si>
    <t>Biotin</t>
  </si>
  <si>
    <t>40</t>
  </si>
  <si>
    <t>Vitamin B12 (Cobalamine)</t>
  </si>
  <si>
    <t>4,0</t>
  </si>
  <si>
    <t>Vitamin C</t>
  </si>
  <si>
    <t>95</t>
  </si>
  <si>
    <t>p</t>
  </si>
  <si>
    <t>Natrium</t>
  </si>
  <si>
    <t>1500</t>
  </si>
  <si>
    <t>Chlorid</t>
  </si>
  <si>
    <t>2300</t>
  </si>
  <si>
    <t>Kalium</t>
  </si>
  <si>
    <t>4000</t>
  </si>
  <si>
    <t>Calcium</t>
  </si>
  <si>
    <t>1000</t>
  </si>
  <si>
    <t>Phosphor</t>
  </si>
  <si>
    <t>Magnesium</t>
  </si>
  <si>
    <t>Eisen</t>
  </si>
  <si>
    <t>15</t>
  </si>
  <si>
    <t>v</t>
  </si>
  <si>
    <t>Jod</t>
  </si>
  <si>
    <t>200</t>
  </si>
  <si>
    <t>Fluorid</t>
  </si>
  <si>
    <t>3,1</t>
  </si>
  <si>
    <t>am,an</t>
  </si>
  <si>
    <t>Zink</t>
  </si>
  <si>
    <t>7</t>
  </si>
  <si>
    <t>bei niedriger Phytatzufuhr</t>
  </si>
  <si>
    <t>x,y1</t>
  </si>
  <si>
    <t>8</t>
  </si>
  <si>
    <t>bei mittlerer Phytatzufuhr</t>
  </si>
  <si>
    <t>x,y2</t>
  </si>
  <si>
    <t>bei hoher Phytatzufuhr</t>
  </si>
  <si>
    <t>x,y3</t>
  </si>
  <si>
    <t>Selen</t>
  </si>
  <si>
    <t>Kupfer</t>
  </si>
  <si>
    <t>1,0-1,5</t>
  </si>
  <si>
    <t>Mangan</t>
  </si>
  <si>
    <t>2,0-5,0</t>
  </si>
  <si>
    <t>Chrom</t>
  </si>
  <si>
    <t>30-100</t>
  </si>
  <si>
    <t>Molybdän</t>
  </si>
  <si>
    <t>50-100</t>
  </si>
  <si>
    <t>Wasser</t>
  </si>
  <si>
    <t>1410</t>
  </si>
  <si>
    <t>ml/Tag</t>
  </si>
  <si>
    <t>s</t>
  </si>
  <si>
    <t>Fußnote</t>
  </si>
  <si>
    <t>Beschreibung</t>
  </si>
  <si>
    <t>KG = Körpergewicht; Die Angaben beziehen sich auf Normalgewicht; bei Übergewicht (BMI &gt; 25 kg/m2 bei Erwachsenen) sollte das Normalgewicht für die Berechnung zugrunde gelegt werden.</t>
  </si>
  <si>
    <t>c</t>
  </si>
  <si>
    <t>Personen mit erhöhtem Energiebedarf (PAL &gt; 1,7) können höhere Prozentsätze benötigen.</t>
  </si>
  <si>
    <t>Berechnungsgrundlage: 1 μg Retinolaktivitätsäquivalent (retinol activity equivalent, RAE) = 1 μg Retinol = 12 μg β-Carotin = 24 μg andere Provitamin-A-Carotinoide.</t>
  </si>
  <si>
    <t>e</t>
  </si>
  <si>
    <t>1 μg = 40 Internationale Einheiten (IE); 1 IE = 0,025 μg</t>
  </si>
  <si>
    <t>1 mg RRR-α-Tocopherol-Äquivalent = 1 mg RRR-α-Tocopherol = 1,49 IE; 1 IE = 0,67 mg RRR-α-Tocopherol = 1 mg all-rac-α-Tocopherylacetat</t>
  </si>
  <si>
    <t>i</t>
  </si>
  <si>
    <t>1 mg Niacin-Äquivalent = 1 mg Niacin = 60 mg Tryptophan</t>
  </si>
  <si>
    <t>Zugrunde gelegt wurden die alters- und geschlechtsspezifischen Richtwerte für die Energiezufuhr (PAL-Wert 1,4).</t>
  </si>
  <si>
    <t>m</t>
  </si>
  <si>
    <t>Berechnet nach der Summe folatwirksamer Verbindungen in der üblichen Nahrung (Folat-Äquivalente): 1μg Folat-Äquivalent = 1μg Nahrungsfolat = 0,5 μg synthetische Folsäure</t>
  </si>
  <si>
    <t>n</t>
  </si>
  <si>
    <t>Frauen, die schwanger werden wollen oder könnten, sollten zusätzlich zu einer folatreichen Ernährung 400 μg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</si>
  <si>
    <t>Raucherinnen 135 mg/Tag</t>
  </si>
  <si>
    <t>Hierbei handelt es sich um den Richtwert für die Wasserzufuhr durch Getränke.</t>
  </si>
  <si>
    <t>nichtmenstruierende Personen, die nicht schwanger sind oder nicht stillen: 10 mg/Tag</t>
  </si>
  <si>
    <t>x</t>
  </si>
  <si>
    <t>Die Absorption von Zink wird bei Erwachsenen durch den Phytatgehalt der Nahrung beeinflusst. Daher wird die empfohlene Zufuhr für Zink in Abhängigkeit von der Phytatzufuhr angegeben.</t>
  </si>
  <si>
    <t>y1</t>
  </si>
  <si>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</si>
  <si>
    <t>y2</t>
  </si>
  <si>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</si>
  <si>
    <t>y3</t>
  </si>
  <si>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</si>
  <si>
    <t>af</t>
  </si>
  <si>
    <t>Die Cholesterolzufuhr mit der Nahrung sollte aus präventiven Gründen bis zu 300 mg/Tag betragen. Bei einer vollwertigen Ernährungsweise nach den 10 Regeln der DGE wird dies in der Regel problemlos eingehalten.</t>
  </si>
  <si>
    <t>ag</t>
  </si>
  <si>
    <t>trans-Fettsäuren sollten in möglichst geringen Mengen in der Nahrung enthalten sein und weniger als 1 % der Nahrungsenergie liefern.</t>
  </si>
  <si>
    <t>ai</t>
  </si>
  <si>
    <t>Freie Zucker sollten in möglichst geringen Mengen zugeführt werden und max. 10 % der Nahrungsenergie liefern.</t>
  </si>
  <si>
    <t>aj</t>
  </si>
  <si>
    <t>Unter den in der DGE-Position 'Richtwerte für die Energiezufuhr aus Kohlenhydraten und Fett' genannten Voraussetzungen kann von diesen Richtwerten abgewichen werden. Quelle: https://www.dge.de/fileadmin/public/doc/ws/position/DGE-Positionspapier-Richtwerte-Energiezufuhr-KH-und-Fett.pdf</t>
  </si>
  <si>
    <t>Diese Werte sind nicht als Aufforderung zu täglichem Alkoholgenuss anzusehen – keine regelmäßig konsumierte Alkoholmenge kann als gesundheitlich unbedenklich bezeichnet werden.</t>
  </si>
  <si>
    <t>al</t>
  </si>
  <si>
    <t>Sicherheitshinweis: Bei Supplementation ist die tägliche tolerierbare Gesamtzufuhrmenge (Upper Intake Level) von 25 µg für Säuglinge, 50 µg für Kinder bis 10 Jahre sowie 100 µg für Kinder ab 11 Jahre, Jugendliche und Erwachsene zu beachten.</t>
  </si>
  <si>
    <t>am</t>
  </si>
  <si>
    <t>Sicherheitshinweis: Ab einem Trinkwasserfluoridgehalt von 0,7 mg/l sind weder Fluoridtabletten noch -speisesalz zulässig.</t>
  </si>
  <si>
    <t>an</t>
  </si>
  <si>
    <t>Fluoridzufuhr aus fester Nahrung, Trinkwasser, Getränken und Nahrungsergänzungen. Bei einer längeren Überschreitung der tolerierbaren Gesamtzufuhrmenge (etwa 0,1 mg/kg/Tag), besonders im Alter von 1 bis 8 Jahren, ist mit einem zunehmenden Vorkommen von Zahnschmelzflecken (Zahnfluorose) zu rechnen.</t>
  </si>
  <si>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</si>
  <si>
    <t>Ewachsene 25 bis unter 51 Jahre (Männlich)</t>
  </si>
  <si>
    <t>Männlich</t>
  </si>
  <si>
    <t>2700</t>
  </si>
  <si>
    <t>3000</t>
  </si>
  <si>
    <t>850</t>
  </si>
  <si>
    <t>14</t>
  </si>
  <si>
    <t>70</t>
  </si>
  <si>
    <t>1,2</t>
  </si>
  <si>
    <t>1,6</t>
  </si>
  <si>
    <t>110</t>
  </si>
  <si>
    <t>o</t>
  </si>
  <si>
    <t>350</t>
  </si>
  <si>
    <t>3,8</t>
  </si>
  <si>
    <t>11</t>
  </si>
  <si>
    <t>16</t>
  </si>
  <si>
    <t>Wert</t>
  </si>
  <si>
    <t>Richtwerte</t>
  </si>
  <si>
    <t>max</t>
  </si>
  <si>
    <t>min</t>
  </si>
  <si>
    <t>avg</t>
  </si>
  <si>
    <t>Energie (kcal/Tag)</t>
  </si>
  <si>
    <t>Bezeichnung</t>
  </si>
  <si>
    <t>Menge</t>
  </si>
  <si>
    <t>Weiter Angabe</t>
  </si>
  <si>
    <t>max (avg)</t>
  </si>
  <si>
    <t>Quelle</t>
  </si>
  <si>
    <t>naehrwertrechner.de</t>
  </si>
  <si>
    <t>DGE</t>
  </si>
  <si>
    <t>A Retinoläquivalent (µg)</t>
  </si>
  <si>
    <t>A Retinol (µg)</t>
  </si>
  <si>
    <t>A Beta-Carotin (µg)</t>
  </si>
  <si>
    <t>B1 Thiamin (µg)</t>
  </si>
  <si>
    <t>B2 Riboflavin (µg)</t>
  </si>
  <si>
    <t>B3 Niacin, Nicotinsäure (µg)</t>
  </si>
  <si>
    <t>B3 Niacinäquivalent (µg)</t>
  </si>
  <si>
    <t>B5 Pantothensäure (µg)</t>
  </si>
  <si>
    <t>B6 Pyridoxin (µg)</t>
  </si>
  <si>
    <t>B7 Biotin (Vitamin H) (µg)</t>
  </si>
  <si>
    <t>B9 gesamte Folsäure (µg)</t>
  </si>
  <si>
    <t>B12 Cobalamin (µg)</t>
  </si>
  <si>
    <t>C Ascorbinsäure (µg)</t>
  </si>
  <si>
    <t>D Calciferole (µg)</t>
  </si>
  <si>
    <t>E Tocopherole (µg)</t>
  </si>
  <si>
    <t>K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</si>
</sst>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2006-BDCD-4040-96C8-0A9582070BD1}">
  <dimension ref="A1:Q6"/>
  <sheetViews>
    <sheetView tabSelected="1" zoomScale="90" zoomScaleNormal="90" workbookViewId="0">
      <selection activeCell="E21" sqref="E21"/>
    </sheetView>
  </sheetViews>
  <sheetFormatPr baseColWidth="10" defaultRowHeight="15.6" x14ac:dyDescent="0.3"/>
  <cols>
    <col min="2" max="2" width="18.69921875" customWidth="1"/>
  </cols>
  <sheetData>
    <row r="1" spans="1:17" x14ac:dyDescent="0.3">
      <c r="A1" t="s">
        <v>195</v>
      </c>
      <c r="B1" t="s">
        <v>202</v>
      </c>
      <c r="C1" t="s">
        <v>203</v>
      </c>
      <c r="D1" t="s">
        <v>204</v>
      </c>
      <c r="E1" t="s">
        <v>205</v>
      </c>
      <c r="F1" t="s">
        <v>206</v>
      </c>
      <c r="G1" t="s">
        <v>207</v>
      </c>
      <c r="H1" t="s">
        <v>208</v>
      </c>
      <c r="I1" t="s">
        <v>209</v>
      </c>
      <c r="J1" t="s">
        <v>210</v>
      </c>
      <c r="K1" t="s">
        <v>211</v>
      </c>
      <c r="L1" t="s">
        <v>212</v>
      </c>
      <c r="M1" t="s">
        <v>213</v>
      </c>
      <c r="N1" t="s">
        <v>214</v>
      </c>
      <c r="O1" t="s">
        <v>215</v>
      </c>
      <c r="P1" t="s">
        <v>216</v>
      </c>
      <c r="Q1" t="s">
        <v>217</v>
      </c>
    </row>
    <row r="2" spans="1:17" x14ac:dyDescent="0.3">
      <c r="A2" t="s">
        <v>196</v>
      </c>
      <c r="B2">
        <v>900</v>
      </c>
      <c r="C2">
        <v>1000</v>
      </c>
      <c r="D2">
        <v>2000</v>
      </c>
      <c r="E2">
        <v>1100</v>
      </c>
      <c r="F2">
        <v>1200</v>
      </c>
      <c r="G2">
        <v>15000</v>
      </c>
      <c r="H2">
        <v>17000</v>
      </c>
      <c r="I2">
        <v>6000</v>
      </c>
      <c r="J2">
        <v>16000</v>
      </c>
      <c r="K2">
        <v>45</v>
      </c>
      <c r="L2">
        <v>400</v>
      </c>
      <c r="M2">
        <v>4</v>
      </c>
      <c r="N2">
        <v>100000</v>
      </c>
      <c r="O2">
        <v>20</v>
      </c>
      <c r="P2">
        <v>14000</v>
      </c>
      <c r="Q2">
        <v>65</v>
      </c>
    </row>
    <row r="3" spans="1:17" x14ac:dyDescent="0.3">
      <c r="A3" t="s">
        <v>5</v>
      </c>
      <c r="C3" t="s">
        <v>193</v>
      </c>
      <c r="E3" t="s">
        <v>193</v>
      </c>
      <c r="F3" t="s">
        <v>193</v>
      </c>
      <c r="G3" t="s">
        <v>193</v>
      </c>
      <c r="I3" t="s">
        <v>193</v>
      </c>
      <c r="N3" t="s">
        <v>193</v>
      </c>
      <c r="O3" t="s">
        <v>62</v>
      </c>
      <c r="P3" t="s">
        <v>193</v>
      </c>
      <c r="Q3" t="s">
        <v>193</v>
      </c>
    </row>
    <row r="4" spans="1:17" x14ac:dyDescent="0.3">
      <c r="A4" t="s">
        <v>197</v>
      </c>
      <c r="C4" t="s">
        <v>27</v>
      </c>
      <c r="E4" t="s">
        <v>27</v>
      </c>
      <c r="F4" t="s">
        <v>27</v>
      </c>
      <c r="G4" t="s">
        <v>27</v>
      </c>
      <c r="I4" t="s">
        <v>27</v>
      </c>
      <c r="K4" t="s">
        <v>40</v>
      </c>
      <c r="L4" t="s">
        <v>27</v>
      </c>
      <c r="M4" t="s">
        <v>40</v>
      </c>
      <c r="N4" t="s">
        <v>27</v>
      </c>
      <c r="O4" t="s">
        <v>40</v>
      </c>
      <c r="P4" t="s">
        <v>40</v>
      </c>
      <c r="Q4" t="s">
        <v>40</v>
      </c>
    </row>
    <row r="5" spans="1:17" x14ac:dyDescent="0.3">
      <c r="A5" t="s">
        <v>7</v>
      </c>
      <c r="C5" t="s">
        <v>58</v>
      </c>
      <c r="E5" t="s">
        <v>71</v>
      </c>
      <c r="F5" t="s">
        <v>71</v>
      </c>
      <c r="G5" t="s">
        <v>75</v>
      </c>
      <c r="L5" t="s">
        <v>81</v>
      </c>
      <c r="N5" t="s">
        <v>90</v>
      </c>
      <c r="O5" t="s">
        <v>63</v>
      </c>
      <c r="P5" t="s">
        <v>66</v>
      </c>
    </row>
    <row r="6" spans="1:17" x14ac:dyDescent="0.3">
      <c r="A6" t="s">
        <v>199</v>
      </c>
      <c r="B6" t="s">
        <v>200</v>
      </c>
      <c r="C6" t="s">
        <v>200</v>
      </c>
      <c r="D6" t="s">
        <v>200</v>
      </c>
      <c r="E6" t="s">
        <v>201</v>
      </c>
      <c r="F6" t="s">
        <v>201</v>
      </c>
      <c r="G6" t="s">
        <v>200</v>
      </c>
      <c r="H6" t="s">
        <v>200</v>
      </c>
      <c r="I6" t="s">
        <v>200</v>
      </c>
      <c r="J6" t="s">
        <v>201</v>
      </c>
      <c r="K6" t="s">
        <v>200</v>
      </c>
      <c r="L6" t="s">
        <v>201</v>
      </c>
      <c r="M6" t="s">
        <v>201</v>
      </c>
      <c r="N6" t="s">
        <v>201</v>
      </c>
      <c r="O6" t="s">
        <v>201</v>
      </c>
      <c r="P6" t="s">
        <v>200</v>
      </c>
      <c r="Q6" t="s">
        <v>201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2FAF-ABBA-4113-9E4F-E2409CE22460}">
  <dimension ref="A1:AP6"/>
  <sheetViews>
    <sheetView zoomScale="90" zoomScaleNormal="90" workbookViewId="0">
      <selection activeCell="D14" sqref="D14"/>
    </sheetView>
  </sheetViews>
  <sheetFormatPr baseColWidth="10" defaultRowHeight="15.6" x14ac:dyDescent="0.3"/>
  <cols>
    <col min="1" max="1" width="15.19921875" customWidth="1"/>
    <col min="5" max="5" width="21.5" customWidth="1"/>
    <col min="7" max="7" width="24.09765625" customWidth="1"/>
    <col min="8" max="8" width="11.19921875" customWidth="1"/>
    <col min="9" max="9" width="14.5" customWidth="1"/>
    <col min="10" max="10" width="13.5" customWidth="1"/>
    <col min="11" max="11" width="14" customWidth="1"/>
    <col min="13" max="13" width="9.796875" customWidth="1"/>
    <col min="15" max="15" width="12" customWidth="1"/>
    <col min="22" max="22" width="9.09765625" customWidth="1"/>
  </cols>
  <sheetData>
    <row r="1" spans="1:42" x14ac:dyDescent="0.3">
      <c r="A1" t="s">
        <v>195</v>
      </c>
      <c r="B1" t="s">
        <v>194</v>
      </c>
      <c r="C1" t="s">
        <v>20</v>
      </c>
      <c r="D1" t="str">
        <f>IF(ISBLANK(recommendations!H1),"",recommendations!H1)</f>
        <v>Protein</v>
      </c>
      <c r="E1" t="str">
        <f>IF(ISBLANK(recommendations!I1),"",recommendations!I1)</f>
        <v>Gesättigte Fettsäuren</v>
      </c>
      <c r="F1" t="str">
        <f>IF(ISBLANK(recommendations!J1),"",recommendations!J1)</f>
        <v>Einfach ungesättigte Fettsäuren</v>
      </c>
      <c r="G1" t="str">
        <f>IF(ISBLANK(recommendations!K1),"",recommendations!K1)</f>
        <v>Mehrfach ungesättigte Fettsäuren</v>
      </c>
      <c r="H1" t="str">
        <f>IF(ISBLANK(recommendations!L1),"",recommendations!L1)</f>
        <v>Linolsäure</v>
      </c>
      <c r="I1" t="str">
        <f>IF(ISBLANK(recommendations!M1),"",recommendations!M1)</f>
        <v>α-Linolensäure</v>
      </c>
      <c r="J1" t="str">
        <f>IF(ISBLANK(recommendations!N1),"",recommendations!N1)</f>
        <v>EPA_DHA</v>
      </c>
      <c r="K1" t="str">
        <f>IF(ISBLANK(recommendations!O1),"",recommendations!O1)</f>
        <v>Kohlenhydrate</v>
      </c>
      <c r="L1" t="str">
        <f>IF(ISBLANK(recommendations!P1),"",recommendations!P1)</f>
        <v>Ballaststoffe</v>
      </c>
      <c r="M1" t="str">
        <f>IF(ISBLANK(recommendations!Q1),"",recommendations!Q1)</f>
        <v>Alkohol</v>
      </c>
      <c r="N1" t="str">
        <f>IF(ISBLANK(recommendations!R1),"",recommendations!R1)</f>
        <v>Vitamin A</v>
      </c>
      <c r="O1" t="str">
        <f>IF(ISBLANK(recommendations!S1),"",recommendations!S1)</f>
        <v>Vitamin D</v>
      </c>
      <c r="P1" t="str">
        <f>IF(ISBLANK(recommendations!T1),"",recommendations!T1)</f>
        <v>Vitamin E</v>
      </c>
      <c r="Q1" t="str">
        <f>IF(ISBLANK(recommendations!U1),"",recommendations!U1)</f>
        <v>Vitamin K</v>
      </c>
      <c r="R1" t="str">
        <f>IF(ISBLANK(recommendations!V1),"",recommendations!V1)</f>
        <v>Thiamin</v>
      </c>
      <c r="S1" t="str">
        <f>IF(ISBLANK(recommendations!W1),"",recommendations!W1)</f>
        <v>Riboflavin</v>
      </c>
      <c r="T1" t="str">
        <f>IF(ISBLANK(recommendations!X1),"",recommendations!X1)</f>
        <v>Niacin</v>
      </c>
      <c r="U1" t="str">
        <f>IF(ISBLANK(recommendations!Y1),"",recommendations!Y1)</f>
        <v>Vitamin B6</v>
      </c>
      <c r="V1" t="str">
        <f>IF(ISBLANK(recommendations!Z1),"",recommendations!Z1)</f>
        <v>Folat</v>
      </c>
      <c r="W1" t="str">
        <f>IF(ISBLANK(recommendations!AA1),"",recommendations!AA1)</f>
        <v>Pantothensäure</v>
      </c>
      <c r="X1" t="str">
        <f>IF(ISBLANK(recommendations!AB1),"",recommendations!AB1)</f>
        <v>Biotin</v>
      </c>
      <c r="Y1" t="str">
        <f>IF(ISBLANK(recommendations!AC1),"",recommendations!AC1)</f>
        <v>Vitamin B12 (Cobalamine)</v>
      </c>
      <c r="Z1" t="str">
        <f>IF(ISBLANK(recommendations!AD1),"",recommendations!AD1)</f>
        <v>Vitamin C</v>
      </c>
      <c r="AA1" t="str">
        <f>IF(ISBLANK(recommendations!AE1),"",recommendations!AE1)</f>
        <v>Natrium</v>
      </c>
      <c r="AB1" t="str">
        <f>IF(ISBLANK(recommendations!AF1),"",recommendations!AF1)</f>
        <v>Chlorid</v>
      </c>
      <c r="AC1" t="str">
        <f>IF(ISBLANK(recommendations!AG1),"",recommendations!AG1)</f>
        <v>Kalium</v>
      </c>
      <c r="AD1" t="str">
        <f>IF(ISBLANK(recommendations!AH1),"",recommendations!AH1)</f>
        <v>Calcium</v>
      </c>
      <c r="AE1" t="str">
        <f>IF(ISBLANK(recommendations!AI1),"",recommendations!AI1)</f>
        <v>Phosphor</v>
      </c>
      <c r="AF1" t="str">
        <f>IF(ISBLANK(recommendations!AJ1),"",recommendations!AJ1)</f>
        <v>Magnesium</v>
      </c>
      <c r="AG1" t="str">
        <f>IF(ISBLANK(recommendations!AK1),"",recommendations!AK1)</f>
        <v>Eisen</v>
      </c>
      <c r="AH1" t="str">
        <f>IF(ISBLANK(recommendations!AL1),"",recommendations!AL1)</f>
        <v>Jod</v>
      </c>
      <c r="AI1" t="str">
        <f>IF(ISBLANK(recommendations!AM1),"",recommendations!AM1)</f>
        <v>Fluorid</v>
      </c>
      <c r="AJ1" t="str">
        <f>IF(ISBLANK(recommendations!AN1),"",recommendations!AN1)</f>
        <v>Zink</v>
      </c>
      <c r="AK1" t="str">
        <f>IF(ISBLANK(recommendations!AQ1),"",recommendations!AQ1)</f>
        <v>Selen</v>
      </c>
      <c r="AL1" t="str">
        <f>IF(ISBLANK(recommendations!AR1),"",recommendations!AR1)</f>
        <v>Kupfer</v>
      </c>
      <c r="AM1" t="str">
        <f>IF(ISBLANK(recommendations!AS1),"",recommendations!AS1)</f>
        <v>Mangan</v>
      </c>
      <c r="AN1" t="str">
        <f>IF(ISBLANK(recommendations!AT1),"",recommendations!AT1)</f>
        <v>Chrom</v>
      </c>
      <c r="AO1" t="str">
        <f>IF(ISBLANK(recommendations!AU1),"",recommendations!AU1)</f>
        <v>Molybdän</v>
      </c>
      <c r="AP1" t="str">
        <f>IF(ISBLANK(recommendations!AV1),"",recommendations!AV1)</f>
        <v>Wasser</v>
      </c>
    </row>
    <row r="2" spans="1:42" x14ac:dyDescent="0.3">
      <c r="A2" t="s">
        <v>4</v>
      </c>
      <c r="B2" t="str">
        <f>IF(ISBLANK(recommendations!F2),"",recommendations!F2)</f>
        <v>kcal/Tag</v>
      </c>
      <c r="C2" t="str">
        <f>IF(ISBLANK(recommendations!G2),"",recommendations!G2)</f>
        <v>% der Energie</v>
      </c>
      <c r="D2" t="str">
        <f>IF(ISBLANK(recommendations!H2),"",recommendations!H2)</f>
        <v>g/kg KG/Tag</v>
      </c>
      <c r="E2" t="str">
        <f>IF(ISBLANK(recommendations!I2),"",recommendations!I2)</f>
        <v>% der Energie</v>
      </c>
      <c r="F2" t="str">
        <f>IF(ISBLANK(recommendations!J2),"",recommendations!J2)</f>
        <v>% der Energie</v>
      </c>
      <c r="G2" t="str">
        <f>IF(ISBLANK(recommendations!K2),"",recommendations!K2)</f>
        <v>% der Energie</v>
      </c>
      <c r="H2" t="str">
        <f>IF(ISBLANK(recommendations!L2),"",recommendations!L2)</f>
        <v>% der Energie</v>
      </c>
      <c r="I2" t="str">
        <f>IF(ISBLANK(recommendations!M2),"",recommendations!M2)</f>
        <v>% der Energie</v>
      </c>
      <c r="J2" t="str">
        <f>IF(ISBLANK(recommendations!N2),"",recommendations!N2)</f>
        <v>mg/Tag</v>
      </c>
      <c r="K2" t="str">
        <f>IF(ISBLANK(recommendations!O2),"",recommendations!O2)</f>
        <v>% der Energie</v>
      </c>
      <c r="L2" t="str">
        <f>IF(ISBLANK(recommendations!P2),"",recommendations!P2)</f>
        <v>g/Tag</v>
      </c>
      <c r="M2" t="str">
        <f>IF(ISBLANK(recommendations!Q2),"",recommendations!Q2)</f>
        <v>g/Tag</v>
      </c>
      <c r="N2" t="str">
        <f>IF(ISBLANK(recommendations!R2),"",recommendations!R2)</f>
        <v>µg-RAE/Tag</v>
      </c>
      <c r="O2" t="str">
        <f>IF(ISBLANK(recommendations!S2),"",recommendations!S2)</f>
        <v>µg/Tag</v>
      </c>
      <c r="P2" t="str">
        <f>IF(ISBLANK(recommendations!T2),"",recommendations!T2)</f>
        <v>mg/Tag</v>
      </c>
      <c r="Q2" t="str">
        <f>IF(ISBLANK(recommendations!U2),"",recommendations!U2)</f>
        <v>µg/Tag</v>
      </c>
      <c r="R2" t="str">
        <f>IF(ISBLANK(recommendations!V2),"",recommendations!V2)</f>
        <v>mg/Tag</v>
      </c>
      <c r="S2" t="str">
        <f>IF(ISBLANK(recommendations!W2),"",recommendations!W2)</f>
        <v>mg/Tag</v>
      </c>
      <c r="T2" t="str">
        <f>IF(ISBLANK(recommendations!X2),"",recommendations!X2)</f>
        <v>mg/Tag</v>
      </c>
      <c r="U2" t="str">
        <f>IF(ISBLANK(recommendations!Y2),"",recommendations!Y2)</f>
        <v>mg/Tag</v>
      </c>
      <c r="V2" t="str">
        <f>IF(ISBLANK(recommendations!Z2),"",recommendations!Z2)</f>
        <v>µg/Tag</v>
      </c>
      <c r="W2" t="str">
        <f>IF(ISBLANK(recommendations!AA2),"",recommendations!AA2)</f>
        <v>mg/Tag</v>
      </c>
      <c r="X2" t="str">
        <f>IF(ISBLANK(recommendations!AB2),"",recommendations!AB2)</f>
        <v>µg/Tag</v>
      </c>
      <c r="Y2" t="str">
        <f>IF(ISBLANK(recommendations!AC2),"",recommendations!AC2)</f>
        <v>µg/Tag</v>
      </c>
      <c r="Z2" t="str">
        <f>IF(ISBLANK(recommendations!AD2),"",recommendations!AD2)</f>
        <v>mg/Tag</v>
      </c>
      <c r="AA2" t="str">
        <f>IF(ISBLANK(recommendations!AE2),"",recommendations!AE2)</f>
        <v>mg/Tag</v>
      </c>
      <c r="AB2" t="str">
        <f>IF(ISBLANK(recommendations!AF2),"",recommendations!AF2)</f>
        <v>mg/Tag</v>
      </c>
      <c r="AC2" t="str">
        <f>IF(ISBLANK(recommendations!AG2),"",recommendations!AG2)</f>
        <v>mg/Tag</v>
      </c>
      <c r="AD2" t="str">
        <f>IF(ISBLANK(recommendations!AH2),"",recommendations!AH2)</f>
        <v>mg/Tag</v>
      </c>
      <c r="AE2" t="str">
        <f>IF(ISBLANK(recommendations!AI2),"",recommendations!AI2)</f>
        <v>mg/Tag</v>
      </c>
      <c r="AF2" t="str">
        <f>IF(ISBLANK(recommendations!AJ2),"",recommendations!AJ2)</f>
        <v>mg/Tag</v>
      </c>
      <c r="AG2" t="str">
        <f>IF(ISBLANK(recommendations!AK2),"",recommendations!AK2)</f>
        <v>mg/Tag</v>
      </c>
      <c r="AH2" t="str">
        <f>IF(ISBLANK(recommendations!AL2),"",recommendations!AL2)</f>
        <v>µg/Tag</v>
      </c>
      <c r="AI2" t="str">
        <f>IF(ISBLANK(recommendations!AM2),"",recommendations!AM2)</f>
        <v>mg/Tag</v>
      </c>
      <c r="AJ2" t="str">
        <f>IF(ISBLANK(recommendations!AN2),"",recommendations!AN2)</f>
        <v>mg/Tag</v>
      </c>
      <c r="AK2" t="str">
        <f>IF(ISBLANK(recommendations!AQ2),"",recommendations!AQ2)</f>
        <v>µg/Tag</v>
      </c>
      <c r="AL2" t="str">
        <f>IF(ISBLANK(recommendations!AR2),"",recommendations!AR2)</f>
        <v>mg/Tag</v>
      </c>
      <c r="AM2" t="str">
        <f>IF(ISBLANK(recommendations!AS2),"",recommendations!AS2)</f>
        <v>mg/Tag</v>
      </c>
      <c r="AN2" t="str">
        <f>IF(ISBLANK(recommendations!AT2),"",recommendations!AT2)</f>
        <v>µg/Tag</v>
      </c>
      <c r="AO2" t="str">
        <f>IF(ISBLANK(recommendations!AU2),"",recommendations!AU2)</f>
        <v>µg/Tag</v>
      </c>
      <c r="AP2" t="str">
        <f>IF(ISBLANK(recommendations!AV2),"",recommendations!AV2)</f>
        <v>ml/Tag</v>
      </c>
    </row>
    <row r="3" spans="1:42" x14ac:dyDescent="0.3">
      <c r="A3" t="s">
        <v>196</v>
      </c>
      <c r="B3">
        <f>(2100+2667)/2</f>
        <v>2383.5</v>
      </c>
      <c r="C3">
        <f>0.3*B3/9</f>
        <v>79.449999999999989</v>
      </c>
      <c r="D3">
        <f>72.5*1</f>
        <v>72.5</v>
      </c>
      <c r="E3">
        <v>10</v>
      </c>
      <c r="F3">
        <f>$B$3*0.1/9</f>
        <v>26.483333333333334</v>
      </c>
      <c r="G3">
        <f>$B$3*0.085/9</f>
        <v>22.510833333333338</v>
      </c>
      <c r="H3">
        <f>$B$3*0.025/9</f>
        <v>6.6208333333333336</v>
      </c>
      <c r="I3">
        <f>$B$3*0.05/9</f>
        <v>13.241666666666667</v>
      </c>
      <c r="J3">
        <v>250</v>
      </c>
      <c r="K3">
        <f>$B$3*0.05/9</f>
        <v>13.241666666666667</v>
      </c>
      <c r="L3">
        <v>30</v>
      </c>
      <c r="M3">
        <v>15</v>
      </c>
      <c r="N3">
        <f>(700+850)/2</f>
        <v>775</v>
      </c>
      <c r="O3">
        <v>20</v>
      </c>
      <c r="P3">
        <v>13</v>
      </c>
      <c r="Q3">
        <v>65</v>
      </c>
      <c r="R3">
        <f>(1+1.2)/2</f>
        <v>1.1000000000000001</v>
      </c>
      <c r="S3">
        <f>(1.1+1.4)/2</f>
        <v>1.25</v>
      </c>
      <c r="T3">
        <f>(12+15)/2</f>
        <v>13.5</v>
      </c>
      <c r="U3">
        <f>(1.4+1.6)/2</f>
        <v>1.5</v>
      </c>
      <c r="V3">
        <v>300</v>
      </c>
      <c r="W3">
        <v>5</v>
      </c>
      <c r="X3">
        <v>40</v>
      </c>
      <c r="Y3">
        <v>4</v>
      </c>
      <c r="Z3">
        <f>100</f>
        <v>100</v>
      </c>
      <c r="AA3" t="s">
        <v>92</v>
      </c>
      <c r="AB3" t="s">
        <v>94</v>
      </c>
      <c r="AC3" t="s">
        <v>96</v>
      </c>
      <c r="AD3" t="s">
        <v>98</v>
      </c>
      <c r="AE3" t="s">
        <v>56</v>
      </c>
      <c r="AF3">
        <v>325</v>
      </c>
      <c r="AG3">
        <f>(15+10)/2</f>
        <v>12.5</v>
      </c>
      <c r="AH3">
        <v>200</v>
      </c>
      <c r="AI3">
        <f>(3.1+3.8)/2</f>
        <v>3.45</v>
      </c>
      <c r="AJ3">
        <f>(8.3+13.7)/2</f>
        <v>11</v>
      </c>
      <c r="AK3">
        <v>65</v>
      </c>
      <c r="AL3">
        <v>1.25</v>
      </c>
      <c r="AM3">
        <v>3.5</v>
      </c>
      <c r="AN3">
        <v>65</v>
      </c>
      <c r="AO3">
        <v>75</v>
      </c>
      <c r="AP3">
        <v>1410</v>
      </c>
    </row>
    <row r="4" spans="1:42" x14ac:dyDescent="0.3">
      <c r="A4" t="s">
        <v>5</v>
      </c>
      <c r="C4" t="str">
        <f>IF(ISBLANK(recommendations!G3),"",recommendations!G3)</f>
        <v/>
      </c>
      <c r="D4" t="str">
        <f>IF(ISBLANK(recommendations!H3),"",recommendations!H3)</f>
        <v/>
      </c>
      <c r="E4" t="s">
        <v>191</v>
      </c>
      <c r="F4" t="s">
        <v>192</v>
      </c>
      <c r="G4" t="s">
        <v>192</v>
      </c>
      <c r="H4" t="str">
        <f>IF(ISBLANK(recommendations!L3),"",recommendations!L3)</f>
        <v/>
      </c>
      <c r="I4" t="str">
        <f>IF(ISBLANK(recommendations!M3),"",recommendations!M3)</f>
        <v/>
      </c>
      <c r="J4" t="str">
        <f>IF(ISBLANK(recommendations!N3),"",recommendations!N3)</f>
        <v/>
      </c>
      <c r="K4" t="s">
        <v>192</v>
      </c>
      <c r="L4" t="s">
        <v>192</v>
      </c>
      <c r="M4" t="s">
        <v>198</v>
      </c>
      <c r="N4" t="s">
        <v>193</v>
      </c>
      <c r="O4" t="str">
        <f>IF(ISBLANK(recommendations!S3),"",recommendations!S3)</f>
        <v>bei fehlender endogener Synthese</v>
      </c>
      <c r="P4" t="s">
        <v>193</v>
      </c>
      <c r="Q4" t="s">
        <v>193</v>
      </c>
      <c r="R4" t="s">
        <v>193</v>
      </c>
      <c r="S4" t="s">
        <v>193</v>
      </c>
      <c r="T4" t="s">
        <v>193</v>
      </c>
      <c r="U4" t="s">
        <v>193</v>
      </c>
      <c r="Z4" t="s">
        <v>193</v>
      </c>
      <c r="AF4" t="s">
        <v>193</v>
      </c>
      <c r="AG4" t="s">
        <v>193</v>
      </c>
      <c r="AI4" t="s">
        <v>193</v>
      </c>
      <c r="AJ4" t="s">
        <v>193</v>
      </c>
      <c r="AK4" t="s">
        <v>193</v>
      </c>
      <c r="AL4" t="s">
        <v>193</v>
      </c>
      <c r="AM4" t="s">
        <v>193</v>
      </c>
      <c r="AN4" t="s">
        <v>193</v>
      </c>
    </row>
    <row r="5" spans="1:42" x14ac:dyDescent="0.3">
      <c r="A5" t="s">
        <v>197</v>
      </c>
      <c r="B5" t="str">
        <f>IF(ISBLANK(recommendations!D4),"",recommendations!D4)</f>
        <v>Richtwert</v>
      </c>
      <c r="C5" t="str">
        <f>IF(ISBLANK(recommendations!G4),"",recommendations!G4)</f>
        <v>Richtwert</v>
      </c>
      <c r="D5" t="str">
        <f>IF(ISBLANK(recommendations!H4),"",recommendations!H4)</f>
        <v>Empfohlene Zufuhr</v>
      </c>
      <c r="F5" t="str">
        <f>IF(ISBLANK(recommendations!J4),"",recommendations!J4)</f>
        <v>-</v>
      </c>
      <c r="G5" t="str">
        <f>IF(ISBLANK(recommendations!K4),"",recommendations!K4)</f>
        <v>-</v>
      </c>
      <c r="H5" t="str">
        <f>IF(ISBLANK(recommendations!L4),"",recommendations!L4)</f>
        <v>Empfohlene Zufuhr</v>
      </c>
      <c r="I5" t="str">
        <f>IF(ISBLANK(recommendations!M4),"",recommendations!M4)</f>
        <v>Schätzwert</v>
      </c>
      <c r="J5" t="str">
        <f>IF(ISBLANK(recommendations!N4),"",recommendations!N4)</f>
        <v>Schätzwert</v>
      </c>
      <c r="K5" t="str">
        <f>IF(ISBLANK(recommendations!O4),"",recommendations!O4)</f>
        <v>Richtwert</v>
      </c>
      <c r="L5" t="str">
        <f>IF(ISBLANK(recommendations!P4),"",recommendations!P4)</f>
        <v>Richtwert</v>
      </c>
      <c r="M5" t="str">
        <f>IF(ISBLANK(recommendations!Q4),"",recommendations!Q4)</f>
        <v>Richtwert</v>
      </c>
      <c r="N5" t="str">
        <f>IF(ISBLANK(recommendations!R4),"",recommendations!R4)</f>
        <v>Empfohlene Zufuhr</v>
      </c>
      <c r="O5" t="str">
        <f>IF(ISBLANK(recommendations!S4),"",recommendations!S4)</f>
        <v>Schätzwert</v>
      </c>
      <c r="P5" t="str">
        <f>IF(ISBLANK(recommendations!T4),"",recommendations!T4)</f>
        <v>Schätzwert</v>
      </c>
      <c r="Q5" t="str">
        <f>IF(ISBLANK(recommendations!U4),"",recommendations!U4)</f>
        <v>Schätzwert</v>
      </c>
      <c r="R5" t="str">
        <f>IF(ISBLANK(recommendations!V4),"",recommendations!V4)</f>
        <v>Empfohlene Zufuhr</v>
      </c>
      <c r="S5" t="str">
        <f>IF(ISBLANK(recommendations!W4),"",recommendations!W4)</f>
        <v>Empfohlene Zufuhr</v>
      </c>
      <c r="T5" t="str">
        <f>IF(ISBLANK(recommendations!X4),"",recommendations!X4)</f>
        <v>Empfohlene Zufuhr</v>
      </c>
      <c r="U5" t="str">
        <f>IF(ISBLANK(recommendations!Y4),"",recommendations!Y4)</f>
        <v>Empfohlene Zufuhr</v>
      </c>
      <c r="V5" t="str">
        <f>IF(ISBLANK(recommendations!Z4),"",recommendations!Z4)</f>
        <v>Empfohlene Zufuhr</v>
      </c>
      <c r="W5" t="str">
        <f>IF(ISBLANK(recommendations!AA4),"",recommendations!AA4)</f>
        <v>Schätzwert</v>
      </c>
      <c r="X5" t="str">
        <f>IF(ISBLANK(recommendations!AB4),"",recommendations!AB4)</f>
        <v>Schätzwert</v>
      </c>
      <c r="Y5" t="str">
        <f>IF(ISBLANK(recommendations!AC4),"",recommendations!AC4)</f>
        <v>Schätzwert</v>
      </c>
      <c r="Z5" t="str">
        <f>IF(ISBLANK(recommendations!AD4),"",recommendations!AD4)</f>
        <v>Empfohlene Zufuhr</v>
      </c>
      <c r="AA5" t="str">
        <f>IF(ISBLANK(recommendations!AE4),"",recommendations!AE4)</f>
        <v>Schätzwert</v>
      </c>
      <c r="AB5" t="str">
        <f>IF(ISBLANK(recommendations!AF4),"",recommendations!AF4)</f>
        <v>Schätzwert</v>
      </c>
      <c r="AC5" t="str">
        <f>IF(ISBLANK(recommendations!AG4),"",recommendations!AG4)</f>
        <v>Schätzwert</v>
      </c>
      <c r="AD5" t="str">
        <f>IF(ISBLANK(recommendations!AH4),"",recommendations!AH4)</f>
        <v>Empfohlene Zufuhr</v>
      </c>
      <c r="AE5" t="str">
        <f>IF(ISBLANK(recommendations!AI4),"",recommendations!AI4)</f>
        <v>Empfohlene Zufuhr</v>
      </c>
      <c r="AF5" t="str">
        <f>IF(ISBLANK(recommendations!AJ4),"",recommendations!AJ4)</f>
        <v>Schätzwert</v>
      </c>
      <c r="AG5" t="str">
        <f>IF(ISBLANK(recommendations!AK4),"",recommendations!AK4)</f>
        <v>Empfohlene Zufuhr</v>
      </c>
      <c r="AH5" t="str">
        <f>IF(ISBLANK(recommendations!AL4),"",recommendations!AL4)</f>
        <v>Empfohlene Zufuhr</v>
      </c>
      <c r="AI5" t="str">
        <f>IF(ISBLANK(recommendations!AM4),"",recommendations!AM4)</f>
        <v>Richtwert</v>
      </c>
      <c r="AJ5" t="str">
        <f>IF(ISBLANK(recommendations!AN4),"",recommendations!AN4)</f>
        <v>Empfohlene Zufuhr</v>
      </c>
      <c r="AK5" t="str">
        <f>IF(ISBLANK(recommendations!AQ4),"",recommendations!AQ4)</f>
        <v>Schätzwert</v>
      </c>
      <c r="AL5" t="str">
        <f>IF(ISBLANK(recommendations!AR4),"",recommendations!AR4)</f>
        <v>Schätzwert</v>
      </c>
      <c r="AM5" t="str">
        <f>IF(ISBLANK(recommendations!AS4),"",recommendations!AS4)</f>
        <v>Schätzwert</v>
      </c>
      <c r="AN5" t="str">
        <f>IF(ISBLANK(recommendations!AT4),"",recommendations!AT4)</f>
        <v>Schätzwert</v>
      </c>
      <c r="AO5" t="str">
        <f>IF(ISBLANK(recommendations!AU4),"",recommendations!AU4)</f>
        <v>Schätzwert</v>
      </c>
      <c r="AP5" t="str">
        <f>IF(ISBLANK(recommendations!AV4),"",recommendations!AV4)</f>
        <v>Richtwert</v>
      </c>
    </row>
    <row r="6" spans="1:42" x14ac:dyDescent="0.3">
      <c r="A6" t="s">
        <v>7</v>
      </c>
      <c r="B6" t="str">
        <f>IF(ISBLANK(recommendations!D5),"",recommendations!D5)</f>
        <v/>
      </c>
      <c r="C6" t="str">
        <f>IF(ISBLANK(recommendations!G5),"",recommendations!G5)</f>
        <v>ag,aj,c,af</v>
      </c>
      <c r="D6" t="str">
        <f>IF(ISBLANK(recommendations!H5),"",recommendations!H5)</f>
        <v>a</v>
      </c>
      <c r="E6" t="str">
        <f>IF(ISBLANK(recommendations!I5),"",recommendations!I5)</f>
        <v/>
      </c>
      <c r="F6" t="str">
        <f>IF(ISBLANK(recommendations!J5),"",recommendations!J5)</f>
        <v/>
      </c>
      <c r="G6" t="str">
        <f>IF(ISBLANK(recommendations!K5),"",recommendations!K5)</f>
        <v/>
      </c>
      <c r="H6" t="str">
        <f>IF(ISBLANK(recommendations!L5),"",recommendations!L5)</f>
        <v/>
      </c>
      <c r="I6" t="str">
        <f>IF(ISBLANK(recommendations!M5),"",recommendations!M5)</f>
        <v/>
      </c>
      <c r="J6" t="str">
        <f>IF(ISBLANK(recommendations!N5),"",recommendations!N5)</f>
        <v/>
      </c>
      <c r="K6" t="str">
        <f>IF(ISBLANK(recommendations!O5),"",recommendations!O5)</f>
        <v>ai,aj</v>
      </c>
      <c r="L6" t="str">
        <f>IF(ISBLANK(recommendations!P5),"",recommendations!P5)</f>
        <v>ap</v>
      </c>
      <c r="M6" t="str">
        <f>IF(ISBLANK(recommendations!Q5),"",recommendations!Q5)</f>
        <v>ak</v>
      </c>
      <c r="N6" t="str">
        <f>IF(ISBLANK(recommendations!R5),"",recommendations!R5)</f>
        <v>d</v>
      </c>
      <c r="O6" t="str">
        <f>IF(ISBLANK(recommendations!S5),"",recommendations!S5)</f>
        <v>e,al</v>
      </c>
      <c r="P6" t="str">
        <f>IF(ISBLANK(recommendations!T5),"",recommendations!T5)</f>
        <v>g</v>
      </c>
      <c r="Q6" t="str">
        <f>IF(ISBLANK(recommendations!U5),"",recommendations!U5)</f>
        <v/>
      </c>
      <c r="R6" t="str">
        <f>IF(ISBLANK(recommendations!V5),"",recommendations!V5)</f>
        <v>j</v>
      </c>
      <c r="S6" t="str">
        <f>IF(ISBLANK(recommendations!W5),"",recommendations!W5)</f>
        <v>j</v>
      </c>
      <c r="T6" t="str">
        <f>IF(ISBLANK(recommendations!X5),"",recommendations!X5)</f>
        <v>i,j</v>
      </c>
      <c r="U6" t="str">
        <f>IF(ISBLANK(recommendations!Y5),"",recommendations!Y5)</f>
        <v/>
      </c>
      <c r="V6" t="str">
        <f>IF(ISBLANK(recommendations!Z5),"",recommendations!Z5)</f>
        <v>m,n</v>
      </c>
      <c r="W6" t="str">
        <f>IF(ISBLANK(recommendations!AA5),"",recommendations!AA5)</f>
        <v/>
      </c>
      <c r="X6" t="str">
        <f>IF(ISBLANK(recommendations!AB5),"",recommendations!AB5)</f>
        <v/>
      </c>
      <c r="Y6" t="str">
        <f>IF(ISBLANK(recommendations!AC5),"",recommendations!AC5)</f>
        <v/>
      </c>
      <c r="Z6" t="str">
        <f>IF(ISBLANK(recommendations!AD5),"",recommendations!AD5)</f>
        <v>p</v>
      </c>
      <c r="AA6" t="str">
        <f>IF(ISBLANK(recommendations!AE5),"",recommendations!AE5)</f>
        <v/>
      </c>
      <c r="AB6" t="str">
        <f>IF(ISBLANK(recommendations!AF5),"",recommendations!AF5)</f>
        <v/>
      </c>
      <c r="AC6" t="str">
        <f>IF(ISBLANK(recommendations!AG5),"",recommendations!AG5)</f>
        <v/>
      </c>
      <c r="AD6" t="str">
        <f>IF(ISBLANK(recommendations!AH5),"",recommendations!AH5)</f>
        <v/>
      </c>
      <c r="AE6" t="str">
        <f>IF(ISBLANK(recommendations!AI5),"",recommendations!AI5)</f>
        <v/>
      </c>
      <c r="AF6" t="str">
        <f>IF(ISBLANK(recommendations!AJ5),"",recommendations!AJ5)</f>
        <v/>
      </c>
      <c r="AG6" t="str">
        <f>IF(ISBLANK(recommendations!AK5),"",recommendations!AK5)</f>
        <v>v</v>
      </c>
      <c r="AH6" t="str">
        <f>IF(ISBLANK(recommendations!AL5),"",recommendations!AL5)</f>
        <v/>
      </c>
      <c r="AI6" t="str">
        <f>IF(ISBLANK(recommendations!AM5),"",recommendations!AM5)</f>
        <v>am,an</v>
      </c>
      <c r="AJ6" t="str">
        <f>IF(ISBLANK(recommendations!AN5),"",recommendations!AN5)</f>
        <v>x,y1</v>
      </c>
      <c r="AK6" t="str">
        <f>IF(ISBLANK(recommendations!AQ5),"",recommendations!AQ5)</f>
        <v/>
      </c>
      <c r="AL6" t="str">
        <f>IF(ISBLANK(recommendations!AR5),"",recommendations!AR5)</f>
        <v/>
      </c>
      <c r="AM6" t="str">
        <f>IF(ISBLANK(recommendations!AS5),"",recommendations!AS5)</f>
        <v/>
      </c>
      <c r="AN6" t="str">
        <f>IF(ISBLANK(recommendations!AT5),"",recommendations!AT5)</f>
        <v/>
      </c>
      <c r="AO6" t="str">
        <f>IF(ISBLANK(recommendations!AU5),"",recommendations!AU5)</f>
        <v/>
      </c>
      <c r="AP6" t="str">
        <f>IF(ISBLANK(recommendations!AV5),"",recommendations!AV5)</f>
        <v>s</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zoomScale="90" zoomScaleNormal="90" workbookViewId="0">
      <selection activeCell="D64" sqref="D64"/>
    </sheetView>
  </sheetViews>
  <sheetFormatPr baseColWidth="10" defaultRowHeight="15.6" x14ac:dyDescent="0.3"/>
  <cols>
    <col min="1" max="1" width="18.59765625" customWidth="1"/>
    <col min="3" max="3" width="22.398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10</v>
      </c>
      <c r="D3" t="s">
        <v>16</v>
      </c>
      <c r="E3" t="s">
        <v>12</v>
      </c>
      <c r="F3" t="s">
        <v>17</v>
      </c>
      <c r="G3" t="s">
        <v>14</v>
      </c>
      <c r="H3" t="s">
        <v>15</v>
      </c>
    </row>
    <row r="4" spans="1:8" x14ac:dyDescent="0.3">
      <c r="A4" t="s">
        <v>8</v>
      </c>
      <c r="B4" t="s">
        <v>9</v>
      </c>
      <c r="C4" t="s">
        <v>10</v>
      </c>
      <c r="D4" t="s">
        <v>18</v>
      </c>
      <c r="E4" t="s">
        <v>12</v>
      </c>
      <c r="F4" t="s">
        <v>19</v>
      </c>
      <c r="G4" t="s">
        <v>14</v>
      </c>
      <c r="H4" t="s">
        <v>15</v>
      </c>
    </row>
    <row r="5" spans="1:8" x14ac:dyDescent="0.3">
      <c r="A5" t="s">
        <v>8</v>
      </c>
      <c r="B5" t="s">
        <v>9</v>
      </c>
      <c r="C5" t="s">
        <v>20</v>
      </c>
      <c r="D5" t="s">
        <v>21</v>
      </c>
      <c r="E5" t="s">
        <v>22</v>
      </c>
      <c r="F5" t="s">
        <v>15</v>
      </c>
      <c r="G5" t="s">
        <v>14</v>
      </c>
      <c r="H5" t="s">
        <v>23</v>
      </c>
    </row>
    <row r="6" spans="1:8" x14ac:dyDescent="0.3">
      <c r="A6" t="s">
        <v>8</v>
      </c>
      <c r="B6" t="s">
        <v>9</v>
      </c>
      <c r="C6" t="s">
        <v>24</v>
      </c>
      <c r="D6" t="s">
        <v>25</v>
      </c>
      <c r="E6" t="s">
        <v>26</v>
      </c>
      <c r="F6" t="s">
        <v>15</v>
      </c>
      <c r="G6" t="s">
        <v>27</v>
      </c>
      <c r="H6" t="s">
        <v>28</v>
      </c>
    </row>
    <row r="7" spans="1:8" x14ac:dyDescent="0.3">
      <c r="A7" t="s">
        <v>8</v>
      </c>
      <c r="B7" t="s">
        <v>9</v>
      </c>
      <c r="C7" t="s">
        <v>29</v>
      </c>
      <c r="D7" t="s">
        <v>30</v>
      </c>
      <c r="E7" t="s">
        <v>22</v>
      </c>
      <c r="F7" t="s">
        <v>15</v>
      </c>
      <c r="G7" t="s">
        <v>31</v>
      </c>
      <c r="H7" t="s">
        <v>15</v>
      </c>
    </row>
    <row r="8" spans="1:8" x14ac:dyDescent="0.3">
      <c r="A8" t="s">
        <v>8</v>
      </c>
      <c r="B8" t="s">
        <v>9</v>
      </c>
      <c r="C8" t="s">
        <v>32</v>
      </c>
      <c r="D8" t="s">
        <v>33</v>
      </c>
      <c r="E8" t="s">
        <v>22</v>
      </c>
      <c r="F8" t="s">
        <v>15</v>
      </c>
      <c r="G8" t="s">
        <v>31</v>
      </c>
      <c r="H8" t="s">
        <v>15</v>
      </c>
    </row>
    <row r="9" spans="1:8" x14ac:dyDescent="0.3">
      <c r="A9" t="s">
        <v>8</v>
      </c>
      <c r="B9" t="s">
        <v>9</v>
      </c>
      <c r="C9" t="s">
        <v>34</v>
      </c>
      <c r="D9" t="s">
        <v>35</v>
      </c>
      <c r="E9" t="s">
        <v>22</v>
      </c>
      <c r="F9" t="s">
        <v>15</v>
      </c>
      <c r="G9" t="s">
        <v>31</v>
      </c>
      <c r="H9" t="s">
        <v>15</v>
      </c>
    </row>
    <row r="10" spans="1:8" x14ac:dyDescent="0.3">
      <c r="A10" t="s">
        <v>8</v>
      </c>
      <c r="B10" t="s">
        <v>9</v>
      </c>
      <c r="C10" t="s">
        <v>36</v>
      </c>
      <c r="D10" t="s">
        <v>37</v>
      </c>
      <c r="E10" t="s">
        <v>22</v>
      </c>
      <c r="F10" t="s">
        <v>15</v>
      </c>
      <c r="G10" t="s">
        <v>27</v>
      </c>
      <c r="H10" t="s">
        <v>15</v>
      </c>
    </row>
    <row r="11" spans="1:8" x14ac:dyDescent="0.3">
      <c r="A11" t="s">
        <v>8</v>
      </c>
      <c r="B11" t="s">
        <v>9</v>
      </c>
      <c r="C11" t="s">
        <v>38</v>
      </c>
      <c r="D11" t="s">
        <v>39</v>
      </c>
      <c r="E11" t="s">
        <v>22</v>
      </c>
      <c r="F11" t="s">
        <v>15</v>
      </c>
      <c r="G11" t="s">
        <v>40</v>
      </c>
      <c r="H11" t="s">
        <v>15</v>
      </c>
    </row>
    <row r="12" spans="1:8" x14ac:dyDescent="0.3">
      <c r="A12" t="s">
        <v>8</v>
      </c>
      <c r="B12" t="s">
        <v>9</v>
      </c>
      <c r="C12" t="s">
        <v>41</v>
      </c>
      <c r="D12" t="s">
        <v>42</v>
      </c>
      <c r="E12" t="s">
        <v>43</v>
      </c>
      <c r="F12" t="s">
        <v>15</v>
      </c>
      <c r="G12" t="s">
        <v>40</v>
      </c>
      <c r="H12" t="s">
        <v>15</v>
      </c>
    </row>
    <row r="13" spans="1:8" x14ac:dyDescent="0.3">
      <c r="A13" t="s">
        <v>8</v>
      </c>
      <c r="B13" t="s">
        <v>9</v>
      </c>
      <c r="C13" t="s">
        <v>44</v>
      </c>
      <c r="D13" t="s">
        <v>45</v>
      </c>
      <c r="E13" t="s">
        <v>22</v>
      </c>
      <c r="F13" t="s">
        <v>15</v>
      </c>
      <c r="G13" t="s">
        <v>14</v>
      </c>
      <c r="H13" t="s">
        <v>46</v>
      </c>
    </row>
    <row r="14" spans="1:8" x14ac:dyDescent="0.3">
      <c r="A14" t="s">
        <v>8</v>
      </c>
      <c r="B14" t="s">
        <v>9</v>
      </c>
      <c r="C14" t="s">
        <v>47</v>
      </c>
      <c r="D14" t="s">
        <v>48</v>
      </c>
      <c r="E14" t="s">
        <v>49</v>
      </c>
      <c r="F14" t="s">
        <v>15</v>
      </c>
      <c r="G14" t="s">
        <v>14</v>
      </c>
      <c r="H14" t="s">
        <v>50</v>
      </c>
    </row>
    <row r="15" spans="1:8" x14ac:dyDescent="0.3">
      <c r="A15" t="s">
        <v>8</v>
      </c>
      <c r="B15" t="s">
        <v>9</v>
      </c>
      <c r="C15" t="s">
        <v>51</v>
      </c>
      <c r="D15" t="s">
        <v>52</v>
      </c>
      <c r="E15" t="s">
        <v>49</v>
      </c>
      <c r="F15" t="s">
        <v>53</v>
      </c>
      <c r="G15" t="s">
        <v>14</v>
      </c>
      <c r="H15" t="s">
        <v>54</v>
      </c>
    </row>
    <row r="16" spans="1:8" x14ac:dyDescent="0.3">
      <c r="A16" t="s">
        <v>8</v>
      </c>
      <c r="B16" t="s">
        <v>9</v>
      </c>
      <c r="C16" t="s">
        <v>55</v>
      </c>
      <c r="D16" t="s">
        <v>56</v>
      </c>
      <c r="E16" t="s">
        <v>57</v>
      </c>
      <c r="F16" t="s">
        <v>15</v>
      </c>
      <c r="G16" t="s">
        <v>27</v>
      </c>
      <c r="H16" t="s">
        <v>58</v>
      </c>
    </row>
    <row r="17" spans="1:8" x14ac:dyDescent="0.3">
      <c r="A17" t="s">
        <v>8</v>
      </c>
      <c r="B17" t="s">
        <v>9</v>
      </c>
      <c r="C17" t="s">
        <v>59</v>
      </c>
      <c r="D17" t="s">
        <v>60</v>
      </c>
      <c r="E17" t="s">
        <v>61</v>
      </c>
      <c r="F17" t="s">
        <v>62</v>
      </c>
      <c r="G17" t="s">
        <v>40</v>
      </c>
      <c r="H17" t="s">
        <v>63</v>
      </c>
    </row>
    <row r="18" spans="1:8" x14ac:dyDescent="0.3">
      <c r="A18" t="s">
        <v>8</v>
      </c>
      <c r="B18" t="s">
        <v>9</v>
      </c>
      <c r="C18" t="s">
        <v>64</v>
      </c>
      <c r="D18" t="s">
        <v>65</v>
      </c>
      <c r="E18" t="s">
        <v>43</v>
      </c>
      <c r="F18" t="s">
        <v>15</v>
      </c>
      <c r="G18" t="s">
        <v>40</v>
      </c>
      <c r="H18" t="s">
        <v>66</v>
      </c>
    </row>
    <row r="19" spans="1:8" x14ac:dyDescent="0.3">
      <c r="A19" t="s">
        <v>8</v>
      </c>
      <c r="B19" t="s">
        <v>9</v>
      </c>
      <c r="C19" t="s">
        <v>67</v>
      </c>
      <c r="D19" t="s">
        <v>68</v>
      </c>
      <c r="E19" t="s">
        <v>61</v>
      </c>
      <c r="F19" t="s">
        <v>15</v>
      </c>
      <c r="G19" t="s">
        <v>40</v>
      </c>
      <c r="H19" t="s">
        <v>15</v>
      </c>
    </row>
    <row r="20" spans="1:8" x14ac:dyDescent="0.3">
      <c r="A20" t="s">
        <v>8</v>
      </c>
      <c r="B20" t="s">
        <v>9</v>
      </c>
      <c r="C20" t="s">
        <v>69</v>
      </c>
      <c r="D20" t="s">
        <v>70</v>
      </c>
      <c r="E20" t="s">
        <v>43</v>
      </c>
      <c r="F20" t="s">
        <v>15</v>
      </c>
      <c r="G20" t="s">
        <v>27</v>
      </c>
      <c r="H20" t="s">
        <v>71</v>
      </c>
    </row>
    <row r="21" spans="1:8" x14ac:dyDescent="0.3">
      <c r="A21" t="s">
        <v>8</v>
      </c>
      <c r="B21" t="s">
        <v>9</v>
      </c>
      <c r="C21" t="s">
        <v>72</v>
      </c>
      <c r="D21" t="s">
        <v>73</v>
      </c>
      <c r="E21" t="s">
        <v>43</v>
      </c>
      <c r="F21" t="s">
        <v>15</v>
      </c>
      <c r="G21" t="s">
        <v>27</v>
      </c>
      <c r="H21" t="s">
        <v>71</v>
      </c>
    </row>
    <row r="22" spans="1:8" x14ac:dyDescent="0.3">
      <c r="A22" t="s">
        <v>8</v>
      </c>
      <c r="B22" t="s">
        <v>9</v>
      </c>
      <c r="C22" t="s">
        <v>74</v>
      </c>
      <c r="D22" t="s">
        <v>65</v>
      </c>
      <c r="E22" t="s">
        <v>43</v>
      </c>
      <c r="F22" t="s">
        <v>15</v>
      </c>
      <c r="G22" t="s">
        <v>27</v>
      </c>
      <c r="H22" t="s">
        <v>75</v>
      </c>
    </row>
    <row r="23" spans="1:8" x14ac:dyDescent="0.3">
      <c r="A23" t="s">
        <v>8</v>
      </c>
      <c r="B23" t="s">
        <v>9</v>
      </c>
      <c r="C23" t="s">
        <v>76</v>
      </c>
      <c r="D23" t="s">
        <v>77</v>
      </c>
      <c r="E23" t="s">
        <v>43</v>
      </c>
      <c r="F23" t="s">
        <v>15</v>
      </c>
      <c r="G23" t="s">
        <v>27</v>
      </c>
      <c r="H23" t="s">
        <v>15</v>
      </c>
    </row>
    <row r="24" spans="1:8" x14ac:dyDescent="0.3">
      <c r="A24" t="s">
        <v>8</v>
      </c>
      <c r="B24" t="s">
        <v>9</v>
      </c>
      <c r="C24" t="s">
        <v>78</v>
      </c>
      <c r="D24" t="s">
        <v>79</v>
      </c>
      <c r="E24" t="s">
        <v>61</v>
      </c>
      <c r="F24" t="s">
        <v>80</v>
      </c>
      <c r="G24" t="s">
        <v>27</v>
      </c>
      <c r="H24" t="s">
        <v>81</v>
      </c>
    </row>
    <row r="25" spans="1:8" x14ac:dyDescent="0.3">
      <c r="A25" t="s">
        <v>8</v>
      </c>
      <c r="B25" t="s">
        <v>9</v>
      </c>
      <c r="C25" t="s">
        <v>82</v>
      </c>
      <c r="D25" t="s">
        <v>83</v>
      </c>
      <c r="E25" t="s">
        <v>43</v>
      </c>
      <c r="F25" t="s">
        <v>15</v>
      </c>
      <c r="G25" t="s">
        <v>40</v>
      </c>
      <c r="H25" t="s">
        <v>15</v>
      </c>
    </row>
    <row r="26" spans="1:8" x14ac:dyDescent="0.3">
      <c r="A26" t="s">
        <v>8</v>
      </c>
      <c r="B26" t="s">
        <v>9</v>
      </c>
      <c r="C26" t="s">
        <v>84</v>
      </c>
      <c r="D26" t="s">
        <v>85</v>
      </c>
      <c r="E26" t="s">
        <v>61</v>
      </c>
      <c r="F26" t="s">
        <v>15</v>
      </c>
      <c r="G26" t="s">
        <v>40</v>
      </c>
      <c r="H26" t="s">
        <v>15</v>
      </c>
    </row>
    <row r="27" spans="1:8" x14ac:dyDescent="0.3">
      <c r="A27" t="s">
        <v>8</v>
      </c>
      <c r="B27" t="s">
        <v>9</v>
      </c>
      <c r="C27" t="s">
        <v>86</v>
      </c>
      <c r="D27" t="s">
        <v>87</v>
      </c>
      <c r="E27" t="s">
        <v>61</v>
      </c>
      <c r="F27" t="s">
        <v>15</v>
      </c>
      <c r="G27" t="s">
        <v>40</v>
      </c>
      <c r="H27" t="s">
        <v>15</v>
      </c>
    </row>
    <row r="28" spans="1:8" x14ac:dyDescent="0.3">
      <c r="A28" t="s">
        <v>8</v>
      </c>
      <c r="B28" t="s">
        <v>9</v>
      </c>
      <c r="C28" t="s">
        <v>88</v>
      </c>
      <c r="D28" t="s">
        <v>89</v>
      </c>
      <c r="E28" t="s">
        <v>43</v>
      </c>
      <c r="F28" t="s">
        <v>15</v>
      </c>
      <c r="G28" t="s">
        <v>27</v>
      </c>
      <c r="H28" t="s">
        <v>90</v>
      </c>
    </row>
    <row r="29" spans="1:8" x14ac:dyDescent="0.3">
      <c r="A29" t="s">
        <v>8</v>
      </c>
      <c r="B29" t="s">
        <v>9</v>
      </c>
      <c r="C29" t="s">
        <v>91</v>
      </c>
      <c r="D29" t="s">
        <v>92</v>
      </c>
      <c r="E29" t="s">
        <v>43</v>
      </c>
      <c r="F29" t="s">
        <v>15</v>
      </c>
      <c r="G29" t="s">
        <v>40</v>
      </c>
      <c r="H29" t="s">
        <v>15</v>
      </c>
    </row>
    <row r="30" spans="1:8" x14ac:dyDescent="0.3">
      <c r="A30" t="s">
        <v>8</v>
      </c>
      <c r="B30" t="s">
        <v>9</v>
      </c>
      <c r="C30" t="s">
        <v>93</v>
      </c>
      <c r="D30" t="s">
        <v>94</v>
      </c>
      <c r="E30" t="s">
        <v>43</v>
      </c>
      <c r="F30" t="s">
        <v>15</v>
      </c>
      <c r="G30" t="s">
        <v>40</v>
      </c>
      <c r="H30" t="s">
        <v>15</v>
      </c>
    </row>
    <row r="31" spans="1:8" x14ac:dyDescent="0.3">
      <c r="A31" t="s">
        <v>8</v>
      </c>
      <c r="B31" t="s">
        <v>9</v>
      </c>
      <c r="C31" t="s">
        <v>95</v>
      </c>
      <c r="D31" t="s">
        <v>96</v>
      </c>
      <c r="E31" t="s">
        <v>43</v>
      </c>
      <c r="F31" t="s">
        <v>15</v>
      </c>
      <c r="G31" t="s">
        <v>40</v>
      </c>
      <c r="H31" t="s">
        <v>15</v>
      </c>
    </row>
    <row r="32" spans="1:8" x14ac:dyDescent="0.3">
      <c r="A32" t="s">
        <v>8</v>
      </c>
      <c r="B32" t="s">
        <v>9</v>
      </c>
      <c r="C32" t="s">
        <v>97</v>
      </c>
      <c r="D32" t="s">
        <v>98</v>
      </c>
      <c r="E32" t="s">
        <v>43</v>
      </c>
      <c r="F32" t="s">
        <v>15</v>
      </c>
      <c r="G32" t="s">
        <v>27</v>
      </c>
      <c r="H32" t="s">
        <v>15</v>
      </c>
    </row>
    <row r="33" spans="1:8" x14ac:dyDescent="0.3">
      <c r="A33" t="s">
        <v>8</v>
      </c>
      <c r="B33" t="s">
        <v>9</v>
      </c>
      <c r="C33" t="s">
        <v>99</v>
      </c>
      <c r="D33" t="s">
        <v>56</v>
      </c>
      <c r="E33" t="s">
        <v>43</v>
      </c>
      <c r="F33" t="s">
        <v>15</v>
      </c>
      <c r="G33" t="s">
        <v>27</v>
      </c>
      <c r="H33" t="s">
        <v>15</v>
      </c>
    </row>
    <row r="34" spans="1:8" x14ac:dyDescent="0.3">
      <c r="A34" t="s">
        <v>8</v>
      </c>
      <c r="B34" t="s">
        <v>9</v>
      </c>
      <c r="C34" t="s">
        <v>100</v>
      </c>
      <c r="D34" t="s">
        <v>79</v>
      </c>
      <c r="E34" t="s">
        <v>43</v>
      </c>
      <c r="F34" t="s">
        <v>15</v>
      </c>
      <c r="G34" t="s">
        <v>40</v>
      </c>
      <c r="H34" t="s">
        <v>15</v>
      </c>
    </row>
    <row r="35" spans="1:8" x14ac:dyDescent="0.3">
      <c r="A35" t="s">
        <v>8</v>
      </c>
      <c r="B35" t="s">
        <v>9</v>
      </c>
      <c r="C35" t="s">
        <v>101</v>
      </c>
      <c r="D35" t="s">
        <v>102</v>
      </c>
      <c r="E35" t="s">
        <v>43</v>
      </c>
      <c r="F35" t="s">
        <v>15</v>
      </c>
      <c r="G35" t="s">
        <v>27</v>
      </c>
      <c r="H35" t="s">
        <v>103</v>
      </c>
    </row>
    <row r="36" spans="1:8" x14ac:dyDescent="0.3">
      <c r="A36" t="s">
        <v>8</v>
      </c>
      <c r="B36" t="s">
        <v>9</v>
      </c>
      <c r="C36" t="s">
        <v>104</v>
      </c>
      <c r="D36" t="s">
        <v>105</v>
      </c>
      <c r="E36" t="s">
        <v>61</v>
      </c>
      <c r="F36" t="s">
        <v>15</v>
      </c>
      <c r="G36" t="s">
        <v>27</v>
      </c>
      <c r="H36" t="s">
        <v>15</v>
      </c>
    </row>
    <row r="37" spans="1:8" x14ac:dyDescent="0.3">
      <c r="A37" t="s">
        <v>8</v>
      </c>
      <c r="B37" t="s">
        <v>9</v>
      </c>
      <c r="C37" t="s">
        <v>106</v>
      </c>
      <c r="D37" t="s">
        <v>107</v>
      </c>
      <c r="E37" t="s">
        <v>43</v>
      </c>
      <c r="F37" t="s">
        <v>15</v>
      </c>
      <c r="G37" t="s">
        <v>14</v>
      </c>
      <c r="H37" t="s">
        <v>108</v>
      </c>
    </row>
    <row r="38" spans="1:8" x14ac:dyDescent="0.3">
      <c r="A38" t="s">
        <v>8</v>
      </c>
      <c r="B38" t="s">
        <v>9</v>
      </c>
      <c r="C38" t="s">
        <v>109</v>
      </c>
      <c r="D38" t="s">
        <v>110</v>
      </c>
      <c r="E38" t="s">
        <v>43</v>
      </c>
      <c r="F38" t="s">
        <v>111</v>
      </c>
      <c r="G38" t="s">
        <v>27</v>
      </c>
      <c r="H38" t="s">
        <v>112</v>
      </c>
    </row>
    <row r="39" spans="1:8" x14ac:dyDescent="0.3">
      <c r="A39" t="s">
        <v>8</v>
      </c>
      <c r="B39" t="s">
        <v>9</v>
      </c>
      <c r="C39" t="s">
        <v>109</v>
      </c>
      <c r="D39" t="s">
        <v>113</v>
      </c>
      <c r="E39" t="s">
        <v>43</v>
      </c>
      <c r="F39" t="s">
        <v>114</v>
      </c>
      <c r="G39" t="s">
        <v>27</v>
      </c>
      <c r="H39" t="s">
        <v>115</v>
      </c>
    </row>
    <row r="40" spans="1:8" x14ac:dyDescent="0.3">
      <c r="A40" t="s">
        <v>8</v>
      </c>
      <c r="B40" t="s">
        <v>9</v>
      </c>
      <c r="C40" t="s">
        <v>109</v>
      </c>
      <c r="D40" t="s">
        <v>52</v>
      </c>
      <c r="E40" t="s">
        <v>43</v>
      </c>
      <c r="F40" t="s">
        <v>116</v>
      </c>
      <c r="G40" t="s">
        <v>27</v>
      </c>
      <c r="H40" t="s">
        <v>117</v>
      </c>
    </row>
    <row r="41" spans="1:8" x14ac:dyDescent="0.3">
      <c r="A41" t="s">
        <v>8</v>
      </c>
      <c r="B41" t="s">
        <v>9</v>
      </c>
      <c r="C41" t="s">
        <v>118</v>
      </c>
      <c r="D41" t="s">
        <v>68</v>
      </c>
      <c r="E41" t="s">
        <v>61</v>
      </c>
      <c r="F41" t="s">
        <v>15</v>
      </c>
      <c r="G41" t="s">
        <v>40</v>
      </c>
      <c r="H41" t="s">
        <v>15</v>
      </c>
    </row>
    <row r="42" spans="1:8" x14ac:dyDescent="0.3">
      <c r="A42" t="s">
        <v>8</v>
      </c>
      <c r="B42" t="s">
        <v>9</v>
      </c>
      <c r="C42" t="s">
        <v>119</v>
      </c>
      <c r="D42" t="s">
        <v>120</v>
      </c>
      <c r="E42" t="s">
        <v>43</v>
      </c>
      <c r="F42" t="s">
        <v>15</v>
      </c>
      <c r="G42" t="s">
        <v>40</v>
      </c>
      <c r="H42" t="s">
        <v>15</v>
      </c>
    </row>
    <row r="43" spans="1:8" x14ac:dyDescent="0.3">
      <c r="A43" t="s">
        <v>8</v>
      </c>
      <c r="B43" t="s">
        <v>9</v>
      </c>
      <c r="C43" t="s">
        <v>121</v>
      </c>
      <c r="D43" t="s">
        <v>122</v>
      </c>
      <c r="E43" t="s">
        <v>43</v>
      </c>
      <c r="F43" t="s">
        <v>15</v>
      </c>
      <c r="G43" t="s">
        <v>40</v>
      </c>
      <c r="H43" t="s">
        <v>15</v>
      </c>
    </row>
    <row r="44" spans="1:8" x14ac:dyDescent="0.3">
      <c r="A44" t="s">
        <v>8</v>
      </c>
      <c r="B44" t="s">
        <v>9</v>
      </c>
      <c r="C44" t="s">
        <v>123</v>
      </c>
      <c r="D44" t="s">
        <v>124</v>
      </c>
      <c r="E44" t="s">
        <v>61</v>
      </c>
      <c r="F44" t="s">
        <v>15</v>
      </c>
      <c r="G44" t="s">
        <v>40</v>
      </c>
      <c r="H44" t="s">
        <v>15</v>
      </c>
    </row>
    <row r="45" spans="1:8" x14ac:dyDescent="0.3">
      <c r="A45" t="s">
        <v>8</v>
      </c>
      <c r="B45" t="s">
        <v>9</v>
      </c>
      <c r="C45" t="s">
        <v>125</v>
      </c>
      <c r="D45" t="s">
        <v>126</v>
      </c>
      <c r="E45" t="s">
        <v>61</v>
      </c>
      <c r="F45" t="s">
        <v>15</v>
      </c>
      <c r="G45" t="s">
        <v>40</v>
      </c>
      <c r="H45" t="s">
        <v>15</v>
      </c>
    </row>
    <row r="46" spans="1:8" x14ac:dyDescent="0.3">
      <c r="A46" t="s">
        <v>8</v>
      </c>
      <c r="B46" t="s">
        <v>9</v>
      </c>
      <c r="C46" t="s">
        <v>127</v>
      </c>
      <c r="D46" t="s">
        <v>128</v>
      </c>
      <c r="E46" t="s">
        <v>129</v>
      </c>
      <c r="F46" t="s">
        <v>15</v>
      </c>
      <c r="G46" t="s">
        <v>14</v>
      </c>
      <c r="H46" t="s">
        <v>130</v>
      </c>
    </row>
    <row r="47" spans="1:8" x14ac:dyDescent="0.3">
      <c r="A47" t="s">
        <v>174</v>
      </c>
      <c r="B47" t="s">
        <v>175</v>
      </c>
      <c r="C47" t="s">
        <v>10</v>
      </c>
      <c r="D47" t="s">
        <v>94</v>
      </c>
      <c r="E47" t="s">
        <v>12</v>
      </c>
      <c r="F47" t="s">
        <v>13</v>
      </c>
      <c r="G47" t="s">
        <v>14</v>
      </c>
      <c r="H47" t="s">
        <v>15</v>
      </c>
    </row>
    <row r="48" spans="1:8" x14ac:dyDescent="0.3">
      <c r="A48" t="s">
        <v>174</v>
      </c>
      <c r="B48" t="s">
        <v>175</v>
      </c>
      <c r="C48" t="s">
        <v>10</v>
      </c>
      <c r="D48" t="s">
        <v>176</v>
      </c>
      <c r="E48" t="s">
        <v>12</v>
      </c>
      <c r="F48" t="s">
        <v>17</v>
      </c>
      <c r="G48" t="s">
        <v>14</v>
      </c>
      <c r="H48" t="s">
        <v>15</v>
      </c>
    </row>
    <row r="49" spans="1:8" x14ac:dyDescent="0.3">
      <c r="A49" t="s">
        <v>174</v>
      </c>
      <c r="B49" t="s">
        <v>175</v>
      </c>
      <c r="C49" t="s">
        <v>10</v>
      </c>
      <c r="D49" t="s">
        <v>177</v>
      </c>
      <c r="E49" t="s">
        <v>12</v>
      </c>
      <c r="F49" t="s">
        <v>19</v>
      </c>
      <c r="G49" t="s">
        <v>14</v>
      </c>
      <c r="H49" t="s">
        <v>15</v>
      </c>
    </row>
    <row r="50" spans="1:8" x14ac:dyDescent="0.3">
      <c r="A50" t="s">
        <v>174</v>
      </c>
      <c r="B50" t="s">
        <v>175</v>
      </c>
      <c r="C50" t="s">
        <v>20</v>
      </c>
      <c r="D50" t="s">
        <v>21</v>
      </c>
      <c r="E50" t="s">
        <v>22</v>
      </c>
      <c r="F50" t="s">
        <v>15</v>
      </c>
      <c r="G50" t="s">
        <v>14</v>
      </c>
      <c r="H50" t="s">
        <v>23</v>
      </c>
    </row>
    <row r="51" spans="1:8" x14ac:dyDescent="0.3">
      <c r="A51" t="s">
        <v>174</v>
      </c>
      <c r="B51" t="s">
        <v>175</v>
      </c>
      <c r="C51" t="s">
        <v>24</v>
      </c>
      <c r="D51" t="s">
        <v>25</v>
      </c>
      <c r="E51" t="s">
        <v>26</v>
      </c>
      <c r="F51" t="s">
        <v>15</v>
      </c>
      <c r="G51" t="s">
        <v>27</v>
      </c>
      <c r="H51" t="s">
        <v>28</v>
      </c>
    </row>
    <row r="52" spans="1:8" x14ac:dyDescent="0.3">
      <c r="A52" t="s">
        <v>174</v>
      </c>
      <c r="B52" t="s">
        <v>175</v>
      </c>
      <c r="C52" t="s">
        <v>29</v>
      </c>
      <c r="D52" t="s">
        <v>30</v>
      </c>
      <c r="E52" t="s">
        <v>22</v>
      </c>
      <c r="F52" t="s">
        <v>15</v>
      </c>
      <c r="G52" t="s">
        <v>31</v>
      </c>
      <c r="H52" t="s">
        <v>15</v>
      </c>
    </row>
    <row r="53" spans="1:8" x14ac:dyDescent="0.3">
      <c r="A53" t="s">
        <v>174</v>
      </c>
      <c r="B53" t="s">
        <v>175</v>
      </c>
      <c r="C53" t="s">
        <v>32</v>
      </c>
      <c r="D53" t="s">
        <v>33</v>
      </c>
      <c r="E53" t="s">
        <v>22</v>
      </c>
      <c r="F53" t="s">
        <v>15</v>
      </c>
      <c r="G53" t="s">
        <v>31</v>
      </c>
      <c r="H53" t="s">
        <v>15</v>
      </c>
    </row>
    <row r="54" spans="1:8" x14ac:dyDescent="0.3">
      <c r="A54" t="s">
        <v>174</v>
      </c>
      <c r="B54" t="s">
        <v>175</v>
      </c>
      <c r="C54" t="s">
        <v>34</v>
      </c>
      <c r="D54" t="s">
        <v>35</v>
      </c>
      <c r="E54" t="s">
        <v>22</v>
      </c>
      <c r="F54" t="s">
        <v>15</v>
      </c>
      <c r="G54" t="s">
        <v>31</v>
      </c>
      <c r="H54" t="s">
        <v>15</v>
      </c>
    </row>
    <row r="55" spans="1:8" x14ac:dyDescent="0.3">
      <c r="A55" t="s">
        <v>174</v>
      </c>
      <c r="B55" t="s">
        <v>175</v>
      </c>
      <c r="C55" t="s">
        <v>36</v>
      </c>
      <c r="D55" t="s">
        <v>37</v>
      </c>
      <c r="E55" t="s">
        <v>22</v>
      </c>
      <c r="F55" t="s">
        <v>15</v>
      </c>
      <c r="G55" t="s">
        <v>27</v>
      </c>
      <c r="H55" t="s">
        <v>15</v>
      </c>
    </row>
    <row r="56" spans="1:8" x14ac:dyDescent="0.3">
      <c r="A56" t="s">
        <v>174</v>
      </c>
      <c r="B56" t="s">
        <v>175</v>
      </c>
      <c r="C56" t="s">
        <v>38</v>
      </c>
      <c r="D56" t="s">
        <v>39</v>
      </c>
      <c r="E56" t="s">
        <v>22</v>
      </c>
      <c r="F56" t="s">
        <v>15</v>
      </c>
      <c r="G56" t="s">
        <v>40</v>
      </c>
      <c r="H56" t="s">
        <v>15</v>
      </c>
    </row>
    <row r="57" spans="1:8" x14ac:dyDescent="0.3">
      <c r="A57" t="s">
        <v>174</v>
      </c>
      <c r="B57" t="s">
        <v>175</v>
      </c>
      <c r="C57" t="s">
        <v>41</v>
      </c>
      <c r="D57" t="s">
        <v>42</v>
      </c>
      <c r="E57" t="s">
        <v>43</v>
      </c>
      <c r="F57" t="s">
        <v>15</v>
      </c>
      <c r="G57" t="s">
        <v>40</v>
      </c>
      <c r="H57" t="s">
        <v>15</v>
      </c>
    </row>
    <row r="58" spans="1:8" x14ac:dyDescent="0.3">
      <c r="A58" t="s">
        <v>174</v>
      </c>
      <c r="B58" t="s">
        <v>175</v>
      </c>
      <c r="C58" t="s">
        <v>44</v>
      </c>
      <c r="D58" t="s">
        <v>45</v>
      </c>
      <c r="E58" t="s">
        <v>22</v>
      </c>
      <c r="F58" t="s">
        <v>15</v>
      </c>
      <c r="G58" t="s">
        <v>14</v>
      </c>
      <c r="H58" t="s">
        <v>46</v>
      </c>
    </row>
    <row r="59" spans="1:8" x14ac:dyDescent="0.3">
      <c r="A59" t="s">
        <v>174</v>
      </c>
      <c r="B59" t="s">
        <v>175</v>
      </c>
      <c r="C59" t="s">
        <v>47</v>
      </c>
      <c r="D59" t="s">
        <v>48</v>
      </c>
      <c r="E59" t="s">
        <v>49</v>
      </c>
      <c r="F59" t="s">
        <v>15</v>
      </c>
      <c r="G59" t="s">
        <v>14</v>
      </c>
      <c r="H59" t="s">
        <v>50</v>
      </c>
    </row>
    <row r="60" spans="1:8" x14ac:dyDescent="0.3">
      <c r="A60" t="s">
        <v>174</v>
      </c>
      <c r="B60" t="s">
        <v>175</v>
      </c>
      <c r="C60" t="s">
        <v>51</v>
      </c>
      <c r="D60" t="s">
        <v>60</v>
      </c>
      <c r="E60" t="s">
        <v>49</v>
      </c>
      <c r="F60" t="s">
        <v>53</v>
      </c>
      <c r="G60" t="s">
        <v>14</v>
      </c>
      <c r="H60" t="s">
        <v>54</v>
      </c>
    </row>
    <row r="61" spans="1:8" x14ac:dyDescent="0.3">
      <c r="A61" t="s">
        <v>174</v>
      </c>
      <c r="B61" t="s">
        <v>175</v>
      </c>
      <c r="C61" t="s">
        <v>55</v>
      </c>
      <c r="D61" t="s">
        <v>178</v>
      </c>
      <c r="E61" t="s">
        <v>57</v>
      </c>
      <c r="F61" t="s">
        <v>15</v>
      </c>
      <c r="G61" t="s">
        <v>27</v>
      </c>
      <c r="H61" t="s">
        <v>58</v>
      </c>
    </row>
    <row r="62" spans="1:8" x14ac:dyDescent="0.3">
      <c r="A62" t="s">
        <v>174</v>
      </c>
      <c r="B62" t="s">
        <v>175</v>
      </c>
      <c r="C62" t="s">
        <v>59</v>
      </c>
      <c r="D62" t="s">
        <v>60</v>
      </c>
      <c r="E62" t="s">
        <v>61</v>
      </c>
      <c r="F62" t="s">
        <v>62</v>
      </c>
      <c r="G62" t="s">
        <v>40</v>
      </c>
      <c r="H62" t="s">
        <v>63</v>
      </c>
    </row>
    <row r="63" spans="1:8" x14ac:dyDescent="0.3">
      <c r="A63" t="s">
        <v>174</v>
      </c>
      <c r="B63" t="s">
        <v>175</v>
      </c>
      <c r="C63" t="s">
        <v>64</v>
      </c>
      <c r="D63" t="s">
        <v>179</v>
      </c>
      <c r="E63" t="s">
        <v>43</v>
      </c>
      <c r="F63" t="s">
        <v>15</v>
      </c>
      <c r="G63" t="s">
        <v>40</v>
      </c>
      <c r="H63" t="s">
        <v>66</v>
      </c>
    </row>
    <row r="64" spans="1:8" x14ac:dyDescent="0.3">
      <c r="A64" t="s">
        <v>174</v>
      </c>
      <c r="B64" t="s">
        <v>175</v>
      </c>
      <c r="C64" t="s">
        <v>67</v>
      </c>
      <c r="D64" t="s">
        <v>180</v>
      </c>
      <c r="E64" t="s">
        <v>61</v>
      </c>
      <c r="F64" t="s">
        <v>15</v>
      </c>
      <c r="G64" t="s">
        <v>40</v>
      </c>
      <c r="H64" t="s">
        <v>15</v>
      </c>
    </row>
    <row r="65" spans="1:8" x14ac:dyDescent="0.3">
      <c r="A65" t="s">
        <v>174</v>
      </c>
      <c r="B65" t="s">
        <v>175</v>
      </c>
      <c r="C65" t="s">
        <v>69</v>
      </c>
      <c r="D65" t="s">
        <v>181</v>
      </c>
      <c r="E65" t="s">
        <v>43</v>
      </c>
      <c r="F65" t="s">
        <v>15</v>
      </c>
      <c r="G65" t="s">
        <v>27</v>
      </c>
      <c r="H65" t="s">
        <v>71</v>
      </c>
    </row>
    <row r="66" spans="1:8" x14ac:dyDescent="0.3">
      <c r="A66" t="s">
        <v>174</v>
      </c>
      <c r="B66" t="s">
        <v>175</v>
      </c>
      <c r="C66" t="s">
        <v>72</v>
      </c>
      <c r="D66" t="s">
        <v>77</v>
      </c>
      <c r="E66" t="s">
        <v>43</v>
      </c>
      <c r="F66" t="s">
        <v>15</v>
      </c>
      <c r="G66" t="s">
        <v>27</v>
      </c>
      <c r="H66" t="s">
        <v>71</v>
      </c>
    </row>
    <row r="67" spans="1:8" x14ac:dyDescent="0.3">
      <c r="A67" t="s">
        <v>174</v>
      </c>
      <c r="B67" t="s">
        <v>175</v>
      </c>
      <c r="C67" t="s">
        <v>74</v>
      </c>
      <c r="D67" t="s">
        <v>102</v>
      </c>
      <c r="E67" t="s">
        <v>43</v>
      </c>
      <c r="F67" t="s">
        <v>15</v>
      </c>
      <c r="G67" t="s">
        <v>27</v>
      </c>
      <c r="H67" t="s">
        <v>75</v>
      </c>
    </row>
    <row r="68" spans="1:8" x14ac:dyDescent="0.3">
      <c r="A68" t="s">
        <v>174</v>
      </c>
      <c r="B68" t="s">
        <v>175</v>
      </c>
      <c r="C68" t="s">
        <v>76</v>
      </c>
      <c r="D68" t="s">
        <v>182</v>
      </c>
      <c r="E68" t="s">
        <v>43</v>
      </c>
      <c r="F68" t="s">
        <v>15</v>
      </c>
      <c r="G68" t="s">
        <v>27</v>
      </c>
      <c r="H68" t="s">
        <v>15</v>
      </c>
    </row>
    <row r="69" spans="1:8" x14ac:dyDescent="0.3">
      <c r="A69" t="s">
        <v>174</v>
      </c>
      <c r="B69" t="s">
        <v>175</v>
      </c>
      <c r="C69" t="s">
        <v>78</v>
      </c>
      <c r="D69" t="s">
        <v>79</v>
      </c>
      <c r="E69" t="s">
        <v>61</v>
      </c>
      <c r="F69" t="s">
        <v>15</v>
      </c>
      <c r="G69" t="s">
        <v>27</v>
      </c>
      <c r="H69" t="s">
        <v>143</v>
      </c>
    </row>
    <row r="70" spans="1:8" x14ac:dyDescent="0.3">
      <c r="A70" t="s">
        <v>174</v>
      </c>
      <c r="B70" t="s">
        <v>175</v>
      </c>
      <c r="C70" t="s">
        <v>82</v>
      </c>
      <c r="D70" t="s">
        <v>83</v>
      </c>
      <c r="E70" t="s">
        <v>43</v>
      </c>
      <c r="F70" t="s">
        <v>15</v>
      </c>
      <c r="G70" t="s">
        <v>40</v>
      </c>
      <c r="H70" t="s">
        <v>15</v>
      </c>
    </row>
    <row r="71" spans="1:8" x14ac:dyDescent="0.3">
      <c r="A71" t="s">
        <v>174</v>
      </c>
      <c r="B71" t="s">
        <v>175</v>
      </c>
      <c r="C71" t="s">
        <v>84</v>
      </c>
      <c r="D71" t="s">
        <v>85</v>
      </c>
      <c r="E71" t="s">
        <v>61</v>
      </c>
      <c r="F71" t="s">
        <v>15</v>
      </c>
      <c r="G71" t="s">
        <v>40</v>
      </c>
      <c r="H71" t="s">
        <v>15</v>
      </c>
    </row>
    <row r="72" spans="1:8" x14ac:dyDescent="0.3">
      <c r="A72" t="s">
        <v>174</v>
      </c>
      <c r="B72" t="s">
        <v>175</v>
      </c>
      <c r="C72" t="s">
        <v>86</v>
      </c>
      <c r="D72" t="s">
        <v>87</v>
      </c>
      <c r="E72" t="s">
        <v>61</v>
      </c>
      <c r="F72" t="s">
        <v>15</v>
      </c>
      <c r="G72" t="s">
        <v>40</v>
      </c>
      <c r="H72" t="s">
        <v>15</v>
      </c>
    </row>
    <row r="73" spans="1:8" x14ac:dyDescent="0.3">
      <c r="A73" t="s">
        <v>174</v>
      </c>
      <c r="B73" t="s">
        <v>175</v>
      </c>
      <c r="C73" t="s">
        <v>88</v>
      </c>
      <c r="D73" t="s">
        <v>183</v>
      </c>
      <c r="E73" t="s">
        <v>43</v>
      </c>
      <c r="F73" t="s">
        <v>15</v>
      </c>
      <c r="G73" t="s">
        <v>27</v>
      </c>
      <c r="H73" t="s">
        <v>184</v>
      </c>
    </row>
    <row r="74" spans="1:8" x14ac:dyDescent="0.3">
      <c r="A74" t="s">
        <v>174</v>
      </c>
      <c r="B74" t="s">
        <v>175</v>
      </c>
      <c r="C74" t="s">
        <v>91</v>
      </c>
      <c r="D74" t="s">
        <v>92</v>
      </c>
      <c r="E74" t="s">
        <v>43</v>
      </c>
      <c r="F74" t="s">
        <v>15</v>
      </c>
      <c r="G74" t="s">
        <v>40</v>
      </c>
      <c r="H74" t="s">
        <v>15</v>
      </c>
    </row>
    <row r="75" spans="1:8" x14ac:dyDescent="0.3">
      <c r="A75" t="s">
        <v>174</v>
      </c>
      <c r="B75" t="s">
        <v>175</v>
      </c>
      <c r="C75" t="s">
        <v>93</v>
      </c>
      <c r="D75" t="s">
        <v>94</v>
      </c>
      <c r="E75" t="s">
        <v>43</v>
      </c>
      <c r="F75" t="s">
        <v>15</v>
      </c>
      <c r="G75" t="s">
        <v>40</v>
      </c>
      <c r="H75" t="s">
        <v>15</v>
      </c>
    </row>
    <row r="76" spans="1:8" x14ac:dyDescent="0.3">
      <c r="A76" t="s">
        <v>174</v>
      </c>
      <c r="B76" t="s">
        <v>175</v>
      </c>
      <c r="C76" t="s">
        <v>95</v>
      </c>
      <c r="D76" t="s">
        <v>96</v>
      </c>
      <c r="E76" t="s">
        <v>43</v>
      </c>
      <c r="F76" t="s">
        <v>15</v>
      </c>
      <c r="G76" t="s">
        <v>40</v>
      </c>
      <c r="H76" t="s">
        <v>15</v>
      </c>
    </row>
    <row r="77" spans="1:8" x14ac:dyDescent="0.3">
      <c r="A77" t="s">
        <v>174</v>
      </c>
      <c r="B77" t="s">
        <v>175</v>
      </c>
      <c r="C77" t="s">
        <v>97</v>
      </c>
      <c r="D77" t="s">
        <v>98</v>
      </c>
      <c r="E77" t="s">
        <v>43</v>
      </c>
      <c r="F77" t="s">
        <v>15</v>
      </c>
      <c r="G77" t="s">
        <v>27</v>
      </c>
      <c r="H77" t="s">
        <v>15</v>
      </c>
    </row>
    <row r="78" spans="1:8" x14ac:dyDescent="0.3">
      <c r="A78" t="s">
        <v>174</v>
      </c>
      <c r="B78" t="s">
        <v>175</v>
      </c>
      <c r="C78" t="s">
        <v>99</v>
      </c>
      <c r="D78" t="s">
        <v>56</v>
      </c>
      <c r="E78" t="s">
        <v>43</v>
      </c>
      <c r="F78" t="s">
        <v>15</v>
      </c>
      <c r="G78" t="s">
        <v>27</v>
      </c>
      <c r="H78" t="s">
        <v>15</v>
      </c>
    </row>
    <row r="79" spans="1:8" x14ac:dyDescent="0.3">
      <c r="A79" t="s">
        <v>174</v>
      </c>
      <c r="B79" t="s">
        <v>175</v>
      </c>
      <c r="C79" t="s">
        <v>100</v>
      </c>
      <c r="D79" t="s">
        <v>185</v>
      </c>
      <c r="E79" t="s">
        <v>43</v>
      </c>
      <c r="F79" t="s">
        <v>15</v>
      </c>
      <c r="G79" t="s">
        <v>40</v>
      </c>
      <c r="H79" t="s">
        <v>15</v>
      </c>
    </row>
    <row r="80" spans="1:8" x14ac:dyDescent="0.3">
      <c r="A80" t="s">
        <v>174</v>
      </c>
      <c r="B80" t="s">
        <v>175</v>
      </c>
      <c r="C80" t="s">
        <v>101</v>
      </c>
      <c r="D80" t="s">
        <v>52</v>
      </c>
      <c r="E80" t="s">
        <v>43</v>
      </c>
      <c r="F80" t="s">
        <v>15</v>
      </c>
      <c r="G80" t="s">
        <v>27</v>
      </c>
      <c r="H80" t="s">
        <v>15</v>
      </c>
    </row>
    <row r="81" spans="1:8" x14ac:dyDescent="0.3">
      <c r="A81" t="s">
        <v>174</v>
      </c>
      <c r="B81" t="s">
        <v>175</v>
      </c>
      <c r="C81" t="s">
        <v>104</v>
      </c>
      <c r="D81" t="s">
        <v>105</v>
      </c>
      <c r="E81" t="s">
        <v>61</v>
      </c>
      <c r="F81" t="s">
        <v>15</v>
      </c>
      <c r="G81" t="s">
        <v>27</v>
      </c>
      <c r="H81" t="s">
        <v>15</v>
      </c>
    </row>
    <row r="82" spans="1:8" x14ac:dyDescent="0.3">
      <c r="A82" t="s">
        <v>174</v>
      </c>
      <c r="B82" t="s">
        <v>175</v>
      </c>
      <c r="C82" t="s">
        <v>106</v>
      </c>
      <c r="D82" t="s">
        <v>186</v>
      </c>
      <c r="E82" t="s">
        <v>43</v>
      </c>
      <c r="F82" t="s">
        <v>15</v>
      </c>
      <c r="G82" t="s">
        <v>14</v>
      </c>
      <c r="H82" t="s">
        <v>108</v>
      </c>
    </row>
    <row r="83" spans="1:8" x14ac:dyDescent="0.3">
      <c r="A83" t="s">
        <v>174</v>
      </c>
      <c r="B83" t="s">
        <v>175</v>
      </c>
      <c r="C83" t="s">
        <v>109</v>
      </c>
      <c r="D83" t="s">
        <v>187</v>
      </c>
      <c r="E83" t="s">
        <v>43</v>
      </c>
      <c r="F83" t="s">
        <v>111</v>
      </c>
      <c r="G83" t="s">
        <v>27</v>
      </c>
      <c r="H83" t="s">
        <v>112</v>
      </c>
    </row>
    <row r="84" spans="1:8" x14ac:dyDescent="0.3">
      <c r="A84" t="s">
        <v>174</v>
      </c>
      <c r="B84" t="s">
        <v>175</v>
      </c>
      <c r="C84" t="s">
        <v>109</v>
      </c>
      <c r="D84" t="s">
        <v>179</v>
      </c>
      <c r="E84" t="s">
        <v>43</v>
      </c>
      <c r="F84" t="s">
        <v>114</v>
      </c>
      <c r="G84" t="s">
        <v>27</v>
      </c>
      <c r="H84" t="s">
        <v>115</v>
      </c>
    </row>
    <row r="85" spans="1:8" x14ac:dyDescent="0.3">
      <c r="A85" t="s">
        <v>174</v>
      </c>
      <c r="B85" t="s">
        <v>175</v>
      </c>
      <c r="C85" t="s">
        <v>109</v>
      </c>
      <c r="D85" t="s">
        <v>188</v>
      </c>
      <c r="E85" t="s">
        <v>43</v>
      </c>
      <c r="F85" t="s">
        <v>116</v>
      </c>
      <c r="G85" t="s">
        <v>27</v>
      </c>
      <c r="H85" t="s">
        <v>117</v>
      </c>
    </row>
    <row r="86" spans="1:8" x14ac:dyDescent="0.3">
      <c r="A86" t="s">
        <v>174</v>
      </c>
      <c r="B86" t="s">
        <v>175</v>
      </c>
      <c r="C86" t="s">
        <v>118</v>
      </c>
      <c r="D86" t="s">
        <v>180</v>
      </c>
      <c r="E86" t="s">
        <v>61</v>
      </c>
      <c r="F86" t="s">
        <v>15</v>
      </c>
      <c r="G86" t="s">
        <v>40</v>
      </c>
      <c r="H86" t="s">
        <v>15</v>
      </c>
    </row>
    <row r="87" spans="1:8" x14ac:dyDescent="0.3">
      <c r="A87" t="s">
        <v>174</v>
      </c>
      <c r="B87" t="s">
        <v>175</v>
      </c>
      <c r="C87" t="s">
        <v>119</v>
      </c>
      <c r="D87" t="s">
        <v>120</v>
      </c>
      <c r="E87" t="s">
        <v>43</v>
      </c>
      <c r="F87" t="s">
        <v>15</v>
      </c>
      <c r="G87" t="s">
        <v>40</v>
      </c>
      <c r="H87" t="s">
        <v>15</v>
      </c>
    </row>
    <row r="88" spans="1:8" x14ac:dyDescent="0.3">
      <c r="A88" t="s">
        <v>174</v>
      </c>
      <c r="B88" t="s">
        <v>175</v>
      </c>
      <c r="C88" t="s">
        <v>121</v>
      </c>
      <c r="D88" t="s">
        <v>122</v>
      </c>
      <c r="E88" t="s">
        <v>43</v>
      </c>
      <c r="F88" t="s">
        <v>15</v>
      </c>
      <c r="G88" t="s">
        <v>40</v>
      </c>
      <c r="H88" t="s">
        <v>15</v>
      </c>
    </row>
    <row r="89" spans="1:8" x14ac:dyDescent="0.3">
      <c r="A89" t="s">
        <v>174</v>
      </c>
      <c r="B89" t="s">
        <v>175</v>
      </c>
      <c r="C89" t="s">
        <v>123</v>
      </c>
      <c r="D89" t="s">
        <v>124</v>
      </c>
      <c r="E89" t="s">
        <v>61</v>
      </c>
      <c r="F89" t="s">
        <v>15</v>
      </c>
      <c r="G89" t="s">
        <v>40</v>
      </c>
      <c r="H89" t="s">
        <v>15</v>
      </c>
    </row>
    <row r="90" spans="1:8" x14ac:dyDescent="0.3">
      <c r="A90" t="s">
        <v>174</v>
      </c>
      <c r="B90" t="s">
        <v>175</v>
      </c>
      <c r="C90" t="s">
        <v>125</v>
      </c>
      <c r="D90" t="s">
        <v>126</v>
      </c>
      <c r="E90" t="s">
        <v>61</v>
      </c>
      <c r="F90" t="s">
        <v>15</v>
      </c>
      <c r="G90" t="s">
        <v>40</v>
      </c>
      <c r="H90" t="s">
        <v>15</v>
      </c>
    </row>
    <row r="91" spans="1:8" x14ac:dyDescent="0.3">
      <c r="A91" t="s">
        <v>174</v>
      </c>
      <c r="B91" t="s">
        <v>175</v>
      </c>
      <c r="C91" t="s">
        <v>127</v>
      </c>
      <c r="D91" t="s">
        <v>128</v>
      </c>
      <c r="E91" t="s">
        <v>129</v>
      </c>
      <c r="F91" t="s">
        <v>15</v>
      </c>
      <c r="G91" t="s">
        <v>14</v>
      </c>
      <c r="H91" t="s">
        <v>130</v>
      </c>
    </row>
  </sheetData>
  <pageMargins left="0.7" right="0.7" top="0.78740157499999996" bottom="0.78740157499999996" header="0.3" footer="0.3"/>
  <ignoredErrors>
    <ignoredError sqref="A1:H1 A3:H46 B2:H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90" zoomScaleNormal="90" workbookViewId="0">
      <selection activeCell="B27" sqref="B27"/>
    </sheetView>
  </sheetViews>
  <sheetFormatPr baseColWidth="10" defaultRowHeight="15.6" x14ac:dyDescent="0.3"/>
  <sheetData>
    <row r="1" spans="1:2" x14ac:dyDescent="0.3">
      <c r="A1" t="s">
        <v>131</v>
      </c>
      <c r="B1" t="s">
        <v>132</v>
      </c>
    </row>
    <row r="2" spans="1:2" x14ac:dyDescent="0.3">
      <c r="A2" t="s">
        <v>28</v>
      </c>
      <c r="B2" t="s">
        <v>133</v>
      </c>
    </row>
    <row r="3" spans="1:2" x14ac:dyDescent="0.3">
      <c r="A3" t="s">
        <v>134</v>
      </c>
      <c r="B3" t="s">
        <v>135</v>
      </c>
    </row>
    <row r="4" spans="1:2" x14ac:dyDescent="0.3">
      <c r="A4" t="s">
        <v>58</v>
      </c>
      <c r="B4" t="s">
        <v>136</v>
      </c>
    </row>
    <row r="5" spans="1:2" x14ac:dyDescent="0.3">
      <c r="A5" t="s">
        <v>137</v>
      </c>
      <c r="B5" t="s">
        <v>138</v>
      </c>
    </row>
    <row r="6" spans="1:2" x14ac:dyDescent="0.3">
      <c r="A6" t="s">
        <v>66</v>
      </c>
      <c r="B6" t="s">
        <v>139</v>
      </c>
    </row>
    <row r="7" spans="1:2" x14ac:dyDescent="0.3">
      <c r="A7" t="s">
        <v>140</v>
      </c>
      <c r="B7" t="s">
        <v>141</v>
      </c>
    </row>
    <row r="8" spans="1:2" x14ac:dyDescent="0.3">
      <c r="A8" t="s">
        <v>71</v>
      </c>
      <c r="B8" t="s">
        <v>142</v>
      </c>
    </row>
    <row r="9" spans="1:2" x14ac:dyDescent="0.3">
      <c r="A9" t="s">
        <v>143</v>
      </c>
      <c r="B9" t="s">
        <v>144</v>
      </c>
    </row>
    <row r="10" spans="1:2" x14ac:dyDescent="0.3">
      <c r="A10" t="s">
        <v>145</v>
      </c>
      <c r="B10" t="s">
        <v>146</v>
      </c>
    </row>
    <row r="11" spans="1:2" x14ac:dyDescent="0.3">
      <c r="A11" t="s">
        <v>90</v>
      </c>
      <c r="B11" t="s">
        <v>147</v>
      </c>
    </row>
    <row r="12" spans="1:2" x14ac:dyDescent="0.3">
      <c r="A12" t="s">
        <v>130</v>
      </c>
      <c r="B12" t="s">
        <v>148</v>
      </c>
    </row>
    <row r="13" spans="1:2" x14ac:dyDescent="0.3">
      <c r="A13" t="s">
        <v>103</v>
      </c>
      <c r="B13" t="s">
        <v>149</v>
      </c>
    </row>
    <row r="14" spans="1:2" x14ac:dyDescent="0.3">
      <c r="A14" t="s">
        <v>150</v>
      </c>
      <c r="B14" t="s">
        <v>151</v>
      </c>
    </row>
    <row r="15" spans="1:2" x14ac:dyDescent="0.3">
      <c r="A15" t="s">
        <v>152</v>
      </c>
      <c r="B15" t="s">
        <v>153</v>
      </c>
    </row>
    <row r="16" spans="1:2" x14ac:dyDescent="0.3">
      <c r="A16" t="s">
        <v>154</v>
      </c>
      <c r="B16" t="s">
        <v>155</v>
      </c>
    </row>
    <row r="17" spans="1:2" x14ac:dyDescent="0.3">
      <c r="A17" t="s">
        <v>156</v>
      </c>
      <c r="B17" t="s">
        <v>157</v>
      </c>
    </row>
    <row r="18" spans="1:2" x14ac:dyDescent="0.3">
      <c r="A18" t="s">
        <v>158</v>
      </c>
      <c r="B18" t="s">
        <v>159</v>
      </c>
    </row>
    <row r="19" spans="1:2" x14ac:dyDescent="0.3">
      <c r="A19" t="s">
        <v>160</v>
      </c>
      <c r="B19" t="s">
        <v>161</v>
      </c>
    </row>
    <row r="20" spans="1:2" x14ac:dyDescent="0.3">
      <c r="A20" t="s">
        <v>162</v>
      </c>
      <c r="B20" t="s">
        <v>163</v>
      </c>
    </row>
    <row r="21" spans="1:2" x14ac:dyDescent="0.3">
      <c r="A21" t="s">
        <v>164</v>
      </c>
      <c r="B21" t="s">
        <v>165</v>
      </c>
    </row>
    <row r="22" spans="1:2" x14ac:dyDescent="0.3">
      <c r="A22" t="s">
        <v>54</v>
      </c>
      <c r="B22" t="s">
        <v>166</v>
      </c>
    </row>
    <row r="23" spans="1:2" x14ac:dyDescent="0.3">
      <c r="A23" t="s">
        <v>167</v>
      </c>
      <c r="B23" t="s">
        <v>168</v>
      </c>
    </row>
    <row r="24" spans="1:2" x14ac:dyDescent="0.3">
      <c r="A24" t="s">
        <v>169</v>
      </c>
      <c r="B24" t="s">
        <v>170</v>
      </c>
    </row>
    <row r="25" spans="1:2" x14ac:dyDescent="0.3">
      <c r="A25" t="s">
        <v>171</v>
      </c>
      <c r="B25" t="s">
        <v>172</v>
      </c>
    </row>
    <row r="26" spans="1:2" x14ac:dyDescent="0.3">
      <c r="A26" t="s">
        <v>50</v>
      </c>
      <c r="B26" t="s">
        <v>173</v>
      </c>
    </row>
  </sheetData>
  <pageMargins left="0.7" right="0.7" top="0.78740157499999996" bottom="0.78740157499999996" header="0.3" footer="0.3"/>
  <ignoredErrors>
    <ignoredError sqref="A1:B2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A0FC-0C73-492D-8E0C-7F7EF8032F1F}">
  <dimension ref="A1:AV10"/>
  <sheetViews>
    <sheetView zoomScale="90" zoomScaleNormal="90" workbookViewId="0">
      <selection activeCell="G22" sqref="G22"/>
    </sheetView>
  </sheetViews>
  <sheetFormatPr baseColWidth="10" defaultRowHeight="15.6" x14ac:dyDescent="0.3"/>
  <cols>
    <col min="1" max="1" width="28" customWidth="1"/>
    <col min="2" max="2" width="28.296875" customWidth="1"/>
    <col min="10" max="10" width="13.19921875" customWidth="1"/>
  </cols>
  <sheetData>
    <row r="1" spans="1:48" x14ac:dyDescent="0.3">
      <c r="A1" t="s">
        <v>189</v>
      </c>
      <c r="B1" t="s">
        <v>0</v>
      </c>
      <c r="C1" t="s">
        <v>1</v>
      </c>
      <c r="D1" t="str" cm="1">
        <f t="array" ref="D1">INDEX('Referenzwerte df'!$A$1:$H$46,COLUMN(B:B),ROW(3:3))</f>
        <v>Energie</v>
      </c>
      <c r="E1" t="str" cm="1">
        <f t="array" ref="E1">INDEX('Referenzwerte df'!$A$1:$H$46,COLUMN(C:C),ROW(3:3))</f>
        <v>Energie</v>
      </c>
      <c r="F1" t="str" cm="1">
        <f t="array" ref="F1">INDEX('Referenzwerte df'!$A$1:$H$46,COLUMN(D:D),ROW(3:3))</f>
        <v>Energie</v>
      </c>
      <c r="G1" t="str" cm="1">
        <f t="array" ref="G1">INDEX('Referenzwerte df'!$A$1:$H$46,COLUMN(E:E),ROW(3:3))</f>
        <v>Gesamtfett</v>
      </c>
      <c r="H1" t="str" cm="1">
        <f t="array" ref="H1">INDEX('Referenzwerte df'!$A$1:$H$46,COLUMN(F:F),ROW(3:3))</f>
        <v>Protein</v>
      </c>
      <c r="I1" t="str" cm="1">
        <f t="array" ref="I1">INDEX('Referenzwerte df'!$A$1:$H$46,COLUMN(G:G),ROW(3:3))</f>
        <v>Gesättigte Fettsäuren</v>
      </c>
      <c r="J1" t="str" cm="1">
        <f t="array" ref="J1">INDEX('Referenzwerte df'!$A$1:$H$46,COLUMN(H:H),ROW(3:3))</f>
        <v>Einfach ungesättigte Fettsäuren</v>
      </c>
      <c r="K1" t="str" cm="1">
        <f t="array" ref="K1">INDEX('Referenzwerte df'!$A$1:$H$46,COLUMN(I:I),ROW(3:3))</f>
        <v>Mehrfach ungesättigte Fettsäuren</v>
      </c>
      <c r="L1" t="str" cm="1">
        <f t="array" ref="L1">INDEX('Referenzwerte df'!$A$1:$H$46,COLUMN(J:J),ROW(3:3))</f>
        <v>Linolsäure</v>
      </c>
      <c r="M1" t="str" cm="1">
        <f t="array" ref="M1">INDEX('Referenzwerte df'!$A$1:$H$46,COLUMN(K:K),ROW(3:3))</f>
        <v>α-Linolensäure</v>
      </c>
      <c r="N1" t="str" cm="1">
        <f t="array" ref="N1">INDEX('Referenzwerte df'!$A$1:$H$46,COLUMN(L:L),ROW(3:3))</f>
        <v>EPA_DHA</v>
      </c>
      <c r="O1" t="str" cm="1">
        <f t="array" ref="O1">INDEX('Referenzwerte df'!$A$1:$H$46,COLUMN(M:M),ROW(3:3))</f>
        <v>Kohlenhydrate</v>
      </c>
      <c r="P1" t="str" cm="1">
        <f t="array" ref="P1">INDEX('Referenzwerte df'!$A$1:$H$46,COLUMN(N:N),ROW(3:3))</f>
        <v>Ballaststoffe</v>
      </c>
      <c r="Q1" t="str" cm="1">
        <f t="array" ref="Q1">INDEX('Referenzwerte df'!$A$1:$H$46,COLUMN(O:O),ROW(3:3))</f>
        <v>Alkohol</v>
      </c>
      <c r="R1" t="str" cm="1">
        <f t="array" ref="R1">INDEX('Referenzwerte df'!$A$1:$H$46,COLUMN(P:P),ROW(3:3))</f>
        <v>Vitamin A</v>
      </c>
      <c r="S1" t="str" cm="1">
        <f t="array" ref="S1">INDEX('Referenzwerte df'!$A$1:$H$46,COLUMN(Q:Q),ROW(3:3))</f>
        <v>Vitamin D</v>
      </c>
      <c r="T1" t="str" cm="1">
        <f t="array" ref="T1">INDEX('Referenzwerte df'!$A$1:$H$46,COLUMN(R:R),ROW(3:3))</f>
        <v>Vitamin E</v>
      </c>
      <c r="U1" t="str" cm="1">
        <f t="array" ref="U1">INDEX('Referenzwerte df'!$A$1:$H$46,COLUMN(S:S),ROW(3:3))</f>
        <v>Vitamin K</v>
      </c>
      <c r="V1" t="str" cm="1">
        <f t="array" ref="V1">INDEX('Referenzwerte df'!$A$1:$H$46,COLUMN(T:T),ROW(3:3))</f>
        <v>Thiamin</v>
      </c>
      <c r="W1" t="str" cm="1">
        <f t="array" ref="W1">INDEX('Referenzwerte df'!$A$1:$H$46,COLUMN(U:U),ROW(3:3))</f>
        <v>Riboflavin</v>
      </c>
      <c r="X1" t="str" cm="1">
        <f t="array" ref="X1">INDEX('Referenzwerte df'!$A$1:$H$46,COLUMN(V:V),ROW(3:3))</f>
        <v>Niacin</v>
      </c>
      <c r="Y1" t="str" cm="1">
        <f t="array" ref="Y1">INDEX('Referenzwerte df'!$A$1:$H$46,COLUMN(W:W),ROW(3:3))</f>
        <v>Vitamin B6</v>
      </c>
      <c r="Z1" t="str" cm="1">
        <f t="array" ref="Z1">INDEX('Referenzwerte df'!$A$1:$H$46,COLUMN(X:X),ROW(3:3))</f>
        <v>Folat</v>
      </c>
      <c r="AA1" t="str" cm="1">
        <f t="array" ref="AA1">INDEX('Referenzwerte df'!$A$1:$H$46,COLUMN(Y:Y),ROW(3:3))</f>
        <v>Pantothensäure</v>
      </c>
      <c r="AB1" t="str" cm="1">
        <f t="array" ref="AB1">INDEX('Referenzwerte df'!$A$1:$H$46,COLUMN(Z:Z),ROW(3:3))</f>
        <v>Biotin</v>
      </c>
      <c r="AC1" t="str" cm="1">
        <f t="array" ref="AC1">INDEX('Referenzwerte df'!$A$1:$H$46,COLUMN(AA:AA),ROW(3:3))</f>
        <v>Vitamin B12 (Cobalamine)</v>
      </c>
      <c r="AD1" t="str" cm="1">
        <f t="array" ref="AD1">INDEX('Referenzwerte df'!$A$1:$H$46,COLUMN(AB:AB),ROW(3:3))</f>
        <v>Vitamin C</v>
      </c>
      <c r="AE1" t="str" cm="1">
        <f t="array" ref="AE1">INDEX('Referenzwerte df'!$A$1:$H$46,COLUMN(AC:AC),ROW(3:3))</f>
        <v>Natrium</v>
      </c>
      <c r="AF1" t="str" cm="1">
        <f t="array" ref="AF1">INDEX('Referenzwerte df'!$A$1:$H$46,COLUMN(AD:AD),ROW(3:3))</f>
        <v>Chlorid</v>
      </c>
      <c r="AG1" t="str" cm="1">
        <f t="array" ref="AG1">INDEX('Referenzwerte df'!$A$1:$H$46,COLUMN(AE:AE),ROW(3:3))</f>
        <v>Kalium</v>
      </c>
      <c r="AH1" t="str" cm="1">
        <f t="array" ref="AH1">INDEX('Referenzwerte df'!$A$1:$H$46,COLUMN(AF:AF),ROW(3:3))</f>
        <v>Calcium</v>
      </c>
      <c r="AI1" t="str" cm="1">
        <f t="array" ref="AI1">INDEX('Referenzwerte df'!$A$1:$H$46,COLUMN(AG:AG),ROW(3:3))</f>
        <v>Phosphor</v>
      </c>
      <c r="AJ1" t="str" cm="1">
        <f t="array" ref="AJ1">INDEX('Referenzwerte df'!$A$1:$H$46,COLUMN(AH:AH),ROW(3:3))</f>
        <v>Magnesium</v>
      </c>
      <c r="AK1" t="str" cm="1">
        <f t="array" ref="AK1">INDEX('Referenzwerte df'!$A$1:$H$46,COLUMN(AI:AI),ROW(3:3))</f>
        <v>Eisen</v>
      </c>
      <c r="AL1" t="str" cm="1">
        <f t="array" ref="AL1">INDEX('Referenzwerte df'!$A$1:$H$46,COLUMN(AJ:AJ),ROW(3:3))</f>
        <v>Jod</v>
      </c>
      <c r="AM1" t="str" cm="1">
        <f t="array" ref="AM1">INDEX('Referenzwerte df'!$A$1:$H$46,COLUMN(AK:AK),ROW(3:3))</f>
        <v>Fluorid</v>
      </c>
      <c r="AN1" t="str" cm="1">
        <f t="array" ref="AN1">INDEX('Referenzwerte df'!$A$1:$H$46,COLUMN(AL:AL),ROW(3:3))</f>
        <v>Zink</v>
      </c>
      <c r="AO1" t="str" cm="1">
        <f t="array" ref="AO1">INDEX('Referenzwerte df'!$A$1:$H$46,COLUMN(AM:AM),ROW(3:3))</f>
        <v>Zink</v>
      </c>
      <c r="AP1" t="str" cm="1">
        <f t="array" ref="AP1">INDEX('Referenzwerte df'!$A$1:$H$46,COLUMN(AN:AN),ROW(3:3))</f>
        <v>Zink</v>
      </c>
      <c r="AQ1" t="str" cm="1">
        <f t="array" ref="AQ1">INDEX('Referenzwerte df'!$A$1:$H$46,COLUMN(AO:AO),ROW(3:3))</f>
        <v>Selen</v>
      </c>
      <c r="AR1" t="str" cm="1">
        <f t="array" ref="AR1">INDEX('Referenzwerte df'!$A$1:$H$46,COLUMN(AP:AP),ROW(3:3))</f>
        <v>Kupfer</v>
      </c>
      <c r="AS1" t="str" cm="1">
        <f t="array" ref="AS1">INDEX('Referenzwerte df'!$A$1:$H$46,COLUMN(AQ:AQ),ROW(3:3))</f>
        <v>Mangan</v>
      </c>
      <c r="AT1" t="str" cm="1">
        <f t="array" ref="AT1">INDEX('Referenzwerte df'!$A$1:$H$46,COLUMN(AR:AR),ROW(3:3))</f>
        <v>Chrom</v>
      </c>
      <c r="AU1" t="str" cm="1">
        <f t="array" ref="AU1">INDEX('Referenzwerte df'!$A$1:$H$46,COLUMN(AS:AS),ROW(3:3))</f>
        <v>Molybdän</v>
      </c>
      <c r="AV1" t="str" cm="1">
        <f t="array" ref="AV1">INDEX('Referenzwerte df'!$A$1:$H$46,COLUMN(AT:AT),ROW(3:3))</f>
        <v>Wasser</v>
      </c>
    </row>
    <row r="2" spans="1:48" x14ac:dyDescent="0.3">
      <c r="A2" t="s">
        <v>4</v>
      </c>
      <c r="D2" t="str" cm="1">
        <f t="array" ref="D2">INDEX('Referenzwerte df'!$A$1:$H$46,COLUMN(B:B),ROW(5:5))</f>
        <v>kcal/Tag</v>
      </c>
      <c r="E2" t="str" cm="1">
        <f t="array" ref="E2">INDEX('Referenzwerte df'!$A$1:$H$46,COLUMN(C:C),ROW(5:5))</f>
        <v>kcal/Tag</v>
      </c>
      <c r="F2" t="str" cm="1">
        <f t="array" ref="F2">INDEX('Referenzwerte df'!$A$1:$H$46,COLUMN(D:D),ROW(5:5))</f>
        <v>kcal/Tag</v>
      </c>
      <c r="G2" t="str" cm="1">
        <f t="array" ref="G2">INDEX('Referenzwerte df'!$A$1:$H$46,COLUMN(E:E),ROW(5:5))</f>
        <v>% der Energie</v>
      </c>
      <c r="H2" t="str" cm="1">
        <f t="array" ref="H2">INDEX('Referenzwerte df'!$A$1:$H$46,COLUMN(F:F),ROW(5:5))</f>
        <v>g/kg KG/Tag</v>
      </c>
      <c r="I2" t="str" cm="1">
        <f t="array" ref="I2">INDEX('Referenzwerte df'!$A$1:$H$46,COLUMN(G:G),ROW(5:5))</f>
        <v>% der Energie</v>
      </c>
      <c r="J2" t="str" cm="1">
        <f t="array" ref="J2">INDEX('Referenzwerte df'!$A$1:$H$46,COLUMN(H:H),ROW(5:5))</f>
        <v>% der Energie</v>
      </c>
      <c r="K2" t="str" cm="1">
        <f t="array" ref="K2">INDEX('Referenzwerte df'!$A$1:$H$46,COLUMN(I:I),ROW(5:5))</f>
        <v>% der Energie</v>
      </c>
      <c r="L2" t="str" cm="1">
        <f t="array" ref="L2">INDEX('Referenzwerte df'!$A$1:$H$46,COLUMN(J:J),ROW(5:5))</f>
        <v>% der Energie</v>
      </c>
      <c r="M2" t="str" cm="1">
        <f t="array" ref="M2">INDEX('Referenzwerte df'!$A$1:$H$46,COLUMN(K:K),ROW(5:5))</f>
        <v>% der Energie</v>
      </c>
      <c r="N2" t="str" cm="1">
        <f t="array" ref="N2">INDEX('Referenzwerte df'!$A$1:$H$46,COLUMN(L:L),ROW(5:5))</f>
        <v>mg/Tag</v>
      </c>
      <c r="O2" t="str" cm="1">
        <f t="array" ref="O2">INDEX('Referenzwerte df'!$A$1:$H$46,COLUMN(M:M),ROW(5:5))</f>
        <v>% der Energie</v>
      </c>
      <c r="P2" t="str" cm="1">
        <f t="array" ref="P2">INDEX('Referenzwerte df'!$A$1:$H$46,COLUMN(N:N),ROW(5:5))</f>
        <v>g/Tag</v>
      </c>
      <c r="Q2" t="str" cm="1">
        <f t="array" ref="Q2">INDEX('Referenzwerte df'!$A$1:$H$46,COLUMN(O:O),ROW(5:5))</f>
        <v>g/Tag</v>
      </c>
      <c r="R2" t="str" cm="1">
        <f t="array" ref="R2">INDEX('Referenzwerte df'!$A$1:$H$46,COLUMN(P:P),ROW(5:5))</f>
        <v>µg-RAE/Tag</v>
      </c>
      <c r="S2" t="str" cm="1">
        <f t="array" ref="S2">INDEX('Referenzwerte df'!$A$1:$H$46,COLUMN(Q:Q),ROW(5:5))</f>
        <v>µg/Tag</v>
      </c>
      <c r="T2" t="str" cm="1">
        <f t="array" ref="T2">INDEX('Referenzwerte df'!$A$1:$H$46,COLUMN(R:R),ROW(5:5))</f>
        <v>mg/Tag</v>
      </c>
      <c r="U2" t="str" cm="1">
        <f t="array" ref="U2">INDEX('Referenzwerte df'!$A$1:$H$46,COLUMN(S:S),ROW(5:5))</f>
        <v>µg/Tag</v>
      </c>
      <c r="V2" t="str" cm="1">
        <f t="array" ref="V2">INDEX('Referenzwerte df'!$A$1:$H$46,COLUMN(T:T),ROW(5:5))</f>
        <v>mg/Tag</v>
      </c>
      <c r="W2" t="str" cm="1">
        <f t="array" ref="W2">INDEX('Referenzwerte df'!$A$1:$H$46,COLUMN(U:U),ROW(5:5))</f>
        <v>mg/Tag</v>
      </c>
      <c r="X2" t="str" cm="1">
        <f t="array" ref="X2">INDEX('Referenzwerte df'!$A$1:$H$46,COLUMN(V:V),ROW(5:5))</f>
        <v>mg/Tag</v>
      </c>
      <c r="Y2" t="str" cm="1">
        <f t="array" ref="Y2">INDEX('Referenzwerte df'!$A$1:$H$46,COLUMN(W:W),ROW(5:5))</f>
        <v>mg/Tag</v>
      </c>
      <c r="Z2" t="str" cm="1">
        <f t="array" ref="Z2">INDEX('Referenzwerte df'!$A$1:$H$46,COLUMN(X:X),ROW(5:5))</f>
        <v>µg/Tag</v>
      </c>
      <c r="AA2" t="str" cm="1">
        <f t="array" ref="AA2">INDEX('Referenzwerte df'!$A$1:$H$46,COLUMN(Y:Y),ROW(5:5))</f>
        <v>mg/Tag</v>
      </c>
      <c r="AB2" t="str" cm="1">
        <f t="array" ref="AB2">INDEX('Referenzwerte df'!$A$1:$H$46,COLUMN(Z:Z),ROW(5:5))</f>
        <v>µg/Tag</v>
      </c>
      <c r="AC2" t="str" cm="1">
        <f t="array" ref="AC2">INDEX('Referenzwerte df'!$A$1:$H$46,COLUMN(AA:AA),ROW(5:5))</f>
        <v>µg/Tag</v>
      </c>
      <c r="AD2" t="str" cm="1">
        <f t="array" ref="AD2">INDEX('Referenzwerte df'!$A$1:$H$46,COLUMN(AB:AB),ROW(5:5))</f>
        <v>mg/Tag</v>
      </c>
      <c r="AE2" t="str" cm="1">
        <f t="array" ref="AE2">INDEX('Referenzwerte df'!$A$1:$H$46,COLUMN(AC:AC),ROW(5:5))</f>
        <v>mg/Tag</v>
      </c>
      <c r="AF2" t="str" cm="1">
        <f t="array" ref="AF2">INDEX('Referenzwerte df'!$A$1:$H$46,COLUMN(AD:AD),ROW(5:5))</f>
        <v>mg/Tag</v>
      </c>
      <c r="AG2" t="str" cm="1">
        <f t="array" ref="AG2">INDEX('Referenzwerte df'!$A$1:$H$46,COLUMN(AE:AE),ROW(5:5))</f>
        <v>mg/Tag</v>
      </c>
      <c r="AH2" t="str" cm="1">
        <f t="array" ref="AH2">INDEX('Referenzwerte df'!$A$1:$H$46,COLUMN(AF:AF),ROW(5:5))</f>
        <v>mg/Tag</v>
      </c>
      <c r="AI2" t="str" cm="1">
        <f t="array" ref="AI2">INDEX('Referenzwerte df'!$A$1:$H$46,COLUMN(AG:AG),ROW(5:5))</f>
        <v>mg/Tag</v>
      </c>
      <c r="AJ2" t="str" cm="1">
        <f t="array" ref="AJ2">INDEX('Referenzwerte df'!$A$1:$H$46,COLUMN(AH:AH),ROW(5:5))</f>
        <v>mg/Tag</v>
      </c>
      <c r="AK2" t="str" cm="1">
        <f t="array" ref="AK2">INDEX('Referenzwerte df'!$A$1:$H$46,COLUMN(AI:AI),ROW(5:5))</f>
        <v>mg/Tag</v>
      </c>
      <c r="AL2" t="str" cm="1">
        <f t="array" ref="AL2">INDEX('Referenzwerte df'!$A$1:$H$46,COLUMN(AJ:AJ),ROW(5:5))</f>
        <v>µg/Tag</v>
      </c>
      <c r="AM2" t="str" cm="1">
        <f t="array" ref="AM2">INDEX('Referenzwerte df'!$A$1:$H$46,COLUMN(AK:AK),ROW(5:5))</f>
        <v>mg/Tag</v>
      </c>
      <c r="AN2" t="str" cm="1">
        <f t="array" ref="AN2">INDEX('Referenzwerte df'!$A$1:$H$46,COLUMN(AL:AL),ROW(5:5))</f>
        <v>mg/Tag</v>
      </c>
      <c r="AO2" t="str" cm="1">
        <f t="array" ref="AO2">INDEX('Referenzwerte df'!$A$1:$H$46,COLUMN(AM:AM),ROW(5:5))</f>
        <v>mg/Tag</v>
      </c>
      <c r="AP2" t="str" cm="1">
        <f t="array" ref="AP2">INDEX('Referenzwerte df'!$A$1:$H$46,COLUMN(AN:AN),ROW(5:5))</f>
        <v>mg/Tag</v>
      </c>
      <c r="AQ2" t="str" cm="1">
        <f t="array" ref="AQ2">INDEX('Referenzwerte df'!$A$1:$H$46,COLUMN(AO:AO),ROW(5:5))</f>
        <v>µg/Tag</v>
      </c>
      <c r="AR2" t="str" cm="1">
        <f t="array" ref="AR2">INDEX('Referenzwerte df'!$A$1:$H$46,COLUMN(AP:AP),ROW(5:5))</f>
        <v>mg/Tag</v>
      </c>
      <c r="AS2" t="str" cm="1">
        <f t="array" ref="AS2">INDEX('Referenzwerte df'!$A$1:$H$46,COLUMN(AQ:AQ),ROW(5:5))</f>
        <v>mg/Tag</v>
      </c>
      <c r="AT2" t="str" cm="1">
        <f t="array" ref="AT2">INDEX('Referenzwerte df'!$A$1:$H$46,COLUMN(AR:AR),ROW(5:5))</f>
        <v>µg/Tag</v>
      </c>
      <c r="AU2" t="str" cm="1">
        <f t="array" ref="AU2">INDEX('Referenzwerte df'!$A$1:$H$46,COLUMN(AS:AS),ROW(5:5))</f>
        <v>µg/Tag</v>
      </c>
      <c r="AV2" t="str" cm="1">
        <f t="array" ref="AV2">INDEX('Referenzwerte df'!$A$1:$H$46,COLUMN(AT:AT),ROW(5:5))</f>
        <v>ml/Tag</v>
      </c>
    </row>
    <row r="3" spans="1:48" x14ac:dyDescent="0.3">
      <c r="A3" t="s">
        <v>5</v>
      </c>
      <c r="D3" t="str" cm="1">
        <f t="array" ref="D3">INDEX('Referenzwerte df'!$A$1:$H$46,COLUMN(B:B),ROW(6:6))</f>
        <v>bei PAL 1,4</v>
      </c>
      <c r="E3" t="str" cm="1">
        <f t="array" ref="E3">INDEX('Referenzwerte df'!$A$1:$H$46,COLUMN(C:C),ROW(6:6))</f>
        <v>bei PAL 1,6</v>
      </c>
      <c r="F3" t="str" cm="1">
        <f t="array" ref="F3">INDEX('Referenzwerte df'!$A$1:$H$46,COLUMN(D:D),ROW(6:6))</f>
        <v>bei PAL 1,8</v>
      </c>
      <c r="G3" t="str" cm="1">
        <f t="array" ref="G3">INDEX('Referenzwerte df'!$A$1:$H$46,COLUMN(E:E),ROW(6:6))</f>
        <v/>
      </c>
      <c r="H3" t="str" cm="1">
        <f t="array" ref="H3">INDEX('Referenzwerte df'!$A$1:$H$46,COLUMN(F:F),ROW(6:6))</f>
        <v/>
      </c>
      <c r="I3" t="str" cm="1">
        <f t="array" ref="I3">INDEX('Referenzwerte df'!$A$1:$H$46,COLUMN(G:G),ROW(6:6))</f>
        <v/>
      </c>
      <c r="J3" t="str" cm="1">
        <f t="array" ref="J3">INDEX('Referenzwerte df'!$A$1:$H$46,COLUMN(H:H),ROW(6:6))</f>
        <v/>
      </c>
      <c r="K3" t="str" cm="1">
        <f t="array" ref="K3">INDEX('Referenzwerte df'!$A$1:$H$46,COLUMN(I:I),ROW(6:6))</f>
        <v/>
      </c>
      <c r="L3" t="str" cm="1">
        <f t="array" ref="L3">INDEX('Referenzwerte df'!$A$1:$H$46,COLUMN(J:J),ROW(6:6))</f>
        <v/>
      </c>
      <c r="M3" t="str" cm="1">
        <f t="array" ref="M3">INDEX('Referenzwerte df'!$A$1:$H$46,COLUMN(K:K),ROW(6:6))</f>
        <v/>
      </c>
      <c r="N3" t="str" cm="1">
        <f t="array" ref="N3">INDEX('Referenzwerte df'!$A$1:$H$46,COLUMN(L:L),ROW(6:6))</f>
        <v/>
      </c>
      <c r="O3" t="str" cm="1">
        <f t="array" ref="O3">INDEX('Referenzwerte df'!$A$1:$H$46,COLUMN(M:M),ROW(6:6))</f>
        <v/>
      </c>
      <c r="P3" t="str" cm="1">
        <f t="array" ref="P3">INDEX('Referenzwerte df'!$A$1:$H$46,COLUMN(N:N),ROW(6:6))</f>
        <v/>
      </c>
      <c r="Q3" t="str" cm="1">
        <f t="array" ref="Q3">INDEX('Referenzwerte df'!$A$1:$H$46,COLUMN(O:O),ROW(6:6))</f>
        <v>tolerierbare Gesamtzufuhrmenge</v>
      </c>
      <c r="R3" t="str" cm="1">
        <f t="array" ref="R3">INDEX('Referenzwerte df'!$A$1:$H$46,COLUMN(P:P),ROW(6:6))</f>
        <v/>
      </c>
      <c r="S3" t="str" cm="1">
        <f t="array" ref="S3">INDEX('Referenzwerte df'!$A$1:$H$46,COLUMN(Q:Q),ROW(6:6))</f>
        <v>bei fehlender endogener Synthese</v>
      </c>
      <c r="T3" t="str" cm="1">
        <f t="array" ref="T3">INDEX('Referenzwerte df'!$A$1:$H$46,COLUMN(R:R),ROW(6:6))</f>
        <v/>
      </c>
      <c r="U3" t="str" cm="1">
        <f t="array" ref="U3">INDEX('Referenzwerte df'!$A$1:$H$46,COLUMN(S:S),ROW(6:6))</f>
        <v/>
      </c>
      <c r="V3" t="str" cm="1">
        <f t="array" ref="V3">INDEX('Referenzwerte df'!$A$1:$H$46,COLUMN(T:T),ROW(6:6))</f>
        <v/>
      </c>
      <c r="W3" t="str" cm="1">
        <f t="array" ref="W3">INDEX('Referenzwerte df'!$A$1:$H$46,COLUMN(U:U),ROW(6:6))</f>
        <v/>
      </c>
      <c r="X3" t="str" cm="1">
        <f t="array" ref="X3">INDEX('Referenzwerte df'!$A$1:$H$46,COLUMN(V:V),ROW(6:6))</f>
        <v/>
      </c>
      <c r="Y3" t="str" cm="1">
        <f t="array" ref="Y3">INDEX('Referenzwerte df'!$A$1:$H$46,COLUMN(W:W),ROW(6:6))</f>
        <v/>
      </c>
      <c r="Z3" t="str" cm="1">
        <f t="array" ref="Z3">INDEX('Referenzwerte df'!$A$1:$H$46,COLUMN(X:X),ROW(6:6))</f>
        <v>Supplementationshinweis beachten</v>
      </c>
      <c r="AA3" t="str" cm="1">
        <f t="array" ref="AA3">INDEX('Referenzwerte df'!$A$1:$H$46,COLUMN(Y:Y),ROW(6:6))</f>
        <v/>
      </c>
      <c r="AB3" t="str" cm="1">
        <f t="array" ref="AB3">INDEX('Referenzwerte df'!$A$1:$H$46,COLUMN(Z:Z),ROW(6:6))</f>
        <v/>
      </c>
      <c r="AC3" t="str" cm="1">
        <f t="array" ref="AC3">INDEX('Referenzwerte df'!$A$1:$H$46,COLUMN(AA:AA),ROW(6:6))</f>
        <v/>
      </c>
      <c r="AD3" t="str" cm="1">
        <f t="array" ref="AD3">INDEX('Referenzwerte df'!$A$1:$H$46,COLUMN(AB:AB),ROW(6:6))</f>
        <v/>
      </c>
      <c r="AE3" t="str" cm="1">
        <f t="array" ref="AE3">INDEX('Referenzwerte df'!$A$1:$H$46,COLUMN(AC:AC),ROW(6:6))</f>
        <v/>
      </c>
      <c r="AF3" t="str" cm="1">
        <f t="array" ref="AF3">INDEX('Referenzwerte df'!$A$1:$H$46,COLUMN(AD:AD),ROW(6:6))</f>
        <v/>
      </c>
      <c r="AG3" t="str" cm="1">
        <f t="array" ref="AG3">INDEX('Referenzwerte df'!$A$1:$H$46,COLUMN(AE:AE),ROW(6:6))</f>
        <v/>
      </c>
      <c r="AH3" t="str" cm="1">
        <f t="array" ref="AH3">INDEX('Referenzwerte df'!$A$1:$H$46,COLUMN(AF:AF),ROW(6:6))</f>
        <v/>
      </c>
      <c r="AI3" t="str" cm="1">
        <f t="array" ref="AI3">INDEX('Referenzwerte df'!$A$1:$H$46,COLUMN(AG:AG),ROW(6:6))</f>
        <v/>
      </c>
      <c r="AJ3" t="str" cm="1">
        <f t="array" ref="AJ3">INDEX('Referenzwerte df'!$A$1:$H$46,COLUMN(AH:AH),ROW(6:6))</f>
        <v/>
      </c>
      <c r="AK3" t="str" cm="1">
        <f t="array" ref="AK3">INDEX('Referenzwerte df'!$A$1:$H$46,COLUMN(AI:AI),ROW(6:6))</f>
        <v/>
      </c>
      <c r="AL3" t="str" cm="1">
        <f t="array" ref="AL3">INDEX('Referenzwerte df'!$A$1:$H$46,COLUMN(AJ:AJ),ROW(6:6))</f>
        <v/>
      </c>
      <c r="AM3" t="str" cm="1">
        <f t="array" ref="AM3">INDEX('Referenzwerte df'!$A$1:$H$46,COLUMN(AK:AK),ROW(6:6))</f>
        <v/>
      </c>
      <c r="AN3" t="str" cm="1">
        <f t="array" ref="AN3">INDEX('Referenzwerte df'!$A$1:$H$46,COLUMN(AL:AL),ROW(6:6))</f>
        <v>bei niedriger Phytatzufuhr</v>
      </c>
      <c r="AO3" t="str" cm="1">
        <f t="array" ref="AO3">INDEX('Referenzwerte df'!$A$1:$H$46,COLUMN(AM:AM),ROW(6:6))</f>
        <v>bei mittlerer Phytatzufuhr</v>
      </c>
      <c r="AP3" t="str" cm="1">
        <f t="array" ref="AP3">INDEX('Referenzwerte df'!$A$1:$H$46,COLUMN(AN:AN),ROW(6:6))</f>
        <v>bei hoher Phytatzufuhr</v>
      </c>
      <c r="AQ3" t="str" cm="1">
        <f t="array" ref="AQ3">INDEX('Referenzwerte df'!$A$1:$H$46,COLUMN(AO:AO),ROW(6:6))</f>
        <v/>
      </c>
      <c r="AR3" t="str" cm="1">
        <f t="array" ref="AR3">INDEX('Referenzwerte df'!$A$1:$H$46,COLUMN(AP:AP),ROW(6:6))</f>
        <v/>
      </c>
      <c r="AS3" t="str" cm="1">
        <f t="array" ref="AS3">INDEX('Referenzwerte df'!$A$1:$H$46,COLUMN(AQ:AQ),ROW(6:6))</f>
        <v/>
      </c>
      <c r="AT3" t="str" cm="1">
        <f t="array" ref="AT3">INDEX('Referenzwerte df'!$A$1:$H$46,COLUMN(AR:AR),ROW(6:6))</f>
        <v/>
      </c>
      <c r="AU3" t="str" cm="1">
        <f t="array" ref="AU3">INDEX('Referenzwerte df'!$A$1:$H$46,COLUMN(AS:AS),ROW(6:6))</f>
        <v/>
      </c>
      <c r="AV3" t="str" cm="1">
        <f t="array" ref="AV3">INDEX('Referenzwerte df'!$A$1:$H$46,COLUMN(AT:AT),ROW(6:6))</f>
        <v/>
      </c>
    </row>
    <row r="4" spans="1:48" x14ac:dyDescent="0.3">
      <c r="A4" t="s">
        <v>6</v>
      </c>
      <c r="D4" t="str" cm="1">
        <f t="array" ref="D4">INDEX('Referenzwerte df'!$A$1:$H$46,COLUMN(B:B),ROW(7:7))</f>
        <v>Richtwert</v>
      </c>
      <c r="E4" t="str" cm="1">
        <f t="array" ref="E4">INDEX('Referenzwerte df'!$A$1:$H$46,COLUMN(C:C),ROW(7:7))</f>
        <v>Richtwert</v>
      </c>
      <c r="F4" t="str" cm="1">
        <f t="array" ref="F4">INDEX('Referenzwerte df'!$A$1:$H$46,COLUMN(D:D),ROW(7:7))</f>
        <v>Richtwert</v>
      </c>
      <c r="G4" t="str" cm="1">
        <f t="array" ref="G4">INDEX('Referenzwerte df'!$A$1:$H$46,COLUMN(E:E),ROW(7:7))</f>
        <v>Richtwert</v>
      </c>
      <c r="H4" t="str" cm="1">
        <f t="array" ref="H4">INDEX('Referenzwerte df'!$A$1:$H$46,COLUMN(F:F),ROW(7:7))</f>
        <v>Empfohlene Zufuhr</v>
      </c>
      <c r="I4" t="str" cm="1">
        <f t="array" ref="I4">INDEX('Referenzwerte df'!$A$1:$H$46,COLUMN(G:G),ROW(7:7))</f>
        <v>-</v>
      </c>
      <c r="J4" t="str" cm="1">
        <f t="array" ref="J4">INDEX('Referenzwerte df'!$A$1:$H$46,COLUMN(H:H),ROW(7:7))</f>
        <v>-</v>
      </c>
      <c r="K4" t="str" cm="1">
        <f t="array" ref="K4">INDEX('Referenzwerte df'!$A$1:$H$46,COLUMN(I:I),ROW(7:7))</f>
        <v>-</v>
      </c>
      <c r="L4" t="str" cm="1">
        <f t="array" ref="L4">INDEX('Referenzwerte df'!$A$1:$H$46,COLUMN(J:J),ROW(7:7))</f>
        <v>Empfohlene Zufuhr</v>
      </c>
      <c r="M4" t="str" cm="1">
        <f t="array" ref="M4">INDEX('Referenzwerte df'!$A$1:$H$46,COLUMN(K:K),ROW(7:7))</f>
        <v>Schätzwert</v>
      </c>
      <c r="N4" t="str" cm="1">
        <f t="array" ref="N4">INDEX('Referenzwerte df'!$A$1:$H$46,COLUMN(L:L),ROW(7:7))</f>
        <v>Schätzwert</v>
      </c>
      <c r="O4" t="str" cm="1">
        <f t="array" ref="O4">INDEX('Referenzwerte df'!$A$1:$H$46,COLUMN(M:M),ROW(7:7))</f>
        <v>Richtwert</v>
      </c>
      <c r="P4" t="str" cm="1">
        <f t="array" ref="P4">INDEX('Referenzwerte df'!$A$1:$H$46,COLUMN(N:N),ROW(7:7))</f>
        <v>Richtwert</v>
      </c>
      <c r="Q4" t="str" cm="1">
        <f t="array" ref="Q4">INDEX('Referenzwerte df'!$A$1:$H$46,COLUMN(O:O),ROW(7:7))</f>
        <v>Richtwert</v>
      </c>
      <c r="R4" t="str" cm="1">
        <f t="array" ref="R4">INDEX('Referenzwerte df'!$A$1:$H$46,COLUMN(P:P),ROW(7:7))</f>
        <v>Empfohlene Zufuhr</v>
      </c>
      <c r="S4" t="str" cm="1">
        <f t="array" ref="S4">INDEX('Referenzwerte df'!$A$1:$H$46,COLUMN(Q:Q),ROW(7:7))</f>
        <v>Schätzwert</v>
      </c>
      <c r="T4" t="str" cm="1">
        <f t="array" ref="T4">INDEX('Referenzwerte df'!$A$1:$H$46,COLUMN(R:R),ROW(7:7))</f>
        <v>Schätzwert</v>
      </c>
      <c r="U4" t="str" cm="1">
        <f t="array" ref="U4">INDEX('Referenzwerte df'!$A$1:$H$46,COLUMN(S:S),ROW(7:7))</f>
        <v>Schätzwert</v>
      </c>
      <c r="V4" t="str" cm="1">
        <f t="array" ref="V4">INDEX('Referenzwerte df'!$A$1:$H$46,COLUMN(T:T),ROW(7:7))</f>
        <v>Empfohlene Zufuhr</v>
      </c>
      <c r="W4" t="str" cm="1">
        <f t="array" ref="W4">INDEX('Referenzwerte df'!$A$1:$H$46,COLUMN(U:U),ROW(7:7))</f>
        <v>Empfohlene Zufuhr</v>
      </c>
      <c r="X4" t="str" cm="1">
        <f t="array" ref="X4">INDEX('Referenzwerte df'!$A$1:$H$46,COLUMN(V:V),ROW(7:7))</f>
        <v>Empfohlene Zufuhr</v>
      </c>
      <c r="Y4" t="str" cm="1">
        <f t="array" ref="Y4">INDEX('Referenzwerte df'!$A$1:$H$46,COLUMN(W:W),ROW(7:7))</f>
        <v>Empfohlene Zufuhr</v>
      </c>
      <c r="Z4" t="str" cm="1">
        <f t="array" ref="Z4">INDEX('Referenzwerte df'!$A$1:$H$46,COLUMN(X:X),ROW(7:7))</f>
        <v>Empfohlene Zufuhr</v>
      </c>
      <c r="AA4" t="str" cm="1">
        <f t="array" ref="AA4">INDEX('Referenzwerte df'!$A$1:$H$46,COLUMN(Y:Y),ROW(7:7))</f>
        <v>Schätzwert</v>
      </c>
      <c r="AB4" t="str" cm="1">
        <f t="array" ref="AB4">INDEX('Referenzwerte df'!$A$1:$H$46,COLUMN(Z:Z),ROW(7:7))</f>
        <v>Schätzwert</v>
      </c>
      <c r="AC4" t="str" cm="1">
        <f t="array" ref="AC4">INDEX('Referenzwerte df'!$A$1:$H$46,COLUMN(AA:AA),ROW(7:7))</f>
        <v>Schätzwert</v>
      </c>
      <c r="AD4" t="str" cm="1">
        <f t="array" ref="AD4">INDEX('Referenzwerte df'!$A$1:$H$46,COLUMN(AB:AB),ROW(7:7))</f>
        <v>Empfohlene Zufuhr</v>
      </c>
      <c r="AE4" t="str" cm="1">
        <f t="array" ref="AE4">INDEX('Referenzwerte df'!$A$1:$H$46,COLUMN(AC:AC),ROW(7:7))</f>
        <v>Schätzwert</v>
      </c>
      <c r="AF4" t="str" cm="1">
        <f t="array" ref="AF4">INDEX('Referenzwerte df'!$A$1:$H$46,COLUMN(AD:AD),ROW(7:7))</f>
        <v>Schätzwert</v>
      </c>
      <c r="AG4" t="str" cm="1">
        <f t="array" ref="AG4">INDEX('Referenzwerte df'!$A$1:$H$46,COLUMN(AE:AE),ROW(7:7))</f>
        <v>Schätzwert</v>
      </c>
      <c r="AH4" t="str" cm="1">
        <f t="array" ref="AH4">INDEX('Referenzwerte df'!$A$1:$H$46,COLUMN(AF:AF),ROW(7:7))</f>
        <v>Empfohlene Zufuhr</v>
      </c>
      <c r="AI4" t="str" cm="1">
        <f t="array" ref="AI4">INDEX('Referenzwerte df'!$A$1:$H$46,COLUMN(AG:AG),ROW(7:7))</f>
        <v>Empfohlene Zufuhr</v>
      </c>
      <c r="AJ4" t="str" cm="1">
        <f t="array" ref="AJ4">INDEX('Referenzwerte df'!$A$1:$H$46,COLUMN(AH:AH),ROW(7:7))</f>
        <v>Schätzwert</v>
      </c>
      <c r="AK4" t="str" cm="1">
        <f t="array" ref="AK4">INDEX('Referenzwerte df'!$A$1:$H$46,COLUMN(AI:AI),ROW(7:7))</f>
        <v>Empfohlene Zufuhr</v>
      </c>
      <c r="AL4" t="str" cm="1">
        <f t="array" ref="AL4">INDEX('Referenzwerte df'!$A$1:$H$46,COLUMN(AJ:AJ),ROW(7:7))</f>
        <v>Empfohlene Zufuhr</v>
      </c>
      <c r="AM4" t="str" cm="1">
        <f t="array" ref="AM4">INDEX('Referenzwerte df'!$A$1:$H$46,COLUMN(AK:AK),ROW(7:7))</f>
        <v>Richtwert</v>
      </c>
      <c r="AN4" t="str" cm="1">
        <f t="array" ref="AN4">INDEX('Referenzwerte df'!$A$1:$H$46,COLUMN(AL:AL),ROW(7:7))</f>
        <v>Empfohlene Zufuhr</v>
      </c>
      <c r="AO4" t="str" cm="1">
        <f t="array" ref="AO4">INDEX('Referenzwerte df'!$A$1:$H$46,COLUMN(AM:AM),ROW(7:7))</f>
        <v>Empfohlene Zufuhr</v>
      </c>
      <c r="AP4" t="str" cm="1">
        <f t="array" ref="AP4">INDEX('Referenzwerte df'!$A$1:$H$46,COLUMN(AN:AN),ROW(7:7))</f>
        <v>Empfohlene Zufuhr</v>
      </c>
      <c r="AQ4" t="str" cm="1">
        <f t="array" ref="AQ4">INDEX('Referenzwerte df'!$A$1:$H$46,COLUMN(AO:AO),ROW(7:7))</f>
        <v>Schätzwert</v>
      </c>
      <c r="AR4" t="str" cm="1">
        <f t="array" ref="AR4">INDEX('Referenzwerte df'!$A$1:$H$46,COLUMN(AP:AP),ROW(7:7))</f>
        <v>Schätzwert</v>
      </c>
      <c r="AS4" t="str" cm="1">
        <f t="array" ref="AS4">INDEX('Referenzwerte df'!$A$1:$H$46,COLUMN(AQ:AQ),ROW(7:7))</f>
        <v>Schätzwert</v>
      </c>
      <c r="AT4" t="str" cm="1">
        <f t="array" ref="AT4">INDEX('Referenzwerte df'!$A$1:$H$46,COLUMN(AR:AR),ROW(7:7))</f>
        <v>Schätzwert</v>
      </c>
      <c r="AU4" t="str" cm="1">
        <f t="array" ref="AU4">INDEX('Referenzwerte df'!$A$1:$H$46,COLUMN(AS:AS),ROW(7:7))</f>
        <v>Schätzwert</v>
      </c>
      <c r="AV4" t="str" cm="1">
        <f t="array" ref="AV4">INDEX('Referenzwerte df'!$A$1:$H$46,COLUMN(AT:AT),ROW(7:7))</f>
        <v>Richtwert</v>
      </c>
    </row>
    <row r="5" spans="1:48" x14ac:dyDescent="0.3">
      <c r="A5" t="s">
        <v>7</v>
      </c>
      <c r="D5" t="str" cm="1">
        <f t="array" ref="D5">INDEX('Referenzwerte df'!$A$1:$H$46,COLUMN(B:B),ROW(8:8))</f>
        <v/>
      </c>
      <c r="E5" t="str" cm="1">
        <f t="array" ref="E5">INDEX('Referenzwerte df'!$A$1:$H$46,COLUMN(C:C),ROW(8:8))</f>
        <v/>
      </c>
      <c r="F5" t="str" cm="1">
        <f t="array" ref="F5">INDEX('Referenzwerte df'!$A$1:$H$46,COLUMN(D:D),ROW(8:8))</f>
        <v/>
      </c>
      <c r="G5" t="str" cm="1">
        <f t="array" ref="G5">INDEX('Referenzwerte df'!$A$1:$H$46,COLUMN(E:E),ROW(8:8))</f>
        <v>ag,aj,c,af</v>
      </c>
      <c r="H5" t="str" cm="1">
        <f t="array" ref="H5">INDEX('Referenzwerte df'!$A$1:$H$46,COLUMN(F:F),ROW(8:8))</f>
        <v>a</v>
      </c>
      <c r="I5" t="str" cm="1">
        <f t="array" ref="I5">INDEX('Referenzwerte df'!$A$1:$H$46,COLUMN(G:G),ROW(8:8))</f>
        <v/>
      </c>
      <c r="J5" t="str" cm="1">
        <f t="array" ref="J5">INDEX('Referenzwerte df'!$A$1:$H$46,COLUMN(H:H),ROW(8:8))</f>
        <v/>
      </c>
      <c r="K5" t="str" cm="1">
        <f t="array" ref="K5">INDEX('Referenzwerte df'!$A$1:$H$46,COLUMN(I:I),ROW(8:8))</f>
        <v/>
      </c>
      <c r="L5" t="str" cm="1">
        <f t="array" ref="L5">INDEX('Referenzwerte df'!$A$1:$H$46,COLUMN(J:J),ROW(8:8))</f>
        <v/>
      </c>
      <c r="M5" t="str" cm="1">
        <f t="array" ref="M5">INDEX('Referenzwerte df'!$A$1:$H$46,COLUMN(K:K),ROW(8:8))</f>
        <v/>
      </c>
      <c r="N5" t="str" cm="1">
        <f t="array" ref="N5">INDEX('Referenzwerte df'!$A$1:$H$46,COLUMN(L:L),ROW(8:8))</f>
        <v/>
      </c>
      <c r="O5" t="str" cm="1">
        <f t="array" ref="O5">INDEX('Referenzwerte df'!$A$1:$H$46,COLUMN(M:M),ROW(8:8))</f>
        <v>ai,aj</v>
      </c>
      <c r="P5" t="str" cm="1">
        <f t="array" ref="P5">INDEX('Referenzwerte df'!$A$1:$H$46,COLUMN(N:N),ROW(8:8))</f>
        <v>ap</v>
      </c>
      <c r="Q5" t="str" cm="1">
        <f t="array" ref="Q5">INDEX('Referenzwerte df'!$A$1:$H$46,COLUMN(O:O),ROW(8:8))</f>
        <v>ak</v>
      </c>
      <c r="R5" t="str" cm="1">
        <f t="array" ref="R5">INDEX('Referenzwerte df'!$A$1:$H$46,COLUMN(P:P),ROW(8:8))</f>
        <v>d</v>
      </c>
      <c r="S5" t="str" cm="1">
        <f t="array" ref="S5">INDEX('Referenzwerte df'!$A$1:$H$46,COLUMN(Q:Q),ROW(8:8))</f>
        <v>e,al</v>
      </c>
      <c r="T5" t="str" cm="1">
        <f t="array" ref="T5">INDEX('Referenzwerte df'!$A$1:$H$46,COLUMN(R:R),ROW(8:8))</f>
        <v>g</v>
      </c>
      <c r="U5" t="str" cm="1">
        <f t="array" ref="U5">INDEX('Referenzwerte df'!$A$1:$H$46,COLUMN(S:S),ROW(8:8))</f>
        <v/>
      </c>
      <c r="V5" t="str" cm="1">
        <f t="array" ref="V5">INDEX('Referenzwerte df'!$A$1:$H$46,COLUMN(T:T),ROW(8:8))</f>
        <v>j</v>
      </c>
      <c r="W5" t="str" cm="1">
        <f t="array" ref="W5">INDEX('Referenzwerte df'!$A$1:$H$46,COLUMN(U:U),ROW(8:8))</f>
        <v>j</v>
      </c>
      <c r="X5" t="str" cm="1">
        <f t="array" ref="X5">INDEX('Referenzwerte df'!$A$1:$H$46,COLUMN(V:V),ROW(8:8))</f>
        <v>i,j</v>
      </c>
      <c r="Y5" t="str" cm="1">
        <f t="array" ref="Y5">INDEX('Referenzwerte df'!$A$1:$H$46,COLUMN(W:W),ROW(8:8))</f>
        <v/>
      </c>
      <c r="Z5" t="str" cm="1">
        <f t="array" ref="Z5">INDEX('Referenzwerte df'!$A$1:$H$46,COLUMN(X:X),ROW(8:8))</f>
        <v>m,n</v>
      </c>
      <c r="AA5" t="str" cm="1">
        <f t="array" ref="AA5">INDEX('Referenzwerte df'!$A$1:$H$46,COLUMN(Y:Y),ROW(8:8))</f>
        <v/>
      </c>
      <c r="AB5" t="str" cm="1">
        <f t="array" ref="AB5">INDEX('Referenzwerte df'!$A$1:$H$46,COLUMN(Z:Z),ROW(8:8))</f>
        <v/>
      </c>
      <c r="AC5" t="str" cm="1">
        <f t="array" ref="AC5">INDEX('Referenzwerte df'!$A$1:$H$46,COLUMN(AA:AA),ROW(8:8))</f>
        <v/>
      </c>
      <c r="AD5" t="str" cm="1">
        <f t="array" ref="AD5">INDEX('Referenzwerte df'!$A$1:$H$46,COLUMN(AB:AB),ROW(8:8))</f>
        <v>p</v>
      </c>
      <c r="AE5" t="str" cm="1">
        <f t="array" ref="AE5">INDEX('Referenzwerte df'!$A$1:$H$46,COLUMN(AC:AC),ROW(8:8))</f>
        <v/>
      </c>
      <c r="AF5" t="str" cm="1">
        <f t="array" ref="AF5">INDEX('Referenzwerte df'!$A$1:$H$46,COLUMN(AD:AD),ROW(8:8))</f>
        <v/>
      </c>
      <c r="AG5" t="str" cm="1">
        <f t="array" ref="AG5">INDEX('Referenzwerte df'!$A$1:$H$46,COLUMN(AE:AE),ROW(8:8))</f>
        <v/>
      </c>
      <c r="AH5" t="str" cm="1">
        <f t="array" ref="AH5">INDEX('Referenzwerte df'!$A$1:$H$46,COLUMN(AF:AF),ROW(8:8))</f>
        <v/>
      </c>
      <c r="AI5" t="str" cm="1">
        <f t="array" ref="AI5">INDEX('Referenzwerte df'!$A$1:$H$46,COLUMN(AG:AG),ROW(8:8))</f>
        <v/>
      </c>
      <c r="AJ5" t="str" cm="1">
        <f t="array" ref="AJ5">INDEX('Referenzwerte df'!$A$1:$H$46,COLUMN(AH:AH),ROW(8:8))</f>
        <v/>
      </c>
      <c r="AK5" t="str" cm="1">
        <f t="array" ref="AK5">INDEX('Referenzwerte df'!$A$1:$H$46,COLUMN(AI:AI),ROW(8:8))</f>
        <v>v</v>
      </c>
      <c r="AL5" t="str" cm="1">
        <f t="array" ref="AL5">INDEX('Referenzwerte df'!$A$1:$H$46,COLUMN(AJ:AJ),ROW(8:8))</f>
        <v/>
      </c>
      <c r="AM5" t="str" cm="1">
        <f t="array" ref="AM5">INDEX('Referenzwerte df'!$A$1:$H$46,COLUMN(AK:AK),ROW(8:8))</f>
        <v>am,an</v>
      </c>
      <c r="AN5" t="str" cm="1">
        <f t="array" ref="AN5">INDEX('Referenzwerte df'!$A$1:$H$46,COLUMN(AL:AL),ROW(8:8))</f>
        <v>x,y1</v>
      </c>
      <c r="AO5" t="str" cm="1">
        <f t="array" ref="AO5">INDEX('Referenzwerte df'!$A$1:$H$46,COLUMN(AM:AM),ROW(8:8))</f>
        <v>x,y2</v>
      </c>
      <c r="AP5" t="str" cm="1">
        <f t="array" ref="AP5">INDEX('Referenzwerte df'!$A$1:$H$46,COLUMN(AN:AN),ROW(8:8))</f>
        <v>x,y3</v>
      </c>
      <c r="AQ5" t="str" cm="1">
        <f t="array" ref="AQ5">INDEX('Referenzwerte df'!$A$1:$H$46,COLUMN(AO:AO),ROW(8:8))</f>
        <v/>
      </c>
      <c r="AR5" t="str" cm="1">
        <f t="array" ref="AR5">INDEX('Referenzwerte df'!$A$1:$H$46,COLUMN(AP:AP),ROW(8:8))</f>
        <v/>
      </c>
      <c r="AS5" t="str" cm="1">
        <f t="array" ref="AS5">INDEX('Referenzwerte df'!$A$1:$H$46,COLUMN(AQ:AQ),ROW(8:8))</f>
        <v/>
      </c>
      <c r="AT5" t="str" cm="1">
        <f t="array" ref="AT5">INDEX('Referenzwerte df'!$A$1:$H$46,COLUMN(AR:AR),ROW(8:8))</f>
        <v/>
      </c>
      <c r="AU5" t="str" cm="1">
        <f t="array" ref="AU5">INDEX('Referenzwerte df'!$A$1:$H$46,COLUMN(AS:AS),ROW(8:8))</f>
        <v/>
      </c>
      <c r="AV5" t="str" cm="1">
        <f t="array" ref="AV5">INDEX('Referenzwerte df'!$A$1:$H$46,COLUMN(AT:AT),ROW(8:8))</f>
        <v>s</v>
      </c>
    </row>
    <row r="6" spans="1:48" x14ac:dyDescent="0.3">
      <c r="A6" t="s">
        <v>190</v>
      </c>
      <c r="B6" t="str" cm="1">
        <f t="array" ref="B6">INDEX('Referenzwerte df'!$A$1:$H$91,COLUMN(B:B),ROW(1:1))</f>
        <v>Ewachsene 25 bis unter 51 Jahre (Weiblich)</v>
      </c>
      <c r="C6" t="str" cm="1">
        <f t="array" ref="C6">INDEX('Referenzwerte df'!$A$1:$H$46,COLUMN(B:B),ROW(2:2))</f>
        <v>Weiblich</v>
      </c>
      <c r="D6" s="2" t="str" cm="1">
        <f t="array" ref="D6">INDEX('Referenzwerte df'!$A$1:$H$46,COLUMN(B:B),ROW(4:4))</f>
        <v>1800</v>
      </c>
      <c r="E6" s="2" t="str" cm="1">
        <f t="array" ref="E6">INDEX('Referenzwerte df'!$A$1:$H$46,COLUMN(C:C),ROW(4:4))</f>
        <v>2100</v>
      </c>
      <c r="F6" s="2" t="str" cm="1">
        <f t="array" ref="F6">INDEX('Referenzwerte df'!$A$1:$H$46,COLUMN(D:D),ROW(4:4))</f>
        <v>2400</v>
      </c>
      <c r="G6" t="str" cm="1">
        <f t="array" ref="G6">INDEX('Referenzwerte df'!$A$1:$H$46,COLUMN(E:E),ROW(4:4))</f>
        <v>30</v>
      </c>
      <c r="H6" t="str" cm="1">
        <f t="array" ref="H6">INDEX('Referenzwerte df'!$A$1:$H$46,COLUMN(F:F),ROW(4:4))</f>
        <v>0,8</v>
      </c>
      <c r="I6" t="str" cm="1">
        <f t="array" ref="I6">INDEX('Referenzwerte df'!$A$1:$H$46,COLUMN(G:G),ROW(4:4))</f>
        <v xml:space="preserve">max. 10 </v>
      </c>
      <c r="J6" t="str" cm="1">
        <f t="array" ref="J6">INDEX('Referenzwerte df'!$A$1:$H$46,COLUMN(H:H),ROW(4:4))</f>
        <v>&gt;10</v>
      </c>
      <c r="K6" t="str" cm="1">
        <f t="array" ref="K6">INDEX('Referenzwerte df'!$A$1:$H$46,COLUMN(I:I),ROW(4:4))</f>
        <v>7-10</v>
      </c>
      <c r="L6" t="str" cm="1">
        <f t="array" ref="L6">INDEX('Referenzwerte df'!$A$1:$H$46,COLUMN(J:J),ROW(4:4))</f>
        <v>2,5</v>
      </c>
      <c r="M6" t="str" cm="1">
        <f t="array" ref="M6">INDEX('Referenzwerte df'!$A$1:$H$46,COLUMN(K:K),ROW(4:4))</f>
        <v>0,5</v>
      </c>
      <c r="N6" t="str" cm="1">
        <f t="array" ref="N6">INDEX('Referenzwerte df'!$A$1:$H$46,COLUMN(L:L),ROW(4:4))</f>
        <v>250</v>
      </c>
      <c r="O6" t="str" cm="1">
        <f t="array" ref="O6">INDEX('Referenzwerte df'!$A$1:$H$46,COLUMN(M:M),ROW(4:4))</f>
        <v>&gt;50</v>
      </c>
      <c r="P6" t="str" cm="1">
        <f t="array" ref="P6">INDEX('Referenzwerte df'!$A$1:$H$46,COLUMN(N:N),ROW(4:4))</f>
        <v>&gt;30</v>
      </c>
      <c r="Q6" t="str" cm="1">
        <f t="array" ref="Q6">INDEX('Referenzwerte df'!$A$1:$H$46,COLUMN(O:O),ROW(4:4))</f>
        <v>10</v>
      </c>
      <c r="R6" t="str" cm="1">
        <f t="array" ref="R6">INDEX('Referenzwerte df'!$A$1:$H$46,COLUMN(P:P),ROW(4:4))</f>
        <v>700</v>
      </c>
      <c r="S6" t="str" cm="1">
        <f t="array" ref="S6">INDEX('Referenzwerte df'!$A$1:$H$46,COLUMN(Q:Q),ROW(4:4))</f>
        <v>20</v>
      </c>
      <c r="T6" t="str" cm="1">
        <f t="array" ref="T6">INDEX('Referenzwerte df'!$A$1:$H$46,COLUMN(R:R),ROW(4:4))</f>
        <v>12</v>
      </c>
      <c r="U6" t="str" cm="1">
        <f t="array" ref="U6">INDEX('Referenzwerte df'!$A$1:$H$46,COLUMN(S:S),ROW(4:4))</f>
        <v>60</v>
      </c>
      <c r="V6" t="str" cm="1">
        <f t="array" ref="V6">INDEX('Referenzwerte df'!$A$1:$H$46,COLUMN(T:T),ROW(4:4))</f>
        <v>1,0</v>
      </c>
      <c r="W6" t="str" cm="1">
        <f t="array" ref="W6">INDEX('Referenzwerte df'!$A$1:$H$46,COLUMN(U:U),ROW(4:4))</f>
        <v>1,1</v>
      </c>
      <c r="X6" t="str" cm="1">
        <f t="array" ref="X6">INDEX('Referenzwerte df'!$A$1:$H$46,COLUMN(V:V),ROW(4:4))</f>
        <v>12</v>
      </c>
      <c r="Y6" t="str" cm="1">
        <f t="array" ref="Y6">INDEX('Referenzwerte df'!$A$1:$H$46,COLUMN(W:W),ROW(4:4))</f>
        <v>1,4</v>
      </c>
      <c r="Z6" t="str" cm="1">
        <f t="array" ref="Z6">INDEX('Referenzwerte df'!$A$1:$H$46,COLUMN(X:X),ROW(4:4))</f>
        <v>300</v>
      </c>
      <c r="AA6" t="str" cm="1">
        <f t="array" ref="AA6">INDEX('Referenzwerte df'!$A$1:$H$46,COLUMN(Y:Y),ROW(4:4))</f>
        <v>5</v>
      </c>
      <c r="AB6" t="str" cm="1">
        <f t="array" ref="AB6">INDEX('Referenzwerte df'!$A$1:$H$46,COLUMN(Z:Z),ROW(4:4))</f>
        <v>40</v>
      </c>
      <c r="AC6" t="str" cm="1">
        <f t="array" ref="AC6">INDEX('Referenzwerte df'!$A$1:$H$46,COLUMN(AA:AA),ROW(4:4))</f>
        <v>4,0</v>
      </c>
      <c r="AD6" t="str" cm="1">
        <f t="array" ref="AD6">INDEX('Referenzwerte df'!$A$1:$H$46,COLUMN(AB:AB),ROW(4:4))</f>
        <v>95</v>
      </c>
      <c r="AE6" t="str" cm="1">
        <f t="array" ref="AE6">INDEX('Referenzwerte df'!$A$1:$H$46,COLUMN(AC:AC),ROW(4:4))</f>
        <v>1500</v>
      </c>
      <c r="AF6" t="str" cm="1">
        <f t="array" ref="AF6">INDEX('Referenzwerte df'!$A$1:$H$46,COLUMN(AD:AD),ROW(4:4))</f>
        <v>2300</v>
      </c>
      <c r="AG6" t="str" cm="1">
        <f t="array" ref="AG6">INDEX('Referenzwerte df'!$A$1:$H$46,COLUMN(AE:AE),ROW(4:4))</f>
        <v>4000</v>
      </c>
      <c r="AH6" t="str" cm="1">
        <f t="array" ref="AH6">INDEX('Referenzwerte df'!$A$1:$H$46,COLUMN(AF:AF),ROW(4:4))</f>
        <v>1000</v>
      </c>
      <c r="AI6" t="str" cm="1">
        <f t="array" ref="AI6">INDEX('Referenzwerte df'!$A$1:$H$46,COLUMN(AG:AG),ROW(4:4))</f>
        <v>700</v>
      </c>
      <c r="AJ6" t="str" cm="1">
        <f t="array" ref="AJ6">INDEX('Referenzwerte df'!$A$1:$H$46,COLUMN(AH:AH),ROW(4:4))</f>
        <v>300</v>
      </c>
      <c r="AK6" t="str" cm="1">
        <f t="array" ref="AK6">INDEX('Referenzwerte df'!$A$1:$H$46,COLUMN(AI:AI),ROW(4:4))</f>
        <v>15</v>
      </c>
      <c r="AL6" t="str" cm="1">
        <f t="array" ref="AL6">INDEX('Referenzwerte df'!$A$1:$H$46,COLUMN(AJ:AJ),ROW(4:4))</f>
        <v>200</v>
      </c>
      <c r="AM6" t="str" cm="1">
        <f t="array" ref="AM6">INDEX('Referenzwerte df'!$A$1:$H$46,COLUMN(AK:AK),ROW(4:4))</f>
        <v>3,1</v>
      </c>
      <c r="AN6" t="str" cm="1">
        <f t="array" ref="AN6">INDEX('Referenzwerte df'!$A$1:$H$46,COLUMN(AL:AL),ROW(4:4))</f>
        <v>7</v>
      </c>
      <c r="AO6" t="str" cm="1">
        <f t="array" ref="AO6">INDEX('Referenzwerte df'!$A$1:$H$46,COLUMN(AM:AM),ROW(4:4))</f>
        <v>8</v>
      </c>
      <c r="AP6" t="str" cm="1">
        <f t="array" ref="AP6">INDEX('Referenzwerte df'!$A$1:$H$46,COLUMN(AN:AN),ROW(4:4))</f>
        <v>10</v>
      </c>
      <c r="AQ6" t="str" cm="1">
        <f t="array" ref="AQ6">INDEX('Referenzwerte df'!$A$1:$H$46,COLUMN(AO:AO),ROW(4:4))</f>
        <v>60</v>
      </c>
      <c r="AR6" t="str" cm="1">
        <f t="array" ref="AR6">INDEX('Referenzwerte df'!$A$1:$H$46,COLUMN(AP:AP),ROW(4:4))</f>
        <v>1,0-1,5</v>
      </c>
      <c r="AS6" t="str" cm="1">
        <f t="array" ref="AS6">INDEX('Referenzwerte df'!$A$1:$H$46,COLUMN(AQ:AQ),ROW(4:4))</f>
        <v>2,0-5,0</v>
      </c>
      <c r="AT6" t="str" cm="1">
        <f t="array" ref="AT6">INDEX('Referenzwerte df'!$A$1:$H$46,COLUMN(AR:AR),ROW(4:4))</f>
        <v>30-100</v>
      </c>
      <c r="AU6" t="str" cm="1">
        <f t="array" ref="AU6">INDEX('Referenzwerte df'!$A$1:$H$46,COLUMN(AS:AS),ROW(4:4))</f>
        <v>50-100</v>
      </c>
      <c r="AV6" t="str" cm="1">
        <f t="array" ref="AV6">INDEX('Referenzwerte df'!$A$1:$H$46,COLUMN(AT:AT),ROW(4:4))</f>
        <v>1410</v>
      </c>
    </row>
    <row r="7" spans="1:48" x14ac:dyDescent="0.3">
      <c r="B7" t="str" cm="1">
        <f t="array" ref="B7">INDEX('Referenzwerte df'!$A$1:$H$91,COLUMN(AU:AU),ROW(1:1))</f>
        <v>Ewachsene 25 bis unter 51 Jahre (Männlich)</v>
      </c>
      <c r="C7" t="str" cm="1">
        <f t="array" ref="C7">INDEX('Referenzwerte df'!$A$1:$H$91,COLUMN(AU:AU),ROW(2:2))</f>
        <v>Männlich</v>
      </c>
      <c r="D7" s="2" t="str" cm="1">
        <f t="array" ref="D7">INDEX('Referenzwerte df'!$A$1:$H$91,COLUMN(AU:AU),ROW(4:4))</f>
        <v>2300</v>
      </c>
      <c r="E7" s="2" t="str" cm="1">
        <f t="array" ref="E7">INDEX('Referenzwerte df'!$A$1:$H$91,COLUMN(AV:AV),ROW(4:4))</f>
        <v>2700</v>
      </c>
      <c r="F7" s="2" t="str" cm="1">
        <f t="array" ref="F7">INDEX('Referenzwerte df'!$A$1:$H$91,COLUMN(AW:AW),ROW(4:4))</f>
        <v>3000</v>
      </c>
      <c r="G7" t="str" cm="1">
        <f t="array" ref="G7">INDEX('Referenzwerte df'!$A$1:$H$91,COLUMN(AX:AX),ROW(4:4))</f>
        <v>30</v>
      </c>
      <c r="H7" t="str" cm="1">
        <f t="array" ref="H7">INDEX('Referenzwerte df'!$A$1:$H$91,COLUMN(AY:AY),ROW(4:4))</f>
        <v>0,8</v>
      </c>
      <c r="I7" t="str" cm="1">
        <f t="array" ref="I7">INDEX('Referenzwerte df'!$A$1:$H$91,COLUMN(AZ:AZ),ROW(4:4))</f>
        <v xml:space="preserve">max. 10 </v>
      </c>
      <c r="J7" t="str" cm="1">
        <f t="array" ref="J7">INDEX('Referenzwerte df'!$A$1:$H$91,COLUMN(BA:BA),ROW(4:4))</f>
        <v>&gt;10</v>
      </c>
      <c r="K7" t="str" cm="1">
        <f t="array" ref="K7">INDEX('Referenzwerte df'!$A$1:$H$91,COLUMN(BB:BB),ROW(4:4))</f>
        <v>7-10</v>
      </c>
      <c r="L7" t="str" cm="1">
        <f t="array" ref="L7">INDEX('Referenzwerte df'!$A$1:$H$91,COLUMN(BC:BC),ROW(4:4))</f>
        <v>2,5</v>
      </c>
      <c r="M7" t="str" cm="1">
        <f t="array" ref="M7">INDEX('Referenzwerte df'!$A$1:$H$91,COLUMN(BD:BD),ROW(4:4))</f>
        <v>0,5</v>
      </c>
      <c r="N7" t="str" cm="1">
        <f t="array" ref="N7">INDEX('Referenzwerte df'!$A$1:$H$91,COLUMN(BE:BE),ROW(4:4))</f>
        <v>250</v>
      </c>
      <c r="O7" t="str" cm="1">
        <f t="array" ref="O7">INDEX('Referenzwerte df'!$A$1:$H$91,COLUMN(BF:BF),ROW(4:4))</f>
        <v>&gt;50</v>
      </c>
      <c r="P7" t="str" cm="1">
        <f t="array" ref="P7">INDEX('Referenzwerte df'!$A$1:$H$91,COLUMN(BG:BG),ROW(4:4))</f>
        <v>&gt;30</v>
      </c>
      <c r="Q7" t="str" cm="1">
        <f t="array" ref="Q7">INDEX('Referenzwerte df'!$A$1:$H$91,COLUMN(BH:BH),ROW(4:4))</f>
        <v>20</v>
      </c>
      <c r="R7" t="str" cm="1">
        <f t="array" ref="R7">INDEX('Referenzwerte df'!$A$1:$H$91,COLUMN(BI:BI),ROW(4:4))</f>
        <v>850</v>
      </c>
      <c r="S7" t="str" cm="1">
        <f t="array" ref="S7">INDEX('Referenzwerte df'!$A$1:$H$91,COLUMN(BJ:BJ),ROW(4:4))</f>
        <v>20</v>
      </c>
      <c r="T7" t="str" cm="1">
        <f t="array" ref="T7">INDEX('Referenzwerte df'!$A$1:$H$91,COLUMN(BK:BK),ROW(4:4))</f>
        <v>14</v>
      </c>
      <c r="U7" t="str" cm="1">
        <f t="array" ref="U7">INDEX('Referenzwerte df'!$A$1:$H$91,COLUMN(BL:BL),ROW(4:4))</f>
        <v>70</v>
      </c>
      <c r="V7" t="str" cm="1">
        <f t="array" ref="V7">INDEX('Referenzwerte df'!$A$1:$H$91,COLUMN(BM:BM),ROW(4:4))</f>
        <v>1,2</v>
      </c>
      <c r="W7" t="str" cm="1">
        <f t="array" ref="W7">INDEX('Referenzwerte df'!$A$1:$H$91,COLUMN(BN:BN),ROW(4:4))</f>
        <v>1,4</v>
      </c>
      <c r="X7" t="str" cm="1">
        <f t="array" ref="X7">INDEX('Referenzwerte df'!$A$1:$H$91,COLUMN(BO:BO),ROW(4:4))</f>
        <v>15</v>
      </c>
      <c r="Y7" t="str" cm="1">
        <f t="array" ref="Y7">INDEX('Referenzwerte df'!$A$1:$H$91,COLUMN(BP:BP),ROW(4:4))</f>
        <v>1,6</v>
      </c>
      <c r="Z7" t="str" cm="1">
        <f t="array" ref="Z7">INDEX('Referenzwerte df'!$A$1:$H$91,COLUMN(BQ:BQ),ROW(4:4))</f>
        <v>300</v>
      </c>
      <c r="AA7" t="str" cm="1">
        <f t="array" ref="AA7">INDEX('Referenzwerte df'!$A$1:$H$91,COLUMN(BR:BR),ROW(4:4))</f>
        <v>5</v>
      </c>
      <c r="AB7" t="str" cm="1">
        <f t="array" ref="AB7">INDEX('Referenzwerte df'!$A$1:$H$91,COLUMN(BS:BS),ROW(4:4))</f>
        <v>40</v>
      </c>
      <c r="AC7" t="str" cm="1">
        <f t="array" ref="AC7">INDEX('Referenzwerte df'!$A$1:$H$91,COLUMN(BT:BT),ROW(4:4))</f>
        <v>4,0</v>
      </c>
      <c r="AD7" t="str" cm="1">
        <f t="array" ref="AD7">INDEX('Referenzwerte df'!$A$1:$H$91,COLUMN(BU:BU),ROW(4:4))</f>
        <v>110</v>
      </c>
      <c r="AE7" t="str" cm="1">
        <f t="array" ref="AE7">INDEX('Referenzwerte df'!$A$1:$H$91,COLUMN(BV:BV),ROW(4:4))</f>
        <v>1500</v>
      </c>
      <c r="AF7" t="str" cm="1">
        <f t="array" ref="AF7">INDEX('Referenzwerte df'!$A$1:$H$91,COLUMN(BW:BW),ROW(4:4))</f>
        <v>2300</v>
      </c>
      <c r="AG7" t="str" cm="1">
        <f t="array" ref="AG7">INDEX('Referenzwerte df'!$A$1:$H$91,COLUMN(BX:BX),ROW(4:4))</f>
        <v>4000</v>
      </c>
      <c r="AH7" t="str" cm="1">
        <f t="array" ref="AH7">INDEX('Referenzwerte df'!$A$1:$H$91,COLUMN(BY:BY),ROW(4:4))</f>
        <v>1000</v>
      </c>
      <c r="AI7" t="str" cm="1">
        <f t="array" ref="AI7">INDEX('Referenzwerte df'!$A$1:$H$91,COLUMN(BZ:BZ),ROW(4:4))</f>
        <v>700</v>
      </c>
      <c r="AJ7" t="str" cm="1">
        <f t="array" ref="AJ7">INDEX('Referenzwerte df'!$A$1:$H$91,COLUMN(CA:CA),ROW(4:4))</f>
        <v>350</v>
      </c>
      <c r="AK7" t="str" cm="1">
        <f t="array" ref="AK7">INDEX('Referenzwerte df'!$A$1:$H$91,COLUMN(CB:CB),ROW(4:4))</f>
        <v>10</v>
      </c>
      <c r="AL7" t="str" cm="1">
        <f t="array" ref="AL7">INDEX('Referenzwerte df'!$A$1:$H$91,COLUMN(CC:CC),ROW(4:4))</f>
        <v>200</v>
      </c>
      <c r="AM7" t="str" cm="1">
        <f t="array" ref="AM7">INDEX('Referenzwerte df'!$A$1:$H$91,COLUMN(CD:CD),ROW(4:4))</f>
        <v>3,8</v>
      </c>
      <c r="AN7" t="str" cm="1">
        <f t="array" ref="AN7">INDEX('Referenzwerte df'!$A$1:$H$91,COLUMN(CE:CE),ROW(4:4))</f>
        <v>11</v>
      </c>
      <c r="AO7" t="str" cm="1">
        <f t="array" ref="AO7">INDEX('Referenzwerte df'!$A$1:$H$91,COLUMN(CF:CF),ROW(4:4))</f>
        <v>14</v>
      </c>
      <c r="AP7" t="str" cm="1">
        <f t="array" ref="AP7">INDEX('Referenzwerte df'!$A$1:$H$91,COLUMN(CG:CG),ROW(4:4))</f>
        <v>16</v>
      </c>
      <c r="AQ7" t="str" cm="1">
        <f t="array" ref="AQ7">INDEX('Referenzwerte df'!$A$1:$H$91,COLUMN(CH:CH),ROW(4:4))</f>
        <v>70</v>
      </c>
      <c r="AR7" t="str" cm="1">
        <f t="array" ref="AR7">INDEX('Referenzwerte df'!$A$1:$H$91,COLUMN(CI:CI),ROW(4:4))</f>
        <v>1,0-1,5</v>
      </c>
      <c r="AS7" t="str" cm="1">
        <f t="array" ref="AS7">INDEX('Referenzwerte df'!$A$1:$H$91,COLUMN(CJ:CJ),ROW(4:4))</f>
        <v>2,0-5,0</v>
      </c>
      <c r="AT7" t="str" cm="1">
        <f t="array" ref="AT7">INDEX('Referenzwerte df'!$A$1:$H$91,COLUMN(CK:CK),ROW(4:4))</f>
        <v>30-100</v>
      </c>
      <c r="AU7" t="str" cm="1">
        <f t="array" ref="AU7">INDEX('Referenzwerte df'!$A$1:$H$91,COLUMN(CL:CL),ROW(4:4))</f>
        <v>50-100</v>
      </c>
      <c r="AV7" t="str" cm="1">
        <f t="array" ref="AV7">INDEX('Referenzwerte df'!$A$1:$H$91,COLUMN(CM:CM),ROW(4:4))</f>
        <v>1410</v>
      </c>
    </row>
    <row r="10" spans="1:48" x14ac:dyDescent="0.3">
      <c r="D10"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avg_vitamins</vt:lpstr>
      <vt:lpstr>avg_recom</vt:lpstr>
      <vt:lpstr>Referenzwerte df</vt:lpstr>
      <vt:lpstr>Fußnoten</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Muth</cp:lastModifiedBy>
  <dcterms:created xsi:type="dcterms:W3CDTF">2023-04-21T14:33:55Z</dcterms:created>
  <dcterms:modified xsi:type="dcterms:W3CDTF">2023-05-07T11:50:00Z</dcterms:modified>
</cp:coreProperties>
</file>