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filterPrivacy="1" codeName="ThisWorkbook"/>
  <xr:revisionPtr revIDLastSave="0" documentId="8_{1BDC8F36-17E6-DA4A-B3D0-C94F48409977}" xr6:coauthVersionLast="47" xr6:coauthVersionMax="47" xr10:uidLastSave="{00000000-0000-0000-0000-000000000000}"/>
  <bookViews>
    <workbookView xWindow="20" yWindow="500" windowWidth="28800" windowHeight="159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F9" i="11" s="1"/>
  <c r="G7" i="11"/>
  <c r="E10" i="11" l="1"/>
  <c r="F10" i="11" s="1"/>
  <c r="H5" i="11"/>
  <c r="G22" i="11"/>
  <c r="G18" i="11"/>
  <c r="G14" i="11"/>
  <c r="G8" i="11"/>
  <c r="G9" i="11" l="1"/>
  <c r="H6" i="11"/>
  <c r="E11" i="11" l="1"/>
  <c r="F11" i="11" s="1"/>
  <c r="G10" i="11"/>
  <c r="I5" i="11"/>
  <c r="J5" i="11" s="1"/>
  <c r="K5" i="11" s="1"/>
  <c r="L5" i="11" s="1"/>
  <c r="M5" i="11" s="1"/>
  <c r="N5" i="11" s="1"/>
  <c r="O5" i="11" s="1"/>
  <c r="H4" i="11"/>
  <c r="E15" i="11" l="1"/>
  <c r="E16" i="11" s="1"/>
  <c r="E12" i="11"/>
  <c r="G11" i="11"/>
  <c r="O4" i="11"/>
  <c r="P5" i="11"/>
  <c r="Q5" i="11" s="1"/>
  <c r="R5" i="11" s="1"/>
  <c r="S5" i="11" s="1"/>
  <c r="T5" i="11" s="1"/>
  <c r="U5" i="11" s="1"/>
  <c r="V5" i="11" s="1"/>
  <c r="I6" i="11"/>
  <c r="F12" i="11" l="1"/>
  <c r="G12" i="11" s="1"/>
  <c r="F15" i="11"/>
  <c r="F16" i="11"/>
  <c r="E17" i="11" s="1"/>
  <c r="F17" i="11" s="1"/>
  <c r="E19" i="11" s="1"/>
  <c r="G15" i="11"/>
  <c r="V4" i="11"/>
  <c r="W5" i="11"/>
  <c r="X5" i="11" s="1"/>
  <c r="Y5" i="11" s="1"/>
  <c r="Z5" i="11" s="1"/>
  <c r="AA5" i="11" s="1"/>
  <c r="AB5" i="11" s="1"/>
  <c r="AC5" i="11" s="1"/>
  <c r="J6" i="11"/>
  <c r="E13" i="11" l="1"/>
  <c r="E20" i="11"/>
  <c r="F19" i="11"/>
  <c r="G16" i="11"/>
  <c r="G17" i="11"/>
  <c r="AD5" i="11"/>
  <c r="AE5" i="11" s="1"/>
  <c r="AF5" i="11" s="1"/>
  <c r="AG5" i="11" s="1"/>
  <c r="AH5" i="11" s="1"/>
  <c r="AI5" i="11" s="1"/>
  <c r="AC4" i="11"/>
  <c r="K6" i="11"/>
  <c r="F13" i="11" l="1"/>
  <c r="G13" i="11"/>
  <c r="F20" i="11"/>
  <c r="E23" i="11"/>
  <c r="AJ5" i="11"/>
  <c r="AK5" i="11" s="1"/>
  <c r="AL5" i="11" s="1"/>
  <c r="AM5" i="11" s="1"/>
  <c r="AN5" i="11" s="1"/>
  <c r="AO5" i="11" s="1"/>
  <c r="AP5" i="11" s="1"/>
  <c r="L6" i="11"/>
  <c r="G19" i="11" l="1"/>
  <c r="E24" i="11"/>
  <c r="F23" i="11"/>
  <c r="E21" i="11"/>
  <c r="G20" i="11"/>
  <c r="AQ5" i="11"/>
  <c r="AR5" i="11" s="1"/>
  <c r="AJ4" i="11"/>
  <c r="M6" i="11"/>
  <c r="F24" i="11" l="1"/>
  <c r="F21" i="11"/>
  <c r="G21" i="11" s="1"/>
  <c r="AS5" i="11"/>
  <c r="AR6" i="11"/>
  <c r="AQ4" i="11"/>
  <c r="N6" i="11"/>
  <c r="G24" i="11" l="1"/>
  <c r="G23" i="11"/>
  <c r="AT5" i="1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<sst xmlns="http://schemas.openxmlformats.org/spreadsheetml/2006/main" count="69" uniqueCount="58">
  <si>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</si>
  <si>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</si>
  <si>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</si>
  <si>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</si>
  <si>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</si>
  <si>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</si>
  <si>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</si>
  <si>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</si>
  <si>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</si>
  <si>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</si>
  <si>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</si>
  <si>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</si>
  <si>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</si>
  <si>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</si>
  <si>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</si>
  <si>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</si>
  <si>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</si>
  <si>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</si>
  <si>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</si>
  <si>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</si>
  <si>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</si>
  <si>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</si>
  <si>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</si>
  <si>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</si>
  <si>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</si>
  <si>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</si>
  <si>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</si>
  <si>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</si>
  <si>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</si>
  <si>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</si>
  <si>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</si>
  <si>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</si>
  <si>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</si>
  <si>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</si>
  <si>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</si>
  <si>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Laboratory Frontend</t>
  </si>
  <si>
    <t>Ana Albuquerque</t>
  </si>
  <si>
    <t>André Proença</t>
  </si>
  <si>
    <t>Ana Albuquerque; André Proença; Joel Russo</t>
  </si>
  <si>
    <t>Joel Russo</t>
  </si>
  <si>
    <t>Creation of VMs</t>
  </si>
  <si>
    <t>Creation firewalls (ufw)</t>
  </si>
  <si>
    <t>Write report</t>
  </si>
  <si>
    <t>Overview and planification</t>
  </si>
  <si>
    <t>Task Division</t>
  </si>
  <si>
    <t xml:space="preserve">Hospital Frontend </t>
  </si>
  <si>
    <t>Backend planement meeting</t>
  </si>
  <si>
    <t xml:space="preserve">Phase 3 </t>
  </si>
  <si>
    <t>Hosp. Back. Server, Custom protocol</t>
  </si>
  <si>
    <t>Phase 1</t>
  </si>
  <si>
    <t>Phase 4</t>
  </si>
  <si>
    <t>Write README</t>
  </si>
  <si>
    <t>Ana Albuquerque, André Proença</t>
  </si>
  <si>
    <t>MEDICAL RECORDS</t>
  </si>
  <si>
    <t>Hospital Backend login with spring boot</t>
  </si>
  <si>
    <t>Laboratory Backend login with spring boot</t>
  </si>
  <si>
    <t xml:space="preserve">Phase 2 </t>
  </si>
  <si>
    <t>Certificates and SSL connections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</si>
</sst>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Arial Nova Cond Light"/>
    </font>
    <font>
      <b/>
      <sz val="22"/>
      <color theme="1" tint="0.34998626667073579"/>
      <name val="Arial Nova Cond Light"/>
    </font>
    <font>
      <b/>
      <sz val="20"/>
      <color theme="4" tint="-0.249977111117893"/>
      <name val="Arial Nova Cond Light"/>
    </font>
    <font>
      <sz val="10"/>
      <name val="Arial Nova Cond Light"/>
    </font>
    <font>
      <sz val="11"/>
      <color theme="1"/>
      <name val="Arial Nova Cond Light"/>
    </font>
    <font>
      <b/>
      <sz val="11"/>
      <name val="Arial Nova Cond Light"/>
    </font>
    <font>
      <sz val="14"/>
      <color theme="1"/>
      <name val="Arial Nova Cond Light"/>
    </font>
    <font>
      <sz val="9"/>
      <name val="Arial Nova Cond Light"/>
    </font>
    <font>
      <b/>
      <sz val="9"/>
      <color theme="0"/>
      <name val="Arial Nova Cond Light"/>
    </font>
    <font>
      <sz val="8"/>
      <color theme="0"/>
      <name val="Arial Nova Cond Light"/>
    </font>
    <font>
      <b/>
      <sz val="11"/>
      <color theme="1"/>
      <name val="Arial Nova Cond Light"/>
    </font>
    <font>
      <sz val="11"/>
      <name val="Arial Nova Cond Light"/>
    </font>
    <font>
      <b/>
      <sz val="11"/>
      <color theme="1" tint="0.499984740745262"/>
      <name val="Arial Nova Cond Light"/>
    </font>
    <font>
      <sz val="10"/>
      <color theme="1" tint="0.499984740745262"/>
      <name val="Arial Nova Cond Light"/>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5"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8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2" fillId="0" borderId="0" xfId="0" applyFont="1" applyAlignment="1">
      <alignment vertical="center"/>
    </xf>
    <xf numFmtId="0" fontId="11" fillId="0" borderId="0" xfId="0" applyFont="1" applyAlignment="1">
      <alignment horizontal="left" vertical="top" wrapText="1" indent="1"/>
    </xf>
    <xf numFmtId="0" fontId="1" fillId="0" borderId="0" xfId="0" applyFont="1" applyAlignment="1">
      <alignment horizontal="left" vertical="top"/>
    </xf>
    <xf numFmtId="0" fontId="9"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3" fillId="0" borderId="0" xfId="3"/>
    <xf numFmtId="0" fontId="3" fillId="0" borderId="0" xfId="0" applyFont="1" applyAlignment="1">
      <alignment vertical="top"/>
    </xf>
    <xf numFmtId="0" fontId="14" fillId="0" borderId="0" xfId="3" applyFont="1" applyAlignment="1">
      <alignment wrapText="1"/>
    </xf>
    <xf numFmtId="0" fontId="15" fillId="0" borderId="0" xfId="5" applyFont="1" applyAlignment="1">
      <alignment horizontal="left"/>
    </xf>
    <xf numFmtId="0" fontId="16" fillId="0" borderId="0" xfId="0" applyFont="1" applyAlignment="1">
      <alignment horizontal="left"/>
    </xf>
    <xf numFmtId="0" fontId="17" fillId="0" borderId="0" xfId="0" applyFont="1"/>
    <xf numFmtId="0" fontId="17" fillId="0" borderId="0" xfId="0" applyFont="1" applyAlignment="1">
      <alignment horizontal="center"/>
    </xf>
    <xf numFmtId="0" fontId="17" fillId="0" borderId="0" xfId="0" applyFont="1" applyAlignment="1">
      <alignment horizontal="center" vertical="center"/>
    </xf>
    <xf numFmtId="0" fontId="18" fillId="0" borderId="0" xfId="0" applyFont="1"/>
    <xf numFmtId="0" fontId="19" fillId="0" borderId="0" xfId="0" applyFont="1"/>
    <xf numFmtId="0" fontId="14" fillId="0" borderId="0" xfId="3" applyFont="1"/>
    <xf numFmtId="0" fontId="20" fillId="0" borderId="0" xfId="6" applyFont="1"/>
    <xf numFmtId="0" fontId="18" fillId="0" borderId="0" xfId="0" applyFont="1" applyAlignment="1">
      <alignment horizontal="center"/>
    </xf>
    <xf numFmtId="0" fontId="17" fillId="0" borderId="0" xfId="1" applyFont="1" applyProtection="1">
      <alignment vertical="top"/>
    </xf>
    <xf numFmtId="0" fontId="20" fillId="0" borderId="0" xfId="7" applyFont="1">
      <alignment vertical="top"/>
    </xf>
    <xf numFmtId="0" fontId="18" fillId="0" borderId="0" xfId="8" applyFont="1">
      <alignment horizontal="right" indent="1"/>
    </xf>
    <xf numFmtId="0" fontId="18" fillId="0" borderId="7" xfId="8" applyFont="1" applyBorder="1">
      <alignment horizontal="right" indent="1"/>
    </xf>
    <xf numFmtId="166" fontId="18" fillId="0" borderId="3" xfId="9" applyFont="1">
      <alignment horizontal="center" vertical="center"/>
    </xf>
    <xf numFmtId="0" fontId="18" fillId="0" borderId="3" xfId="0" applyFont="1" applyBorder="1" applyAlignment="1">
      <alignment horizontal="center" vertical="center"/>
    </xf>
    <xf numFmtId="167" fontId="18" fillId="6" borderId="4" xfId="0" applyNumberFormat="1" applyFont="1" applyFill="1" applyBorder="1" applyAlignment="1">
      <alignment horizontal="left" vertical="center" wrapText="1" indent="1"/>
    </xf>
    <xf numFmtId="167" fontId="18" fillId="6" borderId="1" xfId="0" applyNumberFormat="1" applyFont="1" applyFill="1" applyBorder="1" applyAlignment="1">
      <alignment horizontal="left" vertical="center" wrapText="1" indent="1"/>
    </xf>
    <xf numFmtId="167" fontId="18" fillId="6" borderId="5" xfId="0" applyNumberFormat="1" applyFont="1" applyFill="1" applyBorder="1" applyAlignment="1">
      <alignment horizontal="left" vertical="center" wrapText="1" indent="1"/>
    </xf>
    <xf numFmtId="0" fontId="18" fillId="0" borderId="10" xfId="0" applyFont="1" applyBorder="1"/>
    <xf numFmtId="168" fontId="21" fillId="6" borderId="6" xfId="0" applyNumberFormat="1" applyFont="1" applyFill="1" applyBorder="1" applyAlignment="1">
      <alignment horizontal="center" vertical="center"/>
    </xf>
    <xf numFmtId="168" fontId="21" fillId="6" borderId="0" xfId="0" applyNumberFormat="1" applyFont="1" applyFill="1" applyAlignment="1">
      <alignment horizontal="center" vertical="center"/>
    </xf>
    <xf numFmtId="168" fontId="21" fillId="6" borderId="7" xfId="0" applyNumberFormat="1" applyFont="1" applyFill="1" applyBorder="1" applyAlignment="1">
      <alignment horizontal="center" vertical="center"/>
    </xf>
    <xf numFmtId="0" fontId="22" fillId="12" borderId="1" xfId="0" applyFont="1" applyFill="1" applyBorder="1" applyAlignment="1">
      <alignment horizontal="left" vertical="center" indent="1"/>
    </xf>
    <xf numFmtId="0" fontId="22" fillId="12" borderId="1" xfId="0" applyFont="1" applyFill="1" applyBorder="1" applyAlignment="1">
      <alignment horizontal="center" vertical="center" wrapText="1"/>
    </xf>
    <xf numFmtId="0" fontId="23" fillId="11" borderId="8" xfId="0" applyFont="1" applyFill="1" applyBorder="1" applyAlignment="1">
      <alignment horizontal="center" vertical="center" shrinkToFit="1"/>
    </xf>
    <xf numFmtId="0" fontId="18" fillId="0" borderId="0" xfId="0" applyFont="1" applyAlignment="1">
      <alignment wrapText="1"/>
    </xf>
    <xf numFmtId="0" fontId="18" fillId="0" borderId="9" xfId="0" applyFont="1" applyBorder="1" applyAlignment="1">
      <alignment vertical="center"/>
    </xf>
    <xf numFmtId="0" fontId="24" fillId="7" borderId="2" xfId="0" applyFont="1" applyFill="1" applyBorder="1" applyAlignment="1">
      <alignment horizontal="left" vertical="center" indent="1"/>
    </xf>
    <xf numFmtId="0" fontId="18" fillId="7" borderId="2" xfId="11" applyFont="1" applyFill="1">
      <alignment horizontal="center" vertical="center"/>
    </xf>
    <xf numFmtId="9" fontId="25" fillId="7" borderId="2" xfId="2" applyFont="1" applyFill="1" applyBorder="1" applyAlignment="1">
      <alignment horizontal="center" vertical="center"/>
    </xf>
    <xf numFmtId="165" fontId="18" fillId="7" borderId="2" xfId="0" applyNumberFormat="1" applyFont="1" applyFill="1" applyBorder="1" applyAlignment="1">
      <alignment horizontal="center" vertical="center"/>
    </xf>
    <xf numFmtId="165"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0" fontId="18" fillId="0" borderId="0" xfId="0" applyFont="1" applyAlignment="1">
      <alignment vertical="center"/>
    </xf>
    <xf numFmtId="0" fontId="18" fillId="2" borderId="2" xfId="12" applyFont="1" applyFill="1">
      <alignment horizontal="left" vertical="center" indent="2"/>
    </xf>
    <xf numFmtId="0" fontId="18" fillId="2" borderId="2" xfId="11" applyFont="1" applyFill="1">
      <alignment horizontal="center" vertical="center"/>
    </xf>
    <xf numFmtId="9" fontId="25" fillId="2" borderId="2" xfId="2" applyFont="1" applyFill="1" applyBorder="1" applyAlignment="1">
      <alignment horizontal="center" vertical="center"/>
    </xf>
    <xf numFmtId="165" fontId="18" fillId="2" borderId="2" xfId="10" applyFont="1" applyFill="1">
      <alignment horizontal="center" vertical="center"/>
    </xf>
    <xf numFmtId="0" fontId="18" fillId="0" borderId="9" xfId="0" applyFont="1" applyBorder="1" applyAlignment="1">
      <alignment horizontal="right" vertical="center"/>
    </xf>
    <xf numFmtId="0" fontId="24" fillId="8" borderId="2" xfId="0" applyFont="1" applyFill="1" applyBorder="1" applyAlignment="1">
      <alignment horizontal="left" vertical="center" indent="1"/>
    </xf>
    <xf numFmtId="0" fontId="18" fillId="8" borderId="2" xfId="11" applyFont="1" applyFill="1">
      <alignment horizontal="center" vertical="center"/>
    </xf>
    <xf numFmtId="9" fontId="25" fillId="8" borderId="2" xfId="2" applyFont="1" applyFill="1" applyBorder="1" applyAlignment="1">
      <alignment horizontal="center" vertical="center"/>
    </xf>
    <xf numFmtId="165" fontId="18" fillId="8" borderId="2" xfId="0" applyNumberFormat="1" applyFont="1" applyFill="1" applyBorder="1" applyAlignment="1">
      <alignment horizontal="center" vertical="center"/>
    </xf>
    <xf numFmtId="165" fontId="25" fillId="8" borderId="2" xfId="0" applyNumberFormat="1" applyFont="1" applyFill="1" applyBorder="1" applyAlignment="1">
      <alignment horizontal="center" vertical="center"/>
    </xf>
    <xf numFmtId="0" fontId="18" fillId="3" borderId="2" xfId="12" applyFont="1" applyFill="1">
      <alignment horizontal="left" vertical="center" indent="2"/>
    </xf>
    <xf numFmtId="0" fontId="18" fillId="3" borderId="2" xfId="11" applyFont="1" applyFill="1">
      <alignment horizontal="center" vertical="center"/>
    </xf>
    <xf numFmtId="9" fontId="25" fillId="3" borderId="2" xfId="2" applyFont="1" applyFill="1" applyBorder="1" applyAlignment="1">
      <alignment horizontal="center" vertical="center"/>
    </xf>
    <xf numFmtId="165" fontId="18" fillId="3" borderId="2" xfId="10" applyFont="1" applyFill="1">
      <alignment horizontal="center" vertical="center"/>
    </xf>
    <xf numFmtId="0" fontId="24" fillId="5" borderId="2" xfId="0" applyFont="1" applyFill="1" applyBorder="1" applyAlignment="1">
      <alignment horizontal="left" vertical="center" indent="1"/>
    </xf>
    <xf numFmtId="0" fontId="18" fillId="5" borderId="2" xfId="11" applyFont="1" applyFill="1">
      <alignment horizontal="center" vertical="center"/>
    </xf>
    <xf numFmtId="9" fontId="25" fillId="5" borderId="2" xfId="2" applyFont="1" applyFill="1" applyBorder="1" applyAlignment="1">
      <alignment horizontal="center" vertical="center"/>
    </xf>
    <xf numFmtId="165" fontId="18" fillId="5" borderId="2" xfId="0" applyNumberFormat="1" applyFont="1" applyFill="1" applyBorder="1" applyAlignment="1">
      <alignment horizontal="center" vertical="center"/>
    </xf>
    <xf numFmtId="165" fontId="25" fillId="5" borderId="2" xfId="0" applyNumberFormat="1" applyFont="1" applyFill="1" applyBorder="1" applyAlignment="1">
      <alignment horizontal="center" vertical="center"/>
    </xf>
    <xf numFmtId="0" fontId="18" fillId="10" borderId="2" xfId="12" applyFont="1" applyFill="1">
      <alignment horizontal="left" vertical="center" indent="2"/>
    </xf>
    <xf numFmtId="0" fontId="18" fillId="10" borderId="2" xfId="11" applyFont="1" applyFill="1">
      <alignment horizontal="center" vertical="center"/>
    </xf>
    <xf numFmtId="9" fontId="25" fillId="10" borderId="2" xfId="2" applyFont="1" applyFill="1" applyBorder="1" applyAlignment="1">
      <alignment horizontal="center" vertical="center"/>
    </xf>
    <xf numFmtId="165" fontId="18" fillId="10" borderId="2" xfId="10" applyFont="1" applyFill="1">
      <alignment horizontal="center" vertical="center"/>
    </xf>
    <xf numFmtId="0" fontId="24" fillId="4" borderId="2" xfId="0" applyFont="1" applyFill="1" applyBorder="1" applyAlignment="1">
      <alignment horizontal="left" vertical="center" indent="1"/>
    </xf>
    <xf numFmtId="0" fontId="18" fillId="4" borderId="2" xfId="11" applyFont="1" applyFill="1">
      <alignment horizontal="center" vertical="center"/>
    </xf>
    <xf numFmtId="9" fontId="25" fillId="4" borderId="2" xfId="2" applyFont="1" applyFill="1" applyBorder="1" applyAlignment="1">
      <alignment horizontal="center" vertical="center"/>
    </xf>
    <xf numFmtId="165" fontId="18" fillId="4" borderId="2" xfId="0" applyNumberFormat="1" applyFont="1" applyFill="1" applyBorder="1" applyAlignment="1">
      <alignment horizontal="center" vertical="center"/>
    </xf>
    <xf numFmtId="165" fontId="25" fillId="4" borderId="2" xfId="0" applyNumberFormat="1" applyFont="1" applyFill="1" applyBorder="1" applyAlignment="1">
      <alignment horizontal="center" vertical="center"/>
    </xf>
    <xf numFmtId="0" fontId="18" fillId="9" borderId="2" xfId="12" applyFont="1" applyFill="1">
      <alignment horizontal="left" vertical="center" indent="2"/>
    </xf>
    <xf numFmtId="0" fontId="18" fillId="9" borderId="2" xfId="11" applyFont="1" applyFill="1">
      <alignment horizontal="center" vertical="center"/>
    </xf>
    <xf numFmtId="9" fontId="25" fillId="9" borderId="2" xfId="2" applyFont="1" applyFill="1" applyBorder="1" applyAlignment="1">
      <alignment horizontal="center" vertical="center"/>
    </xf>
    <xf numFmtId="165" fontId="18" fillId="9" borderId="2" xfId="10" applyFont="1" applyFill="1">
      <alignment horizontal="center" vertical="center"/>
    </xf>
    <xf numFmtId="0" fontId="26" fillId="0" borderId="0" xfId="0" applyFont="1"/>
    <xf numFmtId="0" fontId="14" fillId="0" borderId="0" xfId="0" applyFont="1" applyAlignment="1">
      <alignment horizontal="center"/>
    </xf>
    <xf numFmtId="0" fontId="27" fillId="0" borderId="0" xfId="1" applyFont="1" applyAlignment="1" applyProtection="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R84"/>
  <sheetViews>
    <sheetView showGridLines="0" tabSelected="1" showRuler="0" zoomScale="111" zoomScaleNormal="100" zoomScalePageLayoutView="70" workbookViewId="0">
      <pane ySplit="6" topLeftCell="A7" activePane="bottomLeft" state="frozen"/>
      <selection pane="bottomLeft" activeCell="Q9" sqref="Q9"/>
    </sheetView>
  </sheetViews>
  <sheetFormatPr baseColWidth="10" defaultColWidth="8.83203125" defaultRowHeight="30" customHeight="1" x14ac:dyDescent="0.2"/>
  <cols>
    <col min="1" max="1" width="2.6640625" style="14" customWidth="1"/>
    <col min="2" max="2" width="34.33203125" customWidth="1"/>
    <col min="3" max="3" width="36.83203125" customWidth="1"/>
    <col min="4" max="4" width="10.6640625" customWidth="1"/>
    <col min="5" max="5" width="10.5" style="3" customWidth="1"/>
    <col min="6" max="6" width="10.5" customWidth="1"/>
    <col min="7" max="7" width="6.1640625" hidden="1" customWidth="1"/>
    <col min="8" max="63" width="2.5" customWidth="1"/>
    <col min="68" max="69" width="10.33203125"/>
  </cols>
  <sheetData>
    <row r="1" spans="1:70" ht="32" customHeight="1" x14ac:dyDescent="0.3">
      <c r="A1" s="16" t="s">
        <v>26</v>
      </c>
      <c r="B1" s="17" t="s">
        <v>53</v>
      </c>
      <c r="C1" s="18"/>
      <c r="D1" s="19"/>
      <c r="E1" s="20"/>
      <c r="F1" s="21"/>
      <c r="G1" s="19"/>
      <c r="H1" s="23" t="s">
        <v>11</v>
      </c>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row>
    <row r="2" spans="1:70" ht="25" customHeight="1" x14ac:dyDescent="0.2">
      <c r="A2" s="24" t="s">
        <v>23</v>
      </c>
      <c r="B2" s="25"/>
      <c r="C2" s="22"/>
      <c r="D2" s="22"/>
      <c r="E2" s="26"/>
      <c r="F2" s="22"/>
      <c r="G2" s="22"/>
      <c r="H2" s="27" t="s">
        <v>16</v>
      </c>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row>
    <row r="3" spans="1:70" ht="24" customHeight="1" x14ac:dyDescent="0.2">
      <c r="A3" s="24" t="s">
        <v>27</v>
      </c>
      <c r="B3" s="28"/>
      <c r="C3" s="29" t="s">
        <v>0</v>
      </c>
      <c r="D3" s="30"/>
      <c r="E3" s="31">
        <f>DATE(2021,12,21)</f>
        <v>44551</v>
      </c>
      <c r="F3" s="31"/>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row>
    <row r="4" spans="1:70" ht="22" customHeight="1" x14ac:dyDescent="0.2">
      <c r="A4" s="16" t="s">
        <v>28</v>
      </c>
      <c r="B4" s="22"/>
      <c r="C4" s="29" t="s">
        <v>7</v>
      </c>
      <c r="D4" s="30"/>
      <c r="E4" s="32">
        <v>1</v>
      </c>
      <c r="F4" s="22"/>
      <c r="G4" s="22"/>
      <c r="H4" s="33">
        <f>H5</f>
        <v>44550</v>
      </c>
      <c r="I4" s="34"/>
      <c r="J4" s="34"/>
      <c r="K4" s="34"/>
      <c r="L4" s="34"/>
      <c r="M4" s="34"/>
      <c r="N4" s="35"/>
      <c r="O4" s="33">
        <f>O5</f>
        <v>44557</v>
      </c>
      <c r="P4" s="34"/>
      <c r="Q4" s="34"/>
      <c r="R4" s="34"/>
      <c r="S4" s="34"/>
      <c r="T4" s="34"/>
      <c r="U4" s="35"/>
      <c r="V4" s="33">
        <f>V5</f>
        <v>44564</v>
      </c>
      <c r="W4" s="34"/>
      <c r="X4" s="34"/>
      <c r="Y4" s="34"/>
      <c r="Z4" s="34"/>
      <c r="AA4" s="34"/>
      <c r="AB4" s="35"/>
      <c r="AC4" s="33">
        <f>AC5</f>
        <v>44571</v>
      </c>
      <c r="AD4" s="34"/>
      <c r="AE4" s="34"/>
      <c r="AF4" s="34"/>
      <c r="AG4" s="34"/>
      <c r="AH4" s="34"/>
      <c r="AI4" s="35"/>
      <c r="AJ4" s="33">
        <f>AJ5</f>
        <v>44578</v>
      </c>
      <c r="AK4" s="34"/>
      <c r="AL4" s="34"/>
      <c r="AM4" s="34"/>
      <c r="AN4" s="34"/>
      <c r="AO4" s="34"/>
      <c r="AP4" s="35"/>
      <c r="AQ4" s="33">
        <f>AQ5</f>
        <v>44585</v>
      </c>
      <c r="AR4" s="34"/>
      <c r="AS4" s="34"/>
      <c r="AT4" s="34"/>
      <c r="AU4" s="34"/>
      <c r="AV4" s="34"/>
      <c r="AW4" s="35"/>
      <c r="AX4" s="33">
        <f>AX5</f>
        <v>44592</v>
      </c>
      <c r="AY4" s="34"/>
      <c r="AZ4" s="34"/>
      <c r="BA4" s="34"/>
      <c r="BB4" s="34"/>
      <c r="BC4" s="34"/>
      <c r="BD4" s="35"/>
      <c r="BE4" s="33">
        <f>BE5</f>
        <v>44599</v>
      </c>
      <c r="BF4" s="34"/>
      <c r="BG4" s="34"/>
      <c r="BH4" s="34"/>
      <c r="BI4" s="34"/>
      <c r="BJ4" s="34"/>
      <c r="BK4" s="35"/>
      <c r="BL4" s="22"/>
      <c r="BM4" s="22"/>
      <c r="BN4" s="22"/>
      <c r="BO4" s="22"/>
      <c r="BP4" s="22"/>
      <c r="BQ4" s="22"/>
      <c r="BR4" s="22"/>
    </row>
    <row r="5" spans="1:70" ht="21" customHeight="1" x14ac:dyDescent="0.2">
      <c r="A5" s="16" t="s">
        <v>29</v>
      </c>
      <c r="B5" s="36"/>
      <c r="C5" s="36"/>
      <c r="D5" s="36"/>
      <c r="E5" s="36"/>
      <c r="F5" s="36"/>
      <c r="G5" s="22"/>
      <c r="H5" s="37">
        <f>Project_Start-WEEKDAY(Project_Start,1)+2+7*(Display_Week-1)</f>
        <v>44550</v>
      </c>
      <c r="I5" s="38">
        <f>H5+1</f>
        <v>44551</v>
      </c>
      <c r="J5" s="38">
        <f t="shared" ref="J5:AW5" si="0">I5+1</f>
        <v>44552</v>
      </c>
      <c r="K5" s="38">
        <f t="shared" si="0"/>
        <v>44553</v>
      </c>
      <c r="L5" s="38">
        <f t="shared" si="0"/>
        <v>44554</v>
      </c>
      <c r="M5" s="38">
        <f t="shared" si="0"/>
        <v>44555</v>
      </c>
      <c r="N5" s="39">
        <f t="shared" si="0"/>
        <v>44556</v>
      </c>
      <c r="O5" s="37">
        <f>N5+1</f>
        <v>44557</v>
      </c>
      <c r="P5" s="38">
        <f>O5+1</f>
        <v>44558</v>
      </c>
      <c r="Q5" s="38">
        <f t="shared" si="0"/>
        <v>44559</v>
      </c>
      <c r="R5" s="38">
        <f t="shared" si="0"/>
        <v>44560</v>
      </c>
      <c r="S5" s="38">
        <f t="shared" si="0"/>
        <v>44561</v>
      </c>
      <c r="T5" s="38">
        <f t="shared" si="0"/>
        <v>44562</v>
      </c>
      <c r="U5" s="39">
        <f t="shared" si="0"/>
        <v>44563</v>
      </c>
      <c r="V5" s="37">
        <f>U5+1</f>
        <v>44564</v>
      </c>
      <c r="W5" s="38">
        <f>V5+1</f>
        <v>44565</v>
      </c>
      <c r="X5" s="38">
        <f t="shared" si="0"/>
        <v>44566</v>
      </c>
      <c r="Y5" s="38">
        <f t="shared" si="0"/>
        <v>44567</v>
      </c>
      <c r="Z5" s="38">
        <f t="shared" si="0"/>
        <v>44568</v>
      </c>
      <c r="AA5" s="38">
        <f t="shared" si="0"/>
        <v>44569</v>
      </c>
      <c r="AB5" s="39">
        <f t="shared" si="0"/>
        <v>44570</v>
      </c>
      <c r="AC5" s="37">
        <f>AB5+1</f>
        <v>44571</v>
      </c>
      <c r="AD5" s="38">
        <f>AC5+1</f>
        <v>44572</v>
      </c>
      <c r="AE5" s="38">
        <f t="shared" si="0"/>
        <v>44573</v>
      </c>
      <c r="AF5" s="38">
        <f t="shared" si="0"/>
        <v>44574</v>
      </c>
      <c r="AG5" s="38">
        <f t="shared" si="0"/>
        <v>44575</v>
      </c>
      <c r="AH5" s="38">
        <f t="shared" si="0"/>
        <v>44576</v>
      </c>
      <c r="AI5" s="39">
        <f t="shared" si="0"/>
        <v>44577</v>
      </c>
      <c r="AJ5" s="37">
        <f>AI5+1</f>
        <v>44578</v>
      </c>
      <c r="AK5" s="38">
        <f>AJ5+1</f>
        <v>44579</v>
      </c>
      <c r="AL5" s="38">
        <f t="shared" si="0"/>
        <v>44580</v>
      </c>
      <c r="AM5" s="38">
        <f t="shared" si="0"/>
        <v>44581</v>
      </c>
      <c r="AN5" s="38">
        <f t="shared" si="0"/>
        <v>44582</v>
      </c>
      <c r="AO5" s="38">
        <f t="shared" si="0"/>
        <v>44583</v>
      </c>
      <c r="AP5" s="39">
        <f t="shared" si="0"/>
        <v>44584</v>
      </c>
      <c r="AQ5" s="37">
        <f>AP5+1</f>
        <v>44585</v>
      </c>
      <c r="AR5" s="38">
        <f>AQ5+1</f>
        <v>44586</v>
      </c>
      <c r="AS5" s="38">
        <f t="shared" si="0"/>
        <v>44587</v>
      </c>
      <c r="AT5" s="38">
        <f t="shared" si="0"/>
        <v>44588</v>
      </c>
      <c r="AU5" s="38">
        <f t="shared" si="0"/>
        <v>44589</v>
      </c>
      <c r="AV5" s="38">
        <f t="shared" si="0"/>
        <v>44590</v>
      </c>
      <c r="AW5" s="39">
        <f t="shared" si="0"/>
        <v>44591</v>
      </c>
      <c r="AX5" s="37">
        <f>AW5+1</f>
        <v>44592</v>
      </c>
      <c r="AY5" s="38">
        <f>AX5+1</f>
        <v>44593</v>
      </c>
      <c r="AZ5" s="38">
        <f t="shared" ref="AZ5:BD5" si="1">AY5+1</f>
        <v>44594</v>
      </c>
      <c r="BA5" s="38">
        <f t="shared" si="1"/>
        <v>44595</v>
      </c>
      <c r="BB5" s="38">
        <f t="shared" si="1"/>
        <v>44596</v>
      </c>
      <c r="BC5" s="38">
        <f t="shared" si="1"/>
        <v>44597</v>
      </c>
      <c r="BD5" s="39">
        <f t="shared" si="1"/>
        <v>44598</v>
      </c>
      <c r="BE5" s="37">
        <f>BD5+1</f>
        <v>44599</v>
      </c>
      <c r="BF5" s="38">
        <f>BE5+1</f>
        <v>44600</v>
      </c>
      <c r="BG5" s="38">
        <f t="shared" ref="BG5:BK5" si="2">BF5+1</f>
        <v>44601</v>
      </c>
      <c r="BH5" s="38">
        <f t="shared" si="2"/>
        <v>44602</v>
      </c>
      <c r="BI5" s="38">
        <f t="shared" si="2"/>
        <v>44603</v>
      </c>
      <c r="BJ5" s="38">
        <f t="shared" si="2"/>
        <v>44604</v>
      </c>
      <c r="BK5" s="39">
        <f t="shared" si="2"/>
        <v>44605</v>
      </c>
      <c r="BL5" s="22"/>
      <c r="BM5" s="22"/>
      <c r="BN5" s="22"/>
      <c r="BO5" s="22"/>
      <c r="BP5" s="22"/>
      <c r="BQ5" s="22"/>
      <c r="BR5" s="22"/>
    </row>
    <row r="6" spans="1:70" ht="27" customHeight="1" thickBot="1" x14ac:dyDescent="0.25">
      <c r="A6" s="16" t="s">
        <v>30</v>
      </c>
      <c r="B6" s="40" t="s">
        <v>8</v>
      </c>
      <c r="C6" s="41" t="s">
        <v>2</v>
      </c>
      <c r="D6" s="41" t="s">
        <v>1</v>
      </c>
      <c r="E6" s="41" t="s">
        <v>4</v>
      </c>
      <c r="F6" s="41" t="s">
        <v>5</v>
      </c>
      <c r="G6" s="41" t="s">
        <v>6</v>
      </c>
      <c r="H6" s="42" t="str">
        <f t="shared" ref="H6" si="3">LEFT(TEXT(H5,"ddd"),1)</f>
        <v>M</v>
      </c>
      <c r="I6" s="42" t="str">
        <f t="shared" ref="I6:AQ6" si="4">LEFT(TEXT(I5,"ddd"),1)</f>
        <v>T</v>
      </c>
      <c r="J6" s="42" t="str">
        <f t="shared" si="4"/>
        <v>W</v>
      </c>
      <c r="K6" s="42" t="str">
        <f t="shared" si="4"/>
        <v>T</v>
      </c>
      <c r="L6" s="42" t="str">
        <f t="shared" si="4"/>
        <v>F</v>
      </c>
      <c r="M6" s="42" t="str">
        <f t="shared" si="4"/>
        <v>S</v>
      </c>
      <c r="N6" s="42" t="str">
        <f t="shared" si="4"/>
        <v>S</v>
      </c>
      <c r="O6" s="42" t="str">
        <f t="shared" si="4"/>
        <v>M</v>
      </c>
      <c r="P6" s="42" t="str">
        <f t="shared" si="4"/>
        <v>T</v>
      </c>
      <c r="Q6" s="42" t="str">
        <f t="shared" si="4"/>
        <v>W</v>
      </c>
      <c r="R6" s="42" t="str">
        <f t="shared" si="4"/>
        <v>T</v>
      </c>
      <c r="S6" s="42" t="str">
        <f t="shared" si="4"/>
        <v>F</v>
      </c>
      <c r="T6" s="42" t="str">
        <f t="shared" si="4"/>
        <v>S</v>
      </c>
      <c r="U6" s="42" t="str">
        <f t="shared" si="4"/>
        <v>S</v>
      </c>
      <c r="V6" s="42" t="str">
        <f t="shared" si="4"/>
        <v>M</v>
      </c>
      <c r="W6" s="42" t="str">
        <f t="shared" si="4"/>
        <v>T</v>
      </c>
      <c r="X6" s="42" t="str">
        <f t="shared" si="4"/>
        <v>W</v>
      </c>
      <c r="Y6" s="42" t="str">
        <f t="shared" si="4"/>
        <v>T</v>
      </c>
      <c r="Z6" s="42" t="str">
        <f t="shared" si="4"/>
        <v>F</v>
      </c>
      <c r="AA6" s="42" t="str">
        <f t="shared" si="4"/>
        <v>S</v>
      </c>
      <c r="AB6" s="42" t="str">
        <f t="shared" si="4"/>
        <v>S</v>
      </c>
      <c r="AC6" s="42" t="str">
        <f t="shared" si="4"/>
        <v>M</v>
      </c>
      <c r="AD6" s="42" t="str">
        <f t="shared" si="4"/>
        <v>T</v>
      </c>
      <c r="AE6" s="42" t="str">
        <f t="shared" si="4"/>
        <v>W</v>
      </c>
      <c r="AF6" s="42" t="str">
        <f t="shared" si="4"/>
        <v>T</v>
      </c>
      <c r="AG6" s="42" t="str">
        <f t="shared" si="4"/>
        <v>F</v>
      </c>
      <c r="AH6" s="42" t="str">
        <f t="shared" si="4"/>
        <v>S</v>
      </c>
      <c r="AI6" s="42" t="str">
        <f t="shared" si="4"/>
        <v>S</v>
      </c>
      <c r="AJ6" s="42" t="str">
        <f t="shared" si="4"/>
        <v>M</v>
      </c>
      <c r="AK6" s="42" t="str">
        <f t="shared" si="4"/>
        <v>T</v>
      </c>
      <c r="AL6" s="42" t="str">
        <f t="shared" si="4"/>
        <v>W</v>
      </c>
      <c r="AM6" s="42" t="str">
        <f t="shared" si="4"/>
        <v>T</v>
      </c>
      <c r="AN6" s="42" t="str">
        <f t="shared" si="4"/>
        <v>F</v>
      </c>
      <c r="AO6" s="42" t="str">
        <f t="shared" si="4"/>
        <v>S</v>
      </c>
      <c r="AP6" s="42" t="str">
        <f t="shared" si="4"/>
        <v>S</v>
      </c>
      <c r="AQ6" s="42" t="str">
        <f t="shared" si="4"/>
        <v>M</v>
      </c>
      <c r="AR6" s="42" t="str">
        <f t="shared" ref="AR6:BK6" si="5">LEFT(TEXT(AR5,"ddd"),1)</f>
        <v>T</v>
      </c>
      <c r="AS6" s="42" t="str">
        <f t="shared" si="5"/>
        <v>W</v>
      </c>
      <c r="AT6" s="42" t="str">
        <f t="shared" si="5"/>
        <v>T</v>
      </c>
      <c r="AU6" s="42" t="str">
        <f t="shared" si="5"/>
        <v>F</v>
      </c>
      <c r="AV6" s="42" t="str">
        <f t="shared" si="5"/>
        <v>S</v>
      </c>
      <c r="AW6" s="42" t="str">
        <f t="shared" si="5"/>
        <v>S</v>
      </c>
      <c r="AX6" s="42" t="str">
        <f t="shared" si="5"/>
        <v>M</v>
      </c>
      <c r="AY6" s="42" t="str">
        <f t="shared" si="5"/>
        <v>T</v>
      </c>
      <c r="AZ6" s="42" t="str">
        <f t="shared" si="5"/>
        <v>W</v>
      </c>
      <c r="BA6" s="42" t="str">
        <f t="shared" si="5"/>
        <v>T</v>
      </c>
      <c r="BB6" s="42" t="str">
        <f t="shared" si="5"/>
        <v>F</v>
      </c>
      <c r="BC6" s="42" t="str">
        <f t="shared" si="5"/>
        <v>S</v>
      </c>
      <c r="BD6" s="42" t="str">
        <f t="shared" si="5"/>
        <v>S</v>
      </c>
      <c r="BE6" s="42" t="str">
        <f t="shared" si="5"/>
        <v>M</v>
      </c>
      <c r="BF6" s="42" t="str">
        <f t="shared" si="5"/>
        <v>T</v>
      </c>
      <c r="BG6" s="42" t="str">
        <f t="shared" si="5"/>
        <v>W</v>
      </c>
      <c r="BH6" s="42" t="str">
        <f t="shared" si="5"/>
        <v>T</v>
      </c>
      <c r="BI6" s="42" t="str">
        <f t="shared" si="5"/>
        <v>F</v>
      </c>
      <c r="BJ6" s="42" t="str">
        <f t="shared" si="5"/>
        <v>S</v>
      </c>
      <c r="BK6" s="42" t="str">
        <f t="shared" si="5"/>
        <v>S</v>
      </c>
      <c r="BL6" s="22"/>
      <c r="BM6" s="22"/>
      <c r="BN6" s="22"/>
      <c r="BO6" s="22"/>
      <c r="BP6" s="22"/>
      <c r="BQ6" s="22"/>
      <c r="BR6" s="22"/>
    </row>
    <row r="7" spans="1:70" ht="7" customHeight="1" thickBot="1" x14ac:dyDescent="0.25">
      <c r="A7" s="24" t="s">
        <v>25</v>
      </c>
      <c r="B7" s="22"/>
      <c r="C7" s="43"/>
      <c r="D7" s="22"/>
      <c r="E7" s="22"/>
      <c r="F7" s="22"/>
      <c r="G7" s="22" t="str">
        <f>IF(OR(ISBLANK(task_start),ISBLANK(task_end)),"",task_end-task_start+1)</f>
        <v/>
      </c>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22"/>
      <c r="BM7" s="22"/>
      <c r="BN7" s="22"/>
      <c r="BO7" s="22"/>
      <c r="BP7" s="22"/>
      <c r="BQ7" s="22"/>
      <c r="BR7" s="22"/>
    </row>
    <row r="8" spans="1:70" s="2" customFormat="1" ht="30" customHeight="1" thickBot="1" x14ac:dyDescent="0.25">
      <c r="A8" s="16" t="s">
        <v>31</v>
      </c>
      <c r="B8" s="45" t="s">
        <v>49</v>
      </c>
      <c r="C8" s="46"/>
      <c r="D8" s="47"/>
      <c r="E8" s="48"/>
      <c r="F8" s="49"/>
      <c r="G8" s="50" t="str">
        <f t="shared" ref="G8:G24" si="6">IF(OR(ISBLANK(task_start),ISBLANK(task_end)),"",task_end-task_start+1)</f>
        <v/>
      </c>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51"/>
      <c r="BM8" s="51"/>
      <c r="BN8" s="51"/>
      <c r="BO8" s="51"/>
      <c r="BP8" s="51"/>
      <c r="BQ8" s="51"/>
      <c r="BR8" s="51"/>
    </row>
    <row r="9" spans="1:70" s="2" customFormat="1" ht="30" customHeight="1" thickBot="1" x14ac:dyDescent="0.25">
      <c r="A9" s="16" t="s">
        <v>32</v>
      </c>
      <c r="B9" s="52" t="s">
        <v>43</v>
      </c>
      <c r="C9" s="53" t="s">
        <v>38</v>
      </c>
      <c r="D9" s="54">
        <v>1</v>
      </c>
      <c r="E9" s="55">
        <f>Project_Start</f>
        <v>44551</v>
      </c>
      <c r="F9" s="55">
        <f>E9+2</f>
        <v>44553</v>
      </c>
      <c r="G9" s="50">
        <f t="shared" si="6"/>
        <v>3</v>
      </c>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51"/>
      <c r="BM9" s="51"/>
      <c r="BN9" s="51"/>
      <c r="BO9" s="51"/>
      <c r="BP9" s="51"/>
      <c r="BQ9" s="51"/>
      <c r="BR9" s="51"/>
    </row>
    <row r="10" spans="1:70" s="2" customFormat="1" ht="30" customHeight="1" thickBot="1" x14ac:dyDescent="0.25">
      <c r="A10" s="16" t="s">
        <v>33</v>
      </c>
      <c r="B10" s="52" t="s">
        <v>44</v>
      </c>
      <c r="C10" s="53" t="s">
        <v>38</v>
      </c>
      <c r="D10" s="54">
        <v>1</v>
      </c>
      <c r="E10" s="55">
        <f>F9</f>
        <v>44553</v>
      </c>
      <c r="F10" s="55">
        <f>E10+0</f>
        <v>44553</v>
      </c>
      <c r="G10" s="50">
        <f t="shared" si="6"/>
        <v>1</v>
      </c>
      <c r="H10" s="44"/>
      <c r="I10" s="44"/>
      <c r="J10" s="44"/>
      <c r="K10" s="44"/>
      <c r="L10" s="44"/>
      <c r="M10" s="44"/>
      <c r="N10" s="44"/>
      <c r="O10" s="44"/>
      <c r="P10" s="44"/>
      <c r="Q10" s="44"/>
      <c r="R10" s="44"/>
      <c r="S10" s="44"/>
      <c r="T10" s="56"/>
      <c r="U10" s="56"/>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51"/>
      <c r="BM10" s="51"/>
      <c r="BN10" s="51"/>
      <c r="BO10" s="51"/>
      <c r="BP10" s="51"/>
      <c r="BQ10" s="51"/>
      <c r="BR10" s="51"/>
    </row>
    <row r="11" spans="1:70" s="2" customFormat="1" ht="30" customHeight="1" thickBot="1" x14ac:dyDescent="0.25">
      <c r="A11" s="24"/>
      <c r="B11" s="52" t="s">
        <v>45</v>
      </c>
      <c r="C11" s="53" t="s">
        <v>36</v>
      </c>
      <c r="D11" s="54">
        <v>1</v>
      </c>
      <c r="E11" s="55">
        <f>F10+12</f>
        <v>44565</v>
      </c>
      <c r="F11" s="55">
        <f>E11+7</f>
        <v>44572</v>
      </c>
      <c r="G11" s="50">
        <f t="shared" si="6"/>
        <v>8</v>
      </c>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51"/>
      <c r="BM11" s="51"/>
      <c r="BN11" s="51"/>
      <c r="BO11" s="51"/>
      <c r="BP11" s="51"/>
      <c r="BQ11" s="51"/>
      <c r="BR11" s="51"/>
    </row>
    <row r="12" spans="1:70" s="2" customFormat="1" ht="30" customHeight="1" thickBot="1" x14ac:dyDescent="0.25">
      <c r="A12" s="24"/>
      <c r="B12" s="52" t="s">
        <v>35</v>
      </c>
      <c r="C12" s="53" t="s">
        <v>37</v>
      </c>
      <c r="D12" s="54">
        <v>1</v>
      </c>
      <c r="E12" s="55">
        <f>F11+1</f>
        <v>44573</v>
      </c>
      <c r="F12" s="55">
        <f>E12+2</f>
        <v>44575</v>
      </c>
      <c r="G12" s="50">
        <f t="shared" si="6"/>
        <v>3</v>
      </c>
      <c r="H12" s="44"/>
      <c r="I12" s="44"/>
      <c r="J12" s="44"/>
      <c r="K12" s="44"/>
      <c r="L12" s="44"/>
      <c r="M12" s="44"/>
      <c r="N12" s="44"/>
      <c r="O12" s="44"/>
      <c r="P12" s="44"/>
      <c r="Q12" s="44"/>
      <c r="R12" s="44"/>
      <c r="S12" s="44"/>
      <c r="T12" s="44"/>
      <c r="U12" s="44"/>
      <c r="V12" s="44"/>
      <c r="W12" s="44"/>
      <c r="X12" s="56"/>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51"/>
      <c r="BM12" s="51"/>
      <c r="BN12" s="51"/>
      <c r="BO12" s="51"/>
      <c r="BP12" s="51"/>
      <c r="BQ12" s="51"/>
      <c r="BR12" s="51"/>
    </row>
    <row r="13" spans="1:70" s="2" customFormat="1" ht="30" customHeight="1" thickBot="1" x14ac:dyDescent="0.25">
      <c r="A13" s="24"/>
      <c r="B13" s="52" t="s">
        <v>46</v>
      </c>
      <c r="C13" s="53" t="s">
        <v>38</v>
      </c>
      <c r="D13" s="54">
        <v>1</v>
      </c>
      <c r="E13" s="55">
        <f>F12+1</f>
        <v>44576</v>
      </c>
      <c r="F13" s="55">
        <f>E13+1</f>
        <v>44577</v>
      </c>
      <c r="G13" s="50">
        <f t="shared" si="6"/>
        <v>2</v>
      </c>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51"/>
      <c r="BM13" s="51"/>
      <c r="BN13" s="51"/>
      <c r="BO13" s="51"/>
      <c r="BP13" s="51"/>
      <c r="BQ13" s="51"/>
      <c r="BR13" s="51"/>
    </row>
    <row r="14" spans="1:70" s="2" customFormat="1" ht="30" customHeight="1" thickBot="1" x14ac:dyDescent="0.25">
      <c r="A14" s="16" t="s">
        <v>34</v>
      </c>
      <c r="B14" s="57" t="s">
        <v>56</v>
      </c>
      <c r="C14" s="58"/>
      <c r="D14" s="59"/>
      <c r="E14" s="60"/>
      <c r="F14" s="61"/>
      <c r="G14" s="50" t="str">
        <f t="shared" si="6"/>
        <v/>
      </c>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51"/>
      <c r="BM14" s="51"/>
      <c r="BN14" s="51"/>
      <c r="BO14" s="51"/>
      <c r="BP14" s="51"/>
      <c r="BQ14" s="51"/>
      <c r="BR14" s="51"/>
    </row>
    <row r="15" spans="1:70" s="2" customFormat="1" ht="30" customHeight="1" thickBot="1" x14ac:dyDescent="0.25">
      <c r="A15" s="24"/>
      <c r="B15" s="62" t="s">
        <v>54</v>
      </c>
      <c r="C15" s="63" t="s">
        <v>37</v>
      </c>
      <c r="D15" s="64">
        <v>1</v>
      </c>
      <c r="E15" s="65">
        <f>E11</f>
        <v>44565</v>
      </c>
      <c r="F15" s="65">
        <f>E15+7</f>
        <v>44572</v>
      </c>
      <c r="G15" s="50">
        <f t="shared" si="6"/>
        <v>8</v>
      </c>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51"/>
      <c r="BM15" s="51"/>
      <c r="BN15" s="51"/>
      <c r="BO15" s="51"/>
      <c r="BP15" s="51"/>
      <c r="BQ15" s="51"/>
      <c r="BR15" s="51"/>
    </row>
    <row r="16" spans="1:70" s="2" customFormat="1" ht="30" customHeight="1" thickBot="1" x14ac:dyDescent="0.25">
      <c r="A16" s="24"/>
      <c r="B16" s="62" t="s">
        <v>55</v>
      </c>
      <c r="C16" s="63" t="s">
        <v>36</v>
      </c>
      <c r="D16" s="64">
        <v>1</v>
      </c>
      <c r="E16" s="65">
        <f>E15+10</f>
        <v>44575</v>
      </c>
      <c r="F16" s="65">
        <f>E16+2</f>
        <v>44577</v>
      </c>
      <c r="G16" s="50">
        <f t="shared" si="6"/>
        <v>3</v>
      </c>
      <c r="H16" s="44"/>
      <c r="I16" s="44"/>
      <c r="J16" s="44"/>
      <c r="K16" s="44"/>
      <c r="L16" s="44"/>
      <c r="M16" s="44"/>
      <c r="N16" s="44"/>
      <c r="O16" s="44"/>
      <c r="P16" s="44"/>
      <c r="Q16" s="44"/>
      <c r="R16" s="44"/>
      <c r="S16" s="44"/>
      <c r="T16" s="44"/>
      <c r="U16" s="44"/>
      <c r="V16" s="44"/>
      <c r="W16" s="44"/>
      <c r="X16" s="56"/>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51"/>
      <c r="BM16" s="51"/>
      <c r="BN16" s="51"/>
      <c r="BO16" s="51"/>
      <c r="BP16" s="51"/>
      <c r="BQ16" s="51"/>
      <c r="BR16" s="51"/>
    </row>
    <row r="17" spans="1:70" s="2" customFormat="1" ht="30" customHeight="1" thickBot="1" x14ac:dyDescent="0.25">
      <c r="A17" s="24"/>
      <c r="B17" s="62" t="s">
        <v>57</v>
      </c>
      <c r="C17" s="63" t="s">
        <v>52</v>
      </c>
      <c r="D17" s="64">
        <v>1</v>
      </c>
      <c r="E17" s="65">
        <f>F16+1</f>
        <v>44578</v>
      </c>
      <c r="F17" s="65">
        <f>E17+3</f>
        <v>44581</v>
      </c>
      <c r="G17" s="50">
        <f t="shared" si="6"/>
        <v>4</v>
      </c>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51"/>
      <c r="BM17" s="51"/>
      <c r="BN17" s="51"/>
      <c r="BO17" s="51"/>
      <c r="BP17" s="51"/>
      <c r="BQ17" s="51"/>
      <c r="BR17" s="51"/>
    </row>
    <row r="18" spans="1:70" s="2" customFormat="1" ht="30" customHeight="1" thickBot="1" x14ac:dyDescent="0.25">
      <c r="A18" s="24" t="s">
        <v>24</v>
      </c>
      <c r="B18" s="66" t="s">
        <v>47</v>
      </c>
      <c r="C18" s="67"/>
      <c r="D18" s="68"/>
      <c r="E18" s="69"/>
      <c r="F18" s="70"/>
      <c r="G18" s="50" t="str">
        <f t="shared" si="6"/>
        <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51"/>
      <c r="BM18" s="51"/>
      <c r="BN18" s="51"/>
      <c r="BO18" s="51"/>
      <c r="BP18" s="51"/>
      <c r="BQ18" s="51"/>
      <c r="BR18" s="51"/>
    </row>
    <row r="19" spans="1:70" s="2" customFormat="1" ht="30" customHeight="1" thickBot="1" x14ac:dyDescent="0.25">
      <c r="A19" s="24"/>
      <c r="B19" s="71" t="s">
        <v>48</v>
      </c>
      <c r="C19" s="72" t="s">
        <v>39</v>
      </c>
      <c r="D19" s="73">
        <v>1</v>
      </c>
      <c r="E19" s="74">
        <f>F17+1</f>
        <v>44582</v>
      </c>
      <c r="F19" s="74">
        <f>E19+2</f>
        <v>44584</v>
      </c>
      <c r="G19" s="50">
        <f t="shared" si="6"/>
        <v>3</v>
      </c>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51"/>
      <c r="BM19" s="51"/>
      <c r="BN19" s="51"/>
      <c r="BO19" s="51"/>
      <c r="BP19" s="51"/>
      <c r="BQ19" s="51"/>
      <c r="BR19" s="51"/>
    </row>
    <row r="20" spans="1:70" s="2" customFormat="1" ht="30" customHeight="1" thickBot="1" x14ac:dyDescent="0.25">
      <c r="A20" s="24"/>
      <c r="B20" s="71" t="s">
        <v>40</v>
      </c>
      <c r="C20" s="72" t="s">
        <v>39</v>
      </c>
      <c r="D20" s="73">
        <v>1</v>
      </c>
      <c r="E20" s="74">
        <f>E19+3</f>
        <v>44585</v>
      </c>
      <c r="F20" s="74">
        <f>E20+1</f>
        <v>44586</v>
      </c>
      <c r="G20" s="50">
        <f t="shared" si="6"/>
        <v>2</v>
      </c>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51"/>
      <c r="BM20" s="51"/>
      <c r="BN20" s="51"/>
      <c r="BO20" s="51"/>
      <c r="BP20" s="51"/>
      <c r="BQ20" s="51"/>
      <c r="BR20" s="51"/>
    </row>
    <row r="21" spans="1:70" s="2" customFormat="1" ht="30" customHeight="1" thickBot="1" x14ac:dyDescent="0.25">
      <c r="A21" s="24"/>
      <c r="B21" s="71" t="s">
        <v>41</v>
      </c>
      <c r="C21" s="72" t="s">
        <v>39</v>
      </c>
      <c r="D21" s="73">
        <v>1</v>
      </c>
      <c r="E21" s="74">
        <f>E20+1</f>
        <v>44586</v>
      </c>
      <c r="F21" s="74">
        <f>E21</f>
        <v>44586</v>
      </c>
      <c r="G21" s="50">
        <f t="shared" si="6"/>
        <v>1</v>
      </c>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51"/>
      <c r="BM21" s="51"/>
      <c r="BN21" s="51"/>
      <c r="BO21" s="51"/>
      <c r="BP21" s="51"/>
      <c r="BQ21" s="51"/>
      <c r="BR21" s="51"/>
    </row>
    <row r="22" spans="1:70" s="2" customFormat="1" ht="30" customHeight="1" thickBot="1" x14ac:dyDescent="0.25">
      <c r="A22" s="24" t="s">
        <v>24</v>
      </c>
      <c r="B22" s="75" t="s">
        <v>50</v>
      </c>
      <c r="C22" s="76"/>
      <c r="D22" s="77"/>
      <c r="E22" s="78"/>
      <c r="F22" s="79"/>
      <c r="G22" s="50" t="str">
        <f t="shared" si="6"/>
        <v/>
      </c>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51"/>
      <c r="BM22" s="51"/>
      <c r="BN22" s="51"/>
      <c r="BO22" s="51"/>
      <c r="BP22" s="51"/>
      <c r="BQ22" s="51"/>
      <c r="BR22" s="51"/>
    </row>
    <row r="23" spans="1:70" s="2" customFormat="1" ht="30" customHeight="1" thickBot="1" x14ac:dyDescent="0.25">
      <c r="A23" s="24"/>
      <c r="B23" s="80" t="s">
        <v>42</v>
      </c>
      <c r="C23" s="81" t="s">
        <v>38</v>
      </c>
      <c r="D23" s="82">
        <v>1</v>
      </c>
      <c r="E23" s="83">
        <f>E20+3</f>
        <v>44588</v>
      </c>
      <c r="F23" s="83">
        <f>E23+1</f>
        <v>44589</v>
      </c>
      <c r="G23" s="50">
        <f t="shared" si="6"/>
        <v>2</v>
      </c>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51"/>
      <c r="BM23" s="51"/>
      <c r="BN23" s="51"/>
      <c r="BO23" s="51"/>
      <c r="BP23" s="51"/>
      <c r="BQ23" s="51"/>
      <c r="BR23" s="51"/>
    </row>
    <row r="24" spans="1:70" s="2" customFormat="1" ht="30" customHeight="1" thickBot="1" x14ac:dyDescent="0.25">
      <c r="A24" s="24"/>
      <c r="B24" s="80" t="s">
        <v>51</v>
      </c>
      <c r="C24" s="81" t="s">
        <v>38</v>
      </c>
      <c r="D24" s="82">
        <v>1</v>
      </c>
      <c r="E24" s="83">
        <f>E23</f>
        <v>44588</v>
      </c>
      <c r="F24" s="83">
        <f>E24+1</f>
        <v>44589</v>
      </c>
      <c r="G24" s="50">
        <f t="shared" si="6"/>
        <v>2</v>
      </c>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51"/>
      <c r="BM24" s="51"/>
      <c r="BN24" s="51"/>
      <c r="BO24" s="51"/>
      <c r="BP24" s="51"/>
      <c r="BQ24" s="51"/>
      <c r="BR24" s="51"/>
    </row>
    <row r="25" spans="1:70" ht="30" customHeight="1" x14ac:dyDescent="0.2">
      <c r="A25" s="24"/>
      <c r="B25" s="22"/>
      <c r="C25" s="22"/>
      <c r="D25" s="22"/>
      <c r="E25" s="26"/>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0" customHeight="1" x14ac:dyDescent="0.2">
      <c r="A26" s="24"/>
      <c r="B26" s="22"/>
      <c r="C26" s="84"/>
      <c r="D26" s="22"/>
      <c r="E26" s="26"/>
      <c r="F26" s="85"/>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30" customHeight="1" x14ac:dyDescent="0.2">
      <c r="A27" s="24"/>
      <c r="B27" s="22"/>
      <c r="C27" s="86"/>
      <c r="D27" s="22"/>
      <c r="E27" s="26"/>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30" customHeight="1" x14ac:dyDescent="0.2">
      <c r="A28" s="24"/>
      <c r="B28" s="22"/>
      <c r="C28" s="22"/>
      <c r="D28" s="22"/>
      <c r="E28" s="26"/>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ht="30" customHeight="1" x14ac:dyDescent="0.2">
      <c r="A29" s="24"/>
      <c r="B29" s="22"/>
      <c r="C29" s="22"/>
      <c r="D29" s="22"/>
      <c r="E29" s="26"/>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ht="30" customHeight="1" x14ac:dyDescent="0.2">
      <c r="A30" s="24"/>
      <c r="B30" s="22"/>
      <c r="C30" s="22"/>
      <c r="D30" s="22"/>
      <c r="E30" s="26"/>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ht="30" customHeight="1" x14ac:dyDescent="0.2">
      <c r="A31" s="24"/>
      <c r="B31" s="22"/>
      <c r="C31" s="22"/>
      <c r="D31" s="22"/>
      <c r="E31" s="26"/>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ht="30" customHeight="1" x14ac:dyDescent="0.2">
      <c r="A32" s="24"/>
      <c r="B32" s="22"/>
      <c r="C32" s="22"/>
      <c r="D32" s="22"/>
      <c r="E32" s="26"/>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ht="30" customHeight="1" x14ac:dyDescent="0.2">
      <c r="A33" s="24"/>
      <c r="B33" s="22"/>
      <c r="C33" s="22"/>
      <c r="D33" s="22"/>
      <c r="E33" s="26"/>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ht="30" customHeight="1" x14ac:dyDescent="0.2">
      <c r="A34" s="24"/>
      <c r="B34" s="22"/>
      <c r="C34" s="22"/>
      <c r="D34" s="22"/>
      <c r="E34" s="26"/>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ht="30" customHeight="1" x14ac:dyDescent="0.2">
      <c r="A35" s="24"/>
      <c r="B35" s="22"/>
      <c r="C35" s="22"/>
      <c r="D35" s="22"/>
      <c r="E35" s="26"/>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ht="30" customHeight="1" x14ac:dyDescent="0.2">
      <c r="A36" s="24"/>
      <c r="B36" s="22"/>
      <c r="C36" s="22"/>
      <c r="D36" s="22"/>
      <c r="E36" s="26"/>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ht="30" customHeight="1" x14ac:dyDescent="0.2">
      <c r="A37" s="24"/>
      <c r="B37" s="22"/>
      <c r="C37" s="22"/>
      <c r="D37" s="22"/>
      <c r="E37" s="26"/>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ht="30" customHeight="1" x14ac:dyDescent="0.2">
      <c r="A38" s="24"/>
      <c r="B38" s="22"/>
      <c r="C38" s="22"/>
      <c r="D38" s="22"/>
      <c r="E38" s="26"/>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row r="39" spans="1:70" ht="30" customHeight="1" x14ac:dyDescent="0.2">
      <c r="A39" s="24"/>
      <c r="B39" s="22"/>
      <c r="C39" s="22"/>
      <c r="D39" s="22"/>
      <c r="E39" s="26"/>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row>
    <row r="40" spans="1:70" ht="30" customHeight="1" x14ac:dyDescent="0.2">
      <c r="A40" s="24"/>
      <c r="B40" s="22"/>
      <c r="C40" s="22"/>
      <c r="D40" s="22"/>
      <c r="E40" s="26"/>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row>
    <row r="41" spans="1:70" ht="30" customHeight="1" x14ac:dyDescent="0.2">
      <c r="A41" s="24"/>
      <c r="B41" s="22"/>
      <c r="C41" s="22"/>
      <c r="D41" s="22"/>
      <c r="E41" s="26"/>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row>
    <row r="42" spans="1:70" ht="30" customHeight="1" x14ac:dyDescent="0.2">
      <c r="A42" s="24"/>
      <c r="B42" s="22"/>
      <c r="C42" s="22"/>
      <c r="D42" s="22"/>
      <c r="E42" s="26"/>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row>
    <row r="43" spans="1:70" ht="30" customHeight="1" x14ac:dyDescent="0.2">
      <c r="A43" s="24"/>
      <c r="B43" s="22"/>
      <c r="C43" s="22"/>
      <c r="D43" s="22"/>
      <c r="E43" s="26"/>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row>
    <row r="44" spans="1:70" ht="30" customHeight="1" x14ac:dyDescent="0.2">
      <c r="A44" s="24"/>
      <c r="B44" s="22"/>
      <c r="C44" s="22"/>
      <c r="D44" s="22"/>
      <c r="E44" s="26"/>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row>
    <row r="45" spans="1:70" ht="30" customHeight="1" x14ac:dyDescent="0.2">
      <c r="A45" s="24"/>
      <c r="B45" s="22"/>
      <c r="C45" s="22"/>
      <c r="D45" s="22"/>
      <c r="E45" s="26"/>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row>
    <row r="46" spans="1:70" ht="30" customHeight="1" x14ac:dyDescent="0.2">
      <c r="A46" s="24"/>
      <c r="B46" s="22"/>
      <c r="C46" s="22"/>
      <c r="D46" s="22"/>
      <c r="E46" s="26"/>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row>
    <row r="47" spans="1:70" ht="30" customHeight="1" x14ac:dyDescent="0.2">
      <c r="A47" s="24"/>
      <c r="B47" s="22"/>
      <c r="C47" s="22"/>
      <c r="D47" s="22"/>
      <c r="E47" s="26"/>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row>
    <row r="48" spans="1:70" ht="30" customHeight="1" x14ac:dyDescent="0.2">
      <c r="A48" s="24"/>
      <c r="B48" s="22"/>
      <c r="C48" s="22"/>
      <c r="D48" s="22"/>
      <c r="E48" s="26"/>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row>
    <row r="49" spans="1:70" ht="30" customHeight="1" x14ac:dyDescent="0.2">
      <c r="A49" s="24"/>
      <c r="B49" s="22"/>
      <c r="C49" s="22"/>
      <c r="D49" s="22"/>
      <c r="E49" s="26"/>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row>
    <row r="50" spans="1:70" ht="30" customHeight="1" x14ac:dyDescent="0.2">
      <c r="A50" s="24"/>
      <c r="B50" s="22"/>
      <c r="C50" s="22"/>
      <c r="D50" s="22"/>
      <c r="E50" s="26"/>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row>
    <row r="51" spans="1:70" ht="30" customHeight="1" x14ac:dyDescent="0.2">
      <c r="A51" s="24"/>
      <c r="B51" s="22"/>
      <c r="C51" s="22"/>
      <c r="D51" s="22"/>
      <c r="E51" s="26"/>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row>
    <row r="52" spans="1:70" ht="30" customHeight="1" x14ac:dyDescent="0.2">
      <c r="A52" s="24"/>
      <c r="B52" s="22"/>
      <c r="C52" s="22"/>
      <c r="D52" s="22"/>
      <c r="E52" s="26"/>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row>
    <row r="53" spans="1:70" ht="30" customHeight="1" x14ac:dyDescent="0.2">
      <c r="A53" s="24"/>
      <c r="B53" s="22"/>
      <c r="C53" s="22"/>
      <c r="D53" s="22"/>
      <c r="E53" s="26"/>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row>
    <row r="54" spans="1:70" ht="30" customHeight="1" x14ac:dyDescent="0.2">
      <c r="A54" s="24"/>
      <c r="B54" s="22"/>
      <c r="C54" s="22"/>
      <c r="D54" s="22"/>
      <c r="E54" s="26"/>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row>
    <row r="55" spans="1:70" ht="30" customHeight="1" x14ac:dyDescent="0.2">
      <c r="A55" s="24"/>
      <c r="B55" s="22"/>
      <c r="C55" s="22"/>
      <c r="D55" s="22"/>
      <c r="E55" s="26"/>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row>
    <row r="56" spans="1:70" ht="30" customHeight="1" x14ac:dyDescent="0.2">
      <c r="A56" s="24"/>
      <c r="B56" s="22"/>
      <c r="C56" s="22"/>
      <c r="D56" s="22"/>
      <c r="E56" s="26"/>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row>
    <row r="57" spans="1:70" ht="30" customHeight="1" x14ac:dyDescent="0.2">
      <c r="A57" s="24"/>
      <c r="B57" s="22"/>
      <c r="C57" s="22"/>
      <c r="D57" s="22"/>
      <c r="E57" s="26"/>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row>
    <row r="58" spans="1:70" ht="30" customHeight="1" x14ac:dyDescent="0.2">
      <c r="A58" s="24"/>
      <c r="B58" s="22"/>
      <c r="C58" s="22"/>
      <c r="D58" s="22"/>
      <c r="E58" s="26"/>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row>
    <row r="59" spans="1:70" ht="30" customHeight="1" x14ac:dyDescent="0.2">
      <c r="A59" s="24"/>
      <c r="B59" s="22"/>
      <c r="C59" s="22"/>
      <c r="D59" s="22"/>
      <c r="E59" s="26"/>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row>
    <row r="60" spans="1:70" ht="30" customHeight="1" x14ac:dyDescent="0.2">
      <c r="A60" s="24"/>
      <c r="B60" s="22"/>
      <c r="C60" s="22"/>
      <c r="D60" s="22"/>
      <c r="E60" s="26"/>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row>
    <row r="61" spans="1:70" ht="30" customHeight="1" x14ac:dyDescent="0.2">
      <c r="A61" s="24"/>
      <c r="B61" s="22"/>
      <c r="C61" s="22"/>
      <c r="D61" s="22"/>
      <c r="E61" s="26"/>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row>
    <row r="62" spans="1:70" ht="30" customHeight="1" x14ac:dyDescent="0.2">
      <c r="A62" s="24"/>
      <c r="B62" s="22"/>
      <c r="C62" s="22"/>
      <c r="D62" s="22"/>
      <c r="E62" s="26"/>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row>
    <row r="63" spans="1:70" ht="30" customHeight="1" x14ac:dyDescent="0.2">
      <c r="A63" s="24"/>
      <c r="B63" s="22"/>
      <c r="C63" s="22"/>
      <c r="D63" s="22"/>
      <c r="E63" s="26"/>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row>
    <row r="64" spans="1:70" ht="30" customHeight="1" x14ac:dyDescent="0.2">
      <c r="A64" s="24"/>
      <c r="B64" s="22"/>
      <c r="C64" s="22"/>
      <c r="D64" s="22"/>
      <c r="E64" s="26"/>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row>
    <row r="65" spans="1:70" ht="30" customHeight="1" x14ac:dyDescent="0.2">
      <c r="A65" s="24"/>
      <c r="B65" s="22"/>
      <c r="C65" s="22"/>
      <c r="D65" s="22"/>
      <c r="E65" s="26"/>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row>
    <row r="66" spans="1:70" ht="30" customHeight="1" x14ac:dyDescent="0.2">
      <c r="A66" s="24"/>
      <c r="B66" s="22"/>
      <c r="C66" s="22"/>
      <c r="D66" s="22"/>
      <c r="E66" s="26"/>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row>
    <row r="67" spans="1:70" ht="30" customHeight="1" x14ac:dyDescent="0.2">
      <c r="A67" s="24"/>
      <c r="B67" s="22"/>
      <c r="C67" s="22"/>
      <c r="D67" s="22"/>
      <c r="E67" s="26"/>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row>
    <row r="68" spans="1:70" ht="30" customHeight="1" x14ac:dyDescent="0.2">
      <c r="A68" s="24"/>
      <c r="B68" s="22"/>
      <c r="C68" s="22"/>
      <c r="D68" s="22"/>
      <c r="E68" s="26"/>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row>
    <row r="69" spans="1:70" ht="30" customHeight="1" x14ac:dyDescent="0.2">
      <c r="A69" s="24"/>
      <c r="B69" s="22"/>
      <c r="C69" s="22"/>
      <c r="D69" s="22"/>
      <c r="E69" s="26"/>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row>
    <row r="70" spans="1:70" ht="30" customHeight="1" x14ac:dyDescent="0.2">
      <c r="A70" s="24"/>
      <c r="B70" s="22"/>
      <c r="C70" s="22"/>
      <c r="D70" s="22"/>
      <c r="E70" s="26"/>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row>
    <row r="71" spans="1:70" ht="30" customHeight="1" x14ac:dyDescent="0.2">
      <c r="A71" s="24"/>
      <c r="B71" s="22"/>
      <c r="C71" s="22"/>
      <c r="D71" s="22"/>
      <c r="E71" s="26"/>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row>
    <row r="72" spans="1:70" ht="30" customHeight="1" x14ac:dyDescent="0.2">
      <c r="A72" s="24"/>
      <c r="B72" s="22"/>
      <c r="C72" s="22"/>
      <c r="D72" s="22"/>
      <c r="E72" s="26"/>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row>
    <row r="73" spans="1:70" ht="30" customHeight="1" x14ac:dyDescent="0.2">
      <c r="A73" s="24"/>
      <c r="B73" s="22"/>
      <c r="C73" s="22"/>
      <c r="D73" s="22"/>
      <c r="E73" s="26"/>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row>
    <row r="74" spans="1:70" ht="30" customHeight="1" x14ac:dyDescent="0.2">
      <c r="A74" s="24"/>
      <c r="B74" s="22"/>
      <c r="C74" s="22"/>
      <c r="D74" s="22"/>
      <c r="E74" s="26"/>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row>
    <row r="75" spans="1:70" ht="30" customHeight="1" x14ac:dyDescent="0.2">
      <c r="A75" s="24"/>
      <c r="B75" s="22"/>
      <c r="C75" s="22"/>
      <c r="D75" s="22"/>
      <c r="E75" s="26"/>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row>
    <row r="76" spans="1:70" ht="30" customHeight="1" x14ac:dyDescent="0.2">
      <c r="A76" s="24"/>
      <c r="B76" s="22"/>
      <c r="C76" s="22"/>
      <c r="D76" s="22"/>
      <c r="E76" s="26"/>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row>
    <row r="77" spans="1:70" ht="30" customHeight="1" x14ac:dyDescent="0.2">
      <c r="A77" s="24"/>
      <c r="B77" s="22"/>
      <c r="C77" s="22"/>
      <c r="D77" s="22"/>
      <c r="E77" s="26"/>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row>
    <row r="78" spans="1:70" ht="30" customHeight="1" x14ac:dyDescent="0.2">
      <c r="A78" s="24"/>
      <c r="B78" s="22"/>
      <c r="C78" s="22"/>
      <c r="D78" s="22"/>
      <c r="E78" s="26"/>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row>
    <row r="79" spans="1:70" ht="30" customHeight="1" x14ac:dyDescent="0.2">
      <c r="A79" s="24"/>
      <c r="B79" s="22"/>
      <c r="C79" s="22"/>
      <c r="D79" s="22"/>
      <c r="E79" s="26"/>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row>
    <row r="80" spans="1:70" ht="30" customHeight="1" x14ac:dyDescent="0.2">
      <c r="A80" s="24"/>
      <c r="B80" s="22"/>
      <c r="C80" s="22"/>
      <c r="D80" s="22"/>
      <c r="E80" s="26"/>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row>
    <row r="81" spans="1:70" ht="30" customHeight="1" x14ac:dyDescent="0.2">
      <c r="A81" s="24"/>
      <c r="B81" s="22"/>
      <c r="C81" s="22"/>
      <c r="D81" s="22"/>
      <c r="E81" s="26"/>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row>
    <row r="82" spans="1:70" ht="30" customHeight="1" x14ac:dyDescent="0.2">
      <c r="A82" s="24"/>
      <c r="B82" s="22"/>
      <c r="C82" s="22"/>
      <c r="D82" s="22"/>
      <c r="E82" s="26"/>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row>
    <row r="83" spans="1:70" ht="30" customHeight="1" x14ac:dyDescent="0.2">
      <c r="A83" s="24"/>
      <c r="B83" s="22"/>
      <c r="C83" s="22"/>
      <c r="D83" s="22"/>
      <c r="E83" s="26"/>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row>
    <row r="84" spans="1:70" ht="30" customHeight="1" x14ac:dyDescent="0.2">
      <c r="A84" s="24"/>
      <c r="B84" s="22"/>
      <c r="C84" s="22"/>
      <c r="D84" s="22"/>
      <c r="E84" s="26"/>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row>
  </sheetData>
  <mergeCells count="11">
    <mergeCell ref="BE4:BK4"/>
    <mergeCell ref="E3:F3"/>
    <mergeCell ref="H4:N4"/>
    <mergeCell ref="O4:U4"/>
    <mergeCell ref="V4:AB4"/>
    <mergeCell ref="AC4:AI4"/>
    <mergeCell ref="C3:D3"/>
    <mergeCell ref="C4:D4"/>
    <mergeCell ref="AJ4:AP4"/>
    <mergeCell ref="AQ4:AW4"/>
    <mergeCell ref="AX4:BD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4">
    <cfRule type="expression" dxfId="2" priority="33">
      <formula>AND(TODAY()&gt;=H$5,TODAY()&lt;I$5)</formula>
    </cfRule>
  </conditionalFormatting>
  <conditionalFormatting sqref="H7:BK2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4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 customWidth="1"/>
    <col min="2" max="16384" width="9.1640625" style="1"/>
  </cols>
  <sheetData>
    <row r="1" spans="1:2" ht="46.5" customHeight="1" x14ac:dyDescent="0.2"/>
    <row r="2" spans="1:2" s="6" customFormat="1" ht="16" x14ac:dyDescent="0.2">
      <c r="A2" s="5" t="s">
        <v>11</v>
      </c>
      <c r="B2" s="5"/>
    </row>
    <row r="3" spans="1:2" s="10" customFormat="1" ht="27" customHeight="1" x14ac:dyDescent="0.2">
      <c r="A3" s="15" t="s">
        <v>16</v>
      </c>
      <c r="B3" s="11"/>
    </row>
    <row r="4" spans="1:2" s="7" customFormat="1" ht="26" x14ac:dyDescent="0.3">
      <c r="A4" s="8" t="s">
        <v>10</v>
      </c>
    </row>
    <row r="5" spans="1:2" ht="74" customHeight="1" x14ac:dyDescent="0.2">
      <c r="A5" s="9" t="s">
        <v>19</v>
      </c>
    </row>
    <row r="6" spans="1:2" ht="26.25" customHeight="1" x14ac:dyDescent="0.2">
      <c r="A6" s="8" t="s">
        <v>22</v>
      </c>
    </row>
    <row r="7" spans="1:2" s="4" customFormat="1" ht="205" customHeight="1" x14ac:dyDescent="0.2">
      <c r="A7" s="13" t="s">
        <v>21</v>
      </c>
    </row>
    <row r="8" spans="1:2" s="7" customFormat="1" ht="26" x14ac:dyDescent="0.3">
      <c r="A8" s="8" t="s">
        <v>12</v>
      </c>
    </row>
    <row r="9" spans="1:2" ht="48" x14ac:dyDescent="0.2">
      <c r="A9" s="9" t="s">
        <v>20</v>
      </c>
    </row>
    <row r="10" spans="1:2" s="4" customFormat="1" ht="28" customHeight="1" x14ac:dyDescent="0.2">
      <c r="A10" s="12" t="s">
        <v>18</v>
      </c>
    </row>
    <row r="11" spans="1:2" s="7" customFormat="1" ht="26" x14ac:dyDescent="0.3">
      <c r="A11" s="8" t="s">
        <v>9</v>
      </c>
    </row>
    <row r="12" spans="1:2" ht="32" x14ac:dyDescent="0.2">
      <c r="A12" s="9" t="s">
        <v>17</v>
      </c>
    </row>
    <row r="13" spans="1:2" s="4" customFormat="1" ht="28" customHeight="1" x14ac:dyDescent="0.2">
      <c r="A13" s="12" t="s">
        <v>3</v>
      </c>
    </row>
    <row r="14" spans="1:2" s="7" customFormat="1" ht="26" x14ac:dyDescent="0.3">
      <c r="A14" s="8" t="s">
        <v>13</v>
      </c>
    </row>
    <row r="15" spans="1:2" ht="75" customHeight="1" x14ac:dyDescent="0.2">
      <c r="A15" s="9" t="s">
        <v>14</v>
      </c>
    </row>
    <row r="16" spans="1:2" ht="64" x14ac:dyDescent="0.2">
      <c r="A16" s="9"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2022-01-28T00:16:03Z</cp:lastPrinted>
  <dcterms:created xsi:type="dcterms:W3CDTF">2021-12-14T20:18:50Z</dcterms:created>
  <dcterms:modified xsi:type="dcterms:W3CDTF">2022-01-28T00:23:48Z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