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345" windowWidth="14805" windowHeight="7770" activeTab="1"/>
  </bookViews>
  <sheets>
    <sheet name="v3(2015-Nov) 30min" sheetId="4" r:id="rId1"/>
    <sheet name="15 min Control" sheetId="5" r:id="rId2"/>
    <sheet name="v2(2015-05-18)" sheetId="3" r:id="rId3"/>
    <sheet name="v2" sheetId="2" r:id="rId4"/>
    <sheet name="v1" sheetId="1" r:id="rId5"/>
  </sheets>
  <calcPr calcId="145621"/>
</workbook>
</file>

<file path=xl/calcChain.xml><?xml version="1.0" encoding="utf-8"?>
<calcChain xmlns="http://schemas.openxmlformats.org/spreadsheetml/2006/main">
  <c r="AK16" i="5" l="1"/>
  <c r="AK15" i="5"/>
  <c r="AK14" i="5"/>
  <c r="AK13" i="5"/>
  <c r="AK12" i="5"/>
  <c r="AK11" i="5"/>
  <c r="AK10" i="5"/>
  <c r="AK9" i="5"/>
  <c r="AK8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B14" i="5" l="1"/>
  <c r="T14" i="5"/>
  <c r="L14" i="5"/>
  <c r="D14" i="5"/>
  <c r="AB9" i="5"/>
  <c r="AB10" i="5"/>
  <c r="AB11" i="5"/>
  <c r="AB12" i="5"/>
  <c r="AB13" i="5"/>
  <c r="AB15" i="5"/>
  <c r="AB16" i="5"/>
  <c r="AB8" i="5"/>
  <c r="AC81" i="5"/>
  <c r="AC80" i="5"/>
  <c r="AC79" i="5"/>
  <c r="AC78" i="5"/>
  <c r="AC77" i="5"/>
  <c r="AC76" i="5"/>
  <c r="AC75" i="5"/>
  <c r="AC74" i="5"/>
  <c r="AC73" i="5"/>
  <c r="AC72" i="5"/>
  <c r="AC71" i="5"/>
  <c r="AC70" i="5"/>
  <c r="AC69" i="5"/>
  <c r="AC68" i="5"/>
  <c r="AC67" i="5"/>
  <c r="AC66" i="5"/>
  <c r="AC65" i="5"/>
  <c r="AC64" i="5"/>
  <c r="AC63" i="5"/>
  <c r="AC62" i="5"/>
  <c r="AC61" i="5"/>
  <c r="AC60" i="5"/>
  <c r="AC59" i="5"/>
  <c r="AC58" i="5"/>
  <c r="AC57" i="5"/>
  <c r="AC56" i="5"/>
  <c r="AC55" i="5"/>
  <c r="AC54" i="5"/>
  <c r="AC53" i="5"/>
  <c r="AC52" i="5"/>
  <c r="AC51" i="5"/>
  <c r="AC50" i="5"/>
  <c r="AC49" i="5"/>
  <c r="AC48" i="5"/>
  <c r="AC47" i="5"/>
  <c r="AC46" i="5"/>
  <c r="AC45" i="5"/>
  <c r="AC44" i="5"/>
  <c r="AC43" i="5"/>
  <c r="AC42" i="5"/>
  <c r="AC41" i="5"/>
  <c r="AC40" i="5"/>
  <c r="AC39" i="5"/>
  <c r="AC38" i="5"/>
  <c r="AC37" i="5"/>
  <c r="AC36" i="5"/>
  <c r="AC35" i="5"/>
  <c r="AC34" i="5"/>
  <c r="T9" i="5" l="1"/>
  <c r="T10" i="5"/>
  <c r="T11" i="5"/>
  <c r="T12" i="5"/>
  <c r="T13" i="5"/>
  <c r="T15" i="5"/>
  <c r="T16" i="5"/>
  <c r="T8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83" i="5" l="1"/>
  <c r="U84" i="5"/>
  <c r="W89" i="5"/>
  <c r="I4" i="5" l="1"/>
  <c r="I5" i="5"/>
  <c r="I6" i="5"/>
  <c r="I7" i="5"/>
  <c r="I3" i="5"/>
  <c r="I2" i="5"/>
  <c r="I1" i="5"/>
  <c r="L9" i="5" l="1"/>
  <c r="L10" i="5"/>
  <c r="L11" i="5"/>
  <c r="L12" i="5"/>
  <c r="L13" i="5"/>
  <c r="L15" i="5"/>
  <c r="L16" i="5"/>
  <c r="L8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U87" i="5" l="1"/>
  <c r="U86" i="5"/>
  <c r="U89" i="5"/>
  <c r="V89" i="5" s="1"/>
  <c r="U90" i="5"/>
  <c r="V90" i="5" s="1"/>
  <c r="M83" i="5"/>
  <c r="M84" i="5"/>
  <c r="M89" i="5"/>
  <c r="N89" i="5" s="1"/>
  <c r="M87" i="5"/>
  <c r="M90" i="5"/>
  <c r="N90" i="5" s="1"/>
  <c r="M86" i="5"/>
  <c r="O89" i="5"/>
  <c r="D15" i="5" l="1"/>
  <c r="E81" i="5" l="1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D16" i="5"/>
  <c r="E54" i="5"/>
  <c r="D13" i="5"/>
  <c r="E53" i="5"/>
  <c r="D12" i="5"/>
  <c r="E52" i="5"/>
  <c r="D11" i="5"/>
  <c r="E51" i="5"/>
  <c r="D10" i="5"/>
  <c r="E50" i="5"/>
  <c r="D9" i="5"/>
  <c r="E49" i="5"/>
  <c r="D8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H35" i="4"/>
  <c r="E35" i="4"/>
  <c r="H34" i="4"/>
  <c r="E34" i="4"/>
  <c r="H33" i="4"/>
  <c r="E33" i="4"/>
  <c r="H32" i="4"/>
  <c r="H4" i="4" s="1"/>
  <c r="E32" i="4"/>
  <c r="H31" i="4"/>
  <c r="E31" i="4"/>
  <c r="H30" i="4"/>
  <c r="E30" i="4"/>
  <c r="H29" i="4"/>
  <c r="H1" i="4" s="1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H3" i="4"/>
  <c r="H2" i="4"/>
  <c r="H35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H34" i="3"/>
  <c r="H30" i="3"/>
  <c r="H31" i="3"/>
  <c r="H32" i="3"/>
  <c r="H33" i="3"/>
  <c r="H29" i="3"/>
  <c r="E89" i="5" l="1"/>
  <c r="F89" i="5" s="1"/>
  <c r="E90" i="5"/>
  <c r="F90" i="5" s="1"/>
  <c r="G89" i="5"/>
  <c r="E87" i="5"/>
  <c r="E86" i="5"/>
  <c r="H1" i="3"/>
  <c r="H4" i="3"/>
  <c r="H3" i="3"/>
  <c r="H2" i="3"/>
  <c r="H59" i="2"/>
  <c r="H58" i="2"/>
  <c r="H57" i="2"/>
  <c r="H56" i="2"/>
  <c r="H55" i="2"/>
  <c r="H54" i="2"/>
  <c r="H53" i="2"/>
  <c r="F53" i="2"/>
  <c r="F54" i="2"/>
  <c r="F55" i="2"/>
  <c r="F56" i="2"/>
  <c r="F57" i="2"/>
  <c r="F58" i="2"/>
  <c r="F59" i="2"/>
  <c r="I46" i="1"/>
  <c r="H95" i="1"/>
  <c r="H96" i="1"/>
  <c r="H100" i="1"/>
  <c r="H97" i="1"/>
  <c r="H98" i="1"/>
  <c r="H99" i="1"/>
  <c r="H102" i="1"/>
  <c r="H101" i="1"/>
  <c r="I96" i="1"/>
  <c r="H6" i="5" l="1"/>
  <c r="H5" i="5"/>
  <c r="H4" i="5"/>
  <c r="H3" i="5"/>
  <c r="H2" i="5"/>
  <c r="H7" i="5"/>
  <c r="H1" i="5"/>
</calcChain>
</file>

<file path=xl/sharedStrings.xml><?xml version="1.0" encoding="utf-8"?>
<sst xmlns="http://schemas.openxmlformats.org/spreadsheetml/2006/main" count="981" uniqueCount="62">
  <si>
    <t>WEEKLY</t>
  </si>
  <si>
    <t>Dormindo</t>
  </si>
  <si>
    <t>Alimentação</t>
  </si>
  <si>
    <t>Ocioso</t>
  </si>
  <si>
    <t>Work</t>
  </si>
  <si>
    <t>DIA</t>
  </si>
  <si>
    <t>Al</t>
  </si>
  <si>
    <t>w1427:2</t>
  </si>
  <si>
    <t>w1427:3</t>
  </si>
  <si>
    <t>Do</t>
  </si>
  <si>
    <t>Es</t>
  </si>
  <si>
    <t>Tr</t>
  </si>
  <si>
    <t>Wo</t>
  </si>
  <si>
    <t>Mu</t>
  </si>
  <si>
    <t>Fi</t>
  </si>
  <si>
    <t>Oc</t>
  </si>
  <si>
    <t>Fe</t>
  </si>
  <si>
    <t>St</t>
  </si>
  <si>
    <t>COUNTs</t>
  </si>
  <si>
    <t>Planilha para somar todos os tempos semanais / mensais .. etc e descobrir "Em quê sou Profissional ?
Descobrir com que uso e aplico mais o meu tempo</t>
  </si>
  <si>
    <t>ALIMENTAÇÃO</t>
  </si>
  <si>
    <t>TRANSPORTE</t>
  </si>
  <si>
    <t>Aula Filosofia</t>
  </si>
  <si>
    <t>ocio</t>
  </si>
  <si>
    <t xml:space="preserve"> -cel apps;mails;face</t>
  </si>
  <si>
    <t>Estudos</t>
  </si>
  <si>
    <t>Atividade</t>
  </si>
  <si>
    <t>HRS</t>
  </si>
  <si>
    <t>Pessoal</t>
  </si>
  <si>
    <t>Sono</t>
  </si>
  <si>
    <t>GYM</t>
  </si>
  <si>
    <t>Saídas</t>
  </si>
  <si>
    <t>Music</t>
  </si>
  <si>
    <t>5S Feng shui</t>
  </si>
  <si>
    <t>personal stuff</t>
  </si>
  <si>
    <t>treinamento</t>
  </si>
  <si>
    <t>work</t>
  </si>
  <si>
    <t>Saida</t>
  </si>
  <si>
    <t>Transporte</t>
  </si>
  <si>
    <t>Random</t>
  </si>
  <si>
    <t>REAL</t>
  </si>
  <si>
    <t>PLANNED</t>
  </si>
  <si>
    <t>% green</t>
  </si>
  <si>
    <t>% red</t>
  </si>
  <si>
    <t>Melhorias</t>
  </si>
  <si>
    <t>Personal</t>
  </si>
  <si>
    <t>whats</t>
  </si>
  <si>
    <t>aptos / six sigma</t>
  </si>
  <si>
    <t>Planilhas / Nova Conta Econopass</t>
  </si>
  <si>
    <t>soma X</t>
  </si>
  <si>
    <t>soma Y</t>
  </si>
  <si>
    <t>Red</t>
  </si>
  <si>
    <t>Green</t>
  </si>
  <si>
    <t>Green2</t>
  </si>
  <si>
    <t>Red2</t>
  </si>
  <si>
    <t>count</t>
  </si>
  <si>
    <t>sum</t>
  </si>
  <si>
    <t>%</t>
  </si>
  <si>
    <t>kblo</t>
  </si>
  <si>
    <t>ligação paulinha</t>
  </si>
  <si>
    <t>Study</t>
  </si>
  <si>
    <t>HORA EXTRA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</si>
</sst>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FF0000"/>
      </patternFill>
    </fill>
    <fill>
      <patternFill patternType="solid">
        <fgColor rgb="FF4F81BD"/>
      </patternFill>
    </fill>
    <fill>
      <patternFill patternType="solid">
        <fgColor rgb="FF4F6128"/>
      </patternFill>
    </fill>
    <fill>
      <patternFill patternType="solid">
        <fgColor rgb="FF366092"/>
      </patternFill>
    </fill>
    <fill>
      <patternFill patternType="solid">
        <fgColor rgb="FFBFBFBF"/>
      </patternFill>
    </fill>
    <fill>
      <patternFill patternType="solid">
        <fgColor rgb="FFA5A5A5"/>
      </patternFill>
    </fill>
    <fill>
      <patternFill patternType="solid">
        <fgColor rgb="FFDBEEF3"/>
      </patternFill>
    </fill>
    <fill>
      <patternFill patternType="solid">
        <fgColor rgb="FFDBEEF3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B9B7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1" fillId="8" borderId="0" xfId="0" applyFont="1" applyFill="1"/>
    <xf numFmtId="16" fontId="1" fillId="8" borderId="0" xfId="0" applyNumberFormat="1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vertical="center"/>
    </xf>
    <xf numFmtId="164" fontId="0" fillId="0" borderId="0" xfId="0" applyNumberFormat="1"/>
    <xf numFmtId="21" fontId="2" fillId="0" borderId="0" xfId="0" applyNumberFormat="1" applyFont="1"/>
    <xf numFmtId="0" fontId="1" fillId="0" borderId="0" xfId="0" applyFont="1"/>
    <xf numFmtId="0" fontId="4" fillId="8" borderId="0" xfId="0" applyFont="1" applyFill="1"/>
    <xf numFmtId="16" fontId="4" fillId="8" borderId="0" xfId="0" applyNumberFormat="1" applyFont="1" applyFill="1"/>
    <xf numFmtId="0" fontId="5" fillId="8" borderId="0" xfId="0" applyFont="1" applyFill="1"/>
    <xf numFmtId="20" fontId="5" fillId="0" borderId="0" xfId="0" applyNumberFormat="1" applyFont="1"/>
    <xf numFmtId="0" fontId="5" fillId="0" borderId="0" xfId="0" applyNumberFormat="1" applyFont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16" fontId="4" fillId="8" borderId="1" xfId="0" applyNumberFormat="1" applyFont="1" applyFill="1" applyBorder="1"/>
    <xf numFmtId="0" fontId="5" fillId="8" borderId="2" xfId="0" applyFont="1" applyFill="1" applyBorder="1"/>
    <xf numFmtId="0" fontId="0" fillId="0" borderId="3" xfId="0" applyBorder="1"/>
    <xf numFmtId="0" fontId="5" fillId="10" borderId="4" xfId="0" applyFont="1" applyFill="1" applyBorder="1"/>
    <xf numFmtId="0" fontId="5" fillId="5" borderId="4" xfId="0" applyFont="1" applyFill="1" applyBorder="1"/>
    <xf numFmtId="0" fontId="5" fillId="7" borderId="4" xfId="0" applyFont="1" applyFill="1" applyBorder="1"/>
    <xf numFmtId="0" fontId="0" fillId="0" borderId="4" xfId="0" applyBorder="1"/>
    <xf numFmtId="0" fontId="5" fillId="3" borderId="3" xfId="0" applyFont="1" applyFill="1" applyBorder="1"/>
    <xf numFmtId="0" fontId="5" fillId="11" borderId="3" xfId="0" applyFont="1" applyFill="1" applyBorder="1"/>
    <xf numFmtId="0" fontId="0" fillId="12" borderId="4" xfId="0" applyFill="1" applyBorder="1"/>
    <xf numFmtId="0" fontId="5" fillId="13" borderId="0" xfId="0" applyFont="1" applyFill="1"/>
    <xf numFmtId="0" fontId="0" fillId="14" borderId="3" xfId="0" applyFill="1" applyBorder="1"/>
    <xf numFmtId="0" fontId="5" fillId="7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5" fillId="10" borderId="0" xfId="0" applyFont="1" applyFill="1" applyBorder="1"/>
    <xf numFmtId="0" fontId="5" fillId="5" borderId="0" xfId="0" applyFont="1" applyFill="1" applyBorder="1" applyAlignment="1">
      <alignment vertical="center"/>
    </xf>
    <xf numFmtId="0" fontId="5" fillId="3" borderId="0" xfId="0" applyFont="1" applyFill="1" applyBorder="1"/>
    <xf numFmtId="0" fontId="5" fillId="7" borderId="0" xfId="0" applyFont="1" applyFill="1" applyBorder="1" applyAlignment="1">
      <alignment vertical="center"/>
    </xf>
    <xf numFmtId="0" fontId="5" fillId="0" borderId="0" xfId="0" applyFont="1" applyBorder="1"/>
    <xf numFmtId="0" fontId="0" fillId="0" borderId="0" xfId="0" applyBorder="1"/>
    <xf numFmtId="14" fontId="4" fillId="8" borderId="0" xfId="0" applyNumberFormat="1" applyFont="1" applyFill="1"/>
    <xf numFmtId="0" fontId="5" fillId="15" borderId="0" xfId="0" applyFont="1" applyFill="1" applyBorder="1" applyAlignment="1">
      <alignment vertical="center"/>
    </xf>
    <xf numFmtId="0" fontId="5" fillId="16" borderId="0" xfId="0" applyFont="1" applyFill="1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5" fillId="18" borderId="0" xfId="0" applyFont="1" applyFill="1" applyBorder="1" applyAlignment="1">
      <alignment vertical="center"/>
    </xf>
    <xf numFmtId="0" fontId="7" fillId="0" borderId="0" xfId="0" applyFont="1"/>
    <xf numFmtId="0" fontId="7" fillId="10" borderId="0" xfId="0" applyFont="1" applyFill="1" applyBorder="1"/>
    <xf numFmtId="0" fontId="7" fillId="5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16" borderId="0" xfId="0" applyFont="1" applyFill="1" applyBorder="1" applyAlignment="1">
      <alignment vertical="center"/>
    </xf>
    <xf numFmtId="0" fontId="7" fillId="18" borderId="0" xfId="0" applyFont="1" applyFill="1" applyBorder="1" applyAlignment="1">
      <alignment vertical="center"/>
    </xf>
    <xf numFmtId="14" fontId="8" fillId="8" borderId="0" xfId="0" applyNumberFormat="1" applyFont="1" applyFill="1"/>
    <xf numFmtId="16" fontId="8" fillId="8" borderId="0" xfId="0" applyNumberFormat="1" applyFont="1" applyFill="1"/>
    <xf numFmtId="0" fontId="7" fillId="0" borderId="0" xfId="0" applyFont="1" applyBorder="1"/>
    <xf numFmtId="0" fontId="0" fillId="0" borderId="0" xfId="0" applyFont="1"/>
    <xf numFmtId="0" fontId="7" fillId="19" borderId="0" xfId="0" applyFont="1" applyFill="1" applyBorder="1"/>
    <xf numFmtId="0" fontId="5" fillId="19" borderId="0" xfId="0" applyFont="1" applyFill="1" applyBorder="1" applyAlignment="1">
      <alignment vertical="center"/>
    </xf>
    <xf numFmtId="0" fontId="5" fillId="19" borderId="0" xfId="0" applyFont="1" applyFill="1"/>
    <xf numFmtId="0" fontId="5" fillId="17" borderId="0" xfId="0" applyFont="1" applyFill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20" borderId="0" xfId="0" applyFont="1" applyFill="1" applyBorder="1" applyAlignment="1">
      <alignment vertical="center"/>
    </xf>
    <xf numFmtId="16" fontId="4" fillId="8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5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48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cat>
            <c:strRef>
              <c:f>'v3(2015-Nov) 30min'!$G$29:$G$35</c:f>
              <c:strCache>
                <c:ptCount val="7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Melhorias</c:v>
                </c:pt>
              </c:strCache>
            </c:strRef>
          </c:cat>
          <c:val>
            <c:numRef>
              <c:f>'v3(2015-Nov) 30min'!$H$29:$H$35</c:f>
              <c:numCache>
                <c:formatCode>General</c:formatCode>
                <c:ptCount val="7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89525472495854"/>
          <c:y val="0.13493401866433363"/>
          <c:w val="0.41294611186154034"/>
          <c:h val="0.685375838436862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Control'!$K$8:$K$16</c:f>
              <c:strCache>
                <c:ptCount val="9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Study</c:v>
                </c:pt>
                <c:pt idx="7">
                  <c:v>Melhorias</c:v>
                </c:pt>
                <c:pt idx="8">
                  <c:v>Personal</c:v>
                </c:pt>
              </c:strCache>
            </c:strRef>
          </c:cat>
          <c:val>
            <c:numRef>
              <c:f>'15 min Control'!$L$8:$L$16</c:f>
              <c:numCache>
                <c:formatCode>General</c:formatCode>
                <c:ptCount val="9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44444444444445E-2"/>
          <c:y val="2.3726305045202675E-2"/>
          <c:w val="0.18888888888888888"/>
          <c:h val="0.9299773986585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707025411061287E-2"/>
          <c:y val="0.11413743716109065"/>
          <c:w val="0.67040664759954338"/>
          <c:h val="0.7717251256778187"/>
        </c:manualLayout>
      </c:layout>
      <c:pie3DChart>
        <c:varyColors val="1"/>
        <c:ser>
          <c:idx val="0"/>
          <c:order val="0"/>
          <c:val>
            <c:numRef>
              <c:f>'15 min Control'!$M$34:$M$81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Productive Hours</a:t>
            </a:r>
          </a:p>
        </c:rich>
      </c:tx>
      <c:layout>
        <c:manualLayout>
          <c:xMode val="edge"/>
          <c:yMode val="edge"/>
          <c:x val="5.1394590320561394E-2"/>
          <c:y val="5.55555555555555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chemeClr val="accent2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Control'!$K$9:$K$16</c:f>
              <c:strCache>
                <c:ptCount val="8"/>
                <c:pt idx="0">
                  <c:v>Alimentação</c:v>
                </c:pt>
                <c:pt idx="1">
                  <c:v>Ocioso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Study</c:v>
                </c:pt>
                <c:pt idx="6">
                  <c:v>Melhorias</c:v>
                </c:pt>
                <c:pt idx="7">
                  <c:v>Personal</c:v>
                </c:pt>
              </c:strCache>
            </c:strRef>
          </c:cat>
          <c:val>
            <c:numRef>
              <c:f>'15 min Control'!$L$9:$L$16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3957763647748"/>
          <c:y val="9.2543379994167396E-2"/>
          <c:w val="0.20253462041094236"/>
          <c:h val="0.82255212890055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Control'!$L$86:$L$87</c:f>
              <c:strCache>
                <c:ptCount val="2"/>
                <c:pt idx="0">
                  <c:v>Red</c:v>
                </c:pt>
                <c:pt idx="1">
                  <c:v>Green</c:v>
                </c:pt>
              </c:strCache>
            </c:strRef>
          </c:cat>
          <c:val>
            <c:numRef>
              <c:f>'15 min Control'!$M$86:$M$87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104569593606971E-2"/>
          <c:y val="0.13040099154272383"/>
          <c:w val="0.57106304989474754"/>
          <c:h val="0.739198016914552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Control'!$L$89:$L$90</c:f>
              <c:strCache>
                <c:ptCount val="2"/>
                <c:pt idx="0">
                  <c:v>Red2</c:v>
                </c:pt>
                <c:pt idx="1">
                  <c:v>Green2</c:v>
                </c:pt>
              </c:strCache>
            </c:strRef>
          </c:cat>
          <c:val>
            <c:numRef>
              <c:f>'15 min Control'!$N$89:$N$90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cat>
            <c:strRef>
              <c:f>'15 min Control'!$L$83:$L$84</c:f>
              <c:strCache>
                <c:ptCount val="2"/>
                <c:pt idx="0">
                  <c:v>Red</c:v>
                </c:pt>
                <c:pt idx="1">
                  <c:v>Green</c:v>
                </c:pt>
              </c:strCache>
            </c:strRef>
          </c:cat>
          <c:val>
            <c:numRef>
              <c:f>'15 min Control'!$M$83:$M$84</c:f>
              <c:numCache>
                <c:formatCode>General</c:formatCode>
                <c:ptCount val="2"/>
                <c:pt idx="0">
                  <c:v>10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1624939923919024E-2"/>
          <c:y val="6.6062185149821873E-2"/>
          <c:w val="0.63667207860409558"/>
          <c:h val="0.8385146585226576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</c:dPt>
          <c:dPt>
            <c:idx val="3"/>
            <c:bubble3D val="0"/>
            <c:spPr>
              <a:solidFill>
                <a:schemeClr val="accent5"/>
              </a:solidFill>
            </c:spPr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rgbClr val="00B0F0"/>
              </a:solidFill>
            </c:spPr>
          </c:dPt>
          <c:dPt>
            <c:idx val="6"/>
            <c:bubble3D val="0"/>
            <c:spPr>
              <a:solidFill>
                <a:srgbClr val="92D050"/>
              </a:solidFill>
            </c:spPr>
          </c:dPt>
          <c:cat>
            <c:strRef>
              <c:f>'15 min Control'!$G$1:$G$7</c:f>
              <c:strCache>
                <c:ptCount val="7"/>
                <c:pt idx="0">
                  <c:v>Dormindo</c:v>
                </c:pt>
                <c:pt idx="1">
                  <c:v>Alimentação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Melhorias</c:v>
                </c:pt>
                <c:pt idx="6">
                  <c:v>Personal</c:v>
                </c:pt>
              </c:strCache>
            </c:strRef>
          </c:cat>
          <c:val>
            <c:numRef>
              <c:f>'15 min Control'!$I$1:$I$7</c:f>
              <c:numCache>
                <c:formatCode>General</c:formatCode>
                <c:ptCount val="7"/>
                <c:pt idx="0">
                  <c:v>17</c:v>
                </c:pt>
                <c:pt idx="1">
                  <c:v>5</c:v>
                </c:pt>
                <c:pt idx="2">
                  <c:v>17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89525472495854"/>
          <c:y val="0.13493401866433363"/>
          <c:w val="0.41294611186154034"/>
          <c:h val="0.685375838436862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Control'!$S$8:$S$16</c:f>
              <c:strCache>
                <c:ptCount val="9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Study</c:v>
                </c:pt>
                <c:pt idx="7">
                  <c:v>Melhorias</c:v>
                </c:pt>
                <c:pt idx="8">
                  <c:v>Personal</c:v>
                </c:pt>
              </c:strCache>
            </c:strRef>
          </c:cat>
          <c:val>
            <c:numRef>
              <c:f>'15 min Control'!$T$8:$T$16</c:f>
              <c:numCache>
                <c:formatCode>General</c:formatCode>
                <c:ptCount val="9"/>
                <c:pt idx="0">
                  <c:v>12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44444444444445E-2"/>
          <c:y val="2.3726305045202675E-2"/>
          <c:w val="0.18888888888888888"/>
          <c:h val="0.9299773986585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707025411061287E-2"/>
          <c:y val="0.11413743716109065"/>
          <c:w val="0.67040664759954338"/>
          <c:h val="0.7717251256778187"/>
        </c:manualLayout>
      </c:layout>
      <c:pie3DChart>
        <c:varyColors val="1"/>
        <c:ser>
          <c:idx val="0"/>
          <c:order val="0"/>
          <c:val>
            <c:numRef>
              <c:f>'15 min Control'!$M$34:$M$81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Productive Hours</a:t>
            </a:r>
          </a:p>
        </c:rich>
      </c:tx>
      <c:layout>
        <c:manualLayout>
          <c:xMode val="edge"/>
          <c:yMode val="edge"/>
          <c:x val="5.1394590320561394E-2"/>
          <c:y val="5.55555555555555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chemeClr val="accent2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Control'!$S$9:$S$16</c:f>
              <c:strCache>
                <c:ptCount val="8"/>
                <c:pt idx="0">
                  <c:v>Alimentação</c:v>
                </c:pt>
                <c:pt idx="1">
                  <c:v>Ocioso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Study</c:v>
                </c:pt>
                <c:pt idx="6">
                  <c:v>Melhorias</c:v>
                </c:pt>
                <c:pt idx="7">
                  <c:v>Personal</c:v>
                </c:pt>
              </c:strCache>
            </c:strRef>
          </c:cat>
          <c:val>
            <c:numRef>
              <c:f>'15 min Control'!$T$9:$T$16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3957763647748"/>
          <c:y val="9.2543379994167396E-2"/>
          <c:w val="0.20253462041094236"/>
          <c:h val="0.82255212890055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2-4003-82E4-169B1574F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2-4003-82E4-169B1574F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22-4003-82E4-169B1574F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22-4003-82E4-169B1574FCF2}"/>
              </c:ext>
            </c:extLst>
          </c:dPt>
          <c:cat>
            <c:strRef>
              <c:f>'v3(2015-Nov) 30min'!$G$1:$G$4</c:f>
              <c:strCache>
                <c:ptCount val="4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</c:strCache>
            </c:strRef>
          </c:cat>
          <c:val>
            <c:numRef>
              <c:f>'v3(2015-Nov) 30min'!$H$1:$H$4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22-4003-82E4-169B1574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Control'!$T$86:$T$87</c:f>
              <c:strCache>
                <c:ptCount val="2"/>
                <c:pt idx="0">
                  <c:v>Red</c:v>
                </c:pt>
                <c:pt idx="1">
                  <c:v>Green</c:v>
                </c:pt>
              </c:strCache>
            </c:strRef>
          </c:cat>
          <c:val>
            <c:numRef>
              <c:f>'15 min Control'!$U$86:$U$87</c:f>
              <c:numCache>
                <c:formatCode>General</c:formatCode>
                <c:ptCount val="2"/>
                <c:pt idx="0">
                  <c:v>17</c:v>
                </c:pt>
                <c:pt idx="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104569593606971E-2"/>
          <c:y val="0.13040099154272383"/>
          <c:w val="0.57106304989474754"/>
          <c:h val="0.7391980169145523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Control'!$T$89:$T$90</c:f>
              <c:strCache>
                <c:ptCount val="2"/>
                <c:pt idx="0">
                  <c:v>Red2</c:v>
                </c:pt>
                <c:pt idx="1">
                  <c:v>Green2</c:v>
                </c:pt>
              </c:strCache>
            </c:strRef>
          </c:cat>
          <c:val>
            <c:numRef>
              <c:f>'15 min Control'!$V$89:$V$90</c:f>
              <c:numCache>
                <c:formatCode>General</c:formatCode>
                <c:ptCount val="2"/>
                <c:pt idx="0">
                  <c:v>4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</c:spPr>
          </c:dPt>
          <c:dPt>
            <c:idx val="1"/>
            <c:bubble3D val="0"/>
            <c:spPr>
              <a:solidFill>
                <a:schemeClr val="accent6"/>
              </a:solidFill>
            </c:spPr>
          </c:dPt>
          <c:cat>
            <c:strRef>
              <c:f>'15 min Control'!$T$83:$T$84</c:f>
              <c:strCache>
                <c:ptCount val="2"/>
                <c:pt idx="0">
                  <c:v>Red</c:v>
                </c:pt>
                <c:pt idx="1">
                  <c:v>Green</c:v>
                </c:pt>
              </c:strCache>
            </c:strRef>
          </c:cat>
          <c:val>
            <c:numRef>
              <c:f>'15 min Control'!$U$83:$U$84</c:f>
              <c:numCache>
                <c:formatCode>General</c:formatCode>
                <c:ptCount val="2"/>
                <c:pt idx="0">
                  <c:v>17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89525472495854"/>
          <c:y val="0.13493401866433363"/>
          <c:w val="0.41294611186154034"/>
          <c:h val="0.685375838436862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Control'!$AA$8:$AA$16</c:f>
              <c:strCache>
                <c:ptCount val="9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Study</c:v>
                </c:pt>
                <c:pt idx="7">
                  <c:v>Melhorias</c:v>
                </c:pt>
                <c:pt idx="8">
                  <c:v>Personal</c:v>
                </c:pt>
              </c:strCache>
            </c:strRef>
          </c:cat>
          <c:val>
            <c:numRef>
              <c:f>'15 min Control'!$AB$8:$AB$16</c:f>
              <c:numCache>
                <c:formatCode>General</c:formatCode>
                <c:ptCount val="9"/>
                <c:pt idx="0">
                  <c:v>12</c:v>
                </c:pt>
                <c:pt idx="1">
                  <c:v>4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44444444444445E-2"/>
          <c:y val="2.3726305045202675E-2"/>
          <c:w val="0.18888888888888888"/>
          <c:h val="0.9299773986585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Productive Hours</a:t>
            </a:r>
          </a:p>
        </c:rich>
      </c:tx>
      <c:layout>
        <c:manualLayout>
          <c:xMode val="edge"/>
          <c:yMode val="edge"/>
          <c:x val="5.1394590320561394E-2"/>
          <c:y val="5.55555555555555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chemeClr val="accent2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Control'!$AA$9:$AA$16</c:f>
              <c:strCache>
                <c:ptCount val="8"/>
                <c:pt idx="0">
                  <c:v>Alimentação</c:v>
                </c:pt>
                <c:pt idx="1">
                  <c:v>Ocioso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Study</c:v>
                </c:pt>
                <c:pt idx="6">
                  <c:v>Melhorias</c:v>
                </c:pt>
                <c:pt idx="7">
                  <c:v>Personal</c:v>
                </c:pt>
              </c:strCache>
            </c:strRef>
          </c:cat>
          <c:val>
            <c:numRef>
              <c:f>'15 min Control'!$AB$9:$AB$16</c:f>
              <c:numCache>
                <c:formatCode>General</c:formatCode>
                <c:ptCount val="8"/>
                <c:pt idx="0">
                  <c:v>4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3957763647748"/>
          <c:y val="9.2543379994167396E-2"/>
          <c:w val="0.20253462041094236"/>
          <c:h val="0.82255212890055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89525472495854"/>
          <c:y val="0.13493401866433363"/>
          <c:w val="0.41294611186154034"/>
          <c:h val="0.685375838436862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Control'!$AJ$8:$AJ$16</c:f>
              <c:strCache>
                <c:ptCount val="9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Study</c:v>
                </c:pt>
                <c:pt idx="7">
                  <c:v>Melhorias</c:v>
                </c:pt>
                <c:pt idx="8">
                  <c:v>Personal</c:v>
                </c:pt>
              </c:strCache>
            </c:strRef>
          </c:cat>
          <c:val>
            <c:numRef>
              <c:f>'15 min Control'!$AK$8:$AK$16</c:f>
              <c:numCache>
                <c:formatCode>General</c:formatCode>
                <c:ptCount val="9"/>
                <c:pt idx="0">
                  <c:v>14</c:v>
                </c:pt>
                <c:pt idx="1">
                  <c:v>5</c:v>
                </c:pt>
                <c:pt idx="2">
                  <c:v>0</c:v>
                </c:pt>
                <c:pt idx="3">
                  <c:v>13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44444444444445E-2"/>
          <c:y val="2.3726305045202675E-2"/>
          <c:w val="0.18888888888888888"/>
          <c:h val="0.9299773986585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Productive Hours</a:t>
            </a:r>
          </a:p>
        </c:rich>
      </c:tx>
      <c:layout>
        <c:manualLayout>
          <c:xMode val="edge"/>
          <c:yMode val="edge"/>
          <c:x val="5.1394590320561394E-2"/>
          <c:y val="5.55555555555555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chemeClr val="accent2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Control'!$AJ$9:$AJ$16</c:f>
              <c:strCache>
                <c:ptCount val="8"/>
                <c:pt idx="0">
                  <c:v>Alimentação</c:v>
                </c:pt>
                <c:pt idx="1">
                  <c:v>Ocioso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Study</c:v>
                </c:pt>
                <c:pt idx="6">
                  <c:v>Melhorias</c:v>
                </c:pt>
                <c:pt idx="7">
                  <c:v>Personal</c:v>
                </c:pt>
              </c:strCache>
            </c:strRef>
          </c:cat>
          <c:val>
            <c:numRef>
              <c:f>'15 min Control'!$AK$9:$AK$16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3957763647748"/>
          <c:y val="9.2543379994167396E-2"/>
          <c:w val="0.20253462041094236"/>
          <c:h val="0.82255212890055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cat>
            <c:strRef>
              <c:f>'v2(2015-05-18)'!$G$29:$G$35</c:f>
              <c:strCache>
                <c:ptCount val="7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Melhorias</c:v>
                </c:pt>
              </c:strCache>
            </c:strRef>
          </c:cat>
          <c:val>
            <c:numRef>
              <c:f>'v2(2015-05-18)'!$H$29:$H$35</c:f>
              <c:numCache>
                <c:formatCode>General</c:formatCode>
                <c:ptCount val="7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2-4003-82E4-169B1574F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2-4003-82E4-169B1574F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22-4003-82E4-169B1574F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22-4003-82E4-169B1574FCF2}"/>
              </c:ext>
            </c:extLst>
          </c:dPt>
          <c:cat>
            <c:strRef>
              <c:f>'v2(2015-05-18)'!$G$1:$G$4</c:f>
              <c:strCache>
                <c:ptCount val="4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</c:strCache>
            </c:strRef>
          </c:cat>
          <c:val>
            <c:numRef>
              <c:f>'v2(2015-05-18)'!$H$1:$H$4</c:f>
              <c:numCache>
                <c:formatCode>General</c:formatCode>
                <c:ptCount val="4"/>
                <c:pt idx="0">
                  <c:v>17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22-4003-82E4-169B1574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707025411061287E-2"/>
          <c:y val="0.11413743716109065"/>
          <c:w val="0.67040664759954338"/>
          <c:h val="0.7717251256778187"/>
        </c:manualLayout>
      </c:layout>
      <c:pie3DChart>
        <c:varyColors val="1"/>
        <c:ser>
          <c:idx val="0"/>
          <c:order val="0"/>
          <c:val>
            <c:numRef>
              <c:f>'v2(2015-05-18)'!$E$15:$E$62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707025411061287E-2"/>
          <c:y val="0.11413743716109065"/>
          <c:w val="0.67040664759954338"/>
          <c:h val="0.7717251256778187"/>
        </c:manualLayout>
      </c:layout>
      <c:pie3DChart>
        <c:varyColors val="1"/>
        <c:ser>
          <c:idx val="0"/>
          <c:order val="0"/>
          <c:val>
            <c:numRef>
              <c:f>'v3(2015-Nov) 30min'!$E$15:$E$62</c:f>
              <c:numCache>
                <c:formatCode>General</c:formatCode>
                <c:ptCount val="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76-4C09-BF38-EFBAD9DE05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76-4C09-BF38-EFBAD9DE05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76-4C09-BF38-EFBAD9DE05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76-4C09-BF38-EFBAD9DE05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76-4C09-BF38-EFBAD9DE05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E76-4C09-BF38-EFBAD9DE05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E76-4C09-BF38-EFBAD9DE0550}"/>
              </c:ext>
            </c:extLst>
          </c:dPt>
          <c:val>
            <c:numRef>
              <c:f>'v2'!$F$53:$F$59</c:f>
              <c:numCache>
                <c:formatCode>General</c:formatCode>
                <c:ptCount val="7"/>
                <c:pt idx="0">
                  <c:v>6</c:v>
                </c:pt>
                <c:pt idx="1">
                  <c:v>3.5</c:v>
                </c:pt>
                <c:pt idx="2">
                  <c:v>2.5</c:v>
                </c:pt>
                <c:pt idx="3">
                  <c:v>7</c:v>
                </c:pt>
                <c:pt idx="4">
                  <c:v>1.5</c:v>
                </c:pt>
                <c:pt idx="5">
                  <c:v>0.5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76-4C09-BF38-EFBAD9DE0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'v1'!$H$94</c:f>
              <c:strCache>
                <c:ptCount val="1"/>
                <c:pt idx="0">
                  <c:v>HRS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7C3-4446-9CBF-7780980BB3BD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7C3-4446-9CBF-7780980BB3BD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17C3-4446-9CBF-7780980BB3BD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17C3-4446-9CBF-7780980BB3BD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17C3-4446-9CBF-7780980BB3BD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17C3-4446-9CBF-7780980BB3BD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D-17C3-4446-9CBF-7780980BB3BD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F-17C3-4446-9CBF-7780980BB3BD}"/>
              </c:ext>
            </c:extLst>
          </c:dPt>
          <c:cat>
            <c:strRef>
              <c:f>'v1'!$G$95:$G$102</c:f>
              <c:strCache>
                <c:ptCount val="8"/>
                <c:pt idx="0">
                  <c:v>Sono</c:v>
                </c:pt>
                <c:pt idx="1">
                  <c:v>ALIMENTAÇÃO</c:v>
                </c:pt>
                <c:pt idx="2">
                  <c:v>TRANSPORTE</c:v>
                </c:pt>
                <c:pt idx="3">
                  <c:v>Work</c:v>
                </c:pt>
                <c:pt idx="4">
                  <c:v>GYM</c:v>
                </c:pt>
                <c:pt idx="5">
                  <c:v>ocio</c:v>
                </c:pt>
                <c:pt idx="6">
                  <c:v>Aula Filosofia</c:v>
                </c:pt>
                <c:pt idx="7">
                  <c:v>Saídas</c:v>
                </c:pt>
              </c:strCache>
            </c:strRef>
          </c:cat>
          <c:val>
            <c:numRef>
              <c:f>'v1'!$H$95:$H$102</c:f>
              <c:numCache>
                <c:formatCode>0.0</c:formatCode>
                <c:ptCount val="8"/>
                <c:pt idx="0">
                  <c:v>6.5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2.5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C3-4446-9CBF-7780980B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'v1'!$H$44</c:f>
              <c:strCache>
                <c:ptCount val="1"/>
                <c:pt idx="0">
                  <c:v>HRS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D24C-4FF8-BC67-82D2D894733F}"/>
              </c:ext>
            </c:extLst>
          </c:dPt>
          <c:dPt>
            <c:idx val="1"/>
            <c:bubble3D val="0"/>
            <c:spPr>
              <a:solidFill>
                <a:schemeClr val="accent6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D24C-4FF8-BC67-82D2D894733F}"/>
              </c:ext>
            </c:extLst>
          </c:dPt>
          <c:dPt>
            <c:idx val="2"/>
            <c:bubble3D val="0"/>
            <c:spPr>
              <a:solidFill>
                <a:schemeClr val="accent5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D24C-4FF8-BC67-82D2D894733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D24C-4FF8-BC67-82D2D894733F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9-D24C-4FF8-BC67-82D2D894733F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B-D24C-4FF8-BC67-82D2D894733F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D-D24C-4FF8-BC67-82D2D894733F}"/>
              </c:ext>
            </c:extLst>
          </c:dPt>
          <c:dPt>
            <c:idx val="7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F-D24C-4FF8-BC67-82D2D894733F}"/>
              </c:ext>
            </c:extLst>
          </c:dPt>
          <c:cat>
            <c:strRef>
              <c:f>'v1'!$G$45:$G$52</c:f>
              <c:strCache>
                <c:ptCount val="8"/>
                <c:pt idx="0">
                  <c:v>Sono</c:v>
                </c:pt>
                <c:pt idx="1">
                  <c:v>ALIMENTAÇÃO</c:v>
                </c:pt>
                <c:pt idx="2">
                  <c:v>TRANSPORTE</c:v>
                </c:pt>
                <c:pt idx="3">
                  <c:v>Work</c:v>
                </c:pt>
                <c:pt idx="4">
                  <c:v>GYM</c:v>
                </c:pt>
                <c:pt idx="5">
                  <c:v>ocio</c:v>
                </c:pt>
                <c:pt idx="6">
                  <c:v>Aula Filosofia</c:v>
                </c:pt>
                <c:pt idx="7">
                  <c:v>Saídas</c:v>
                </c:pt>
              </c:strCache>
            </c:strRef>
          </c:cat>
          <c:val>
            <c:numRef>
              <c:f>'v1'!$H$45:$H$52</c:f>
              <c:numCache>
                <c:formatCode>0.0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10-D24C-4FF8-BC67-82D2D894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189525472495854"/>
          <c:y val="0.13493401866433363"/>
          <c:w val="0.41294611186154034"/>
          <c:h val="0.685375838436862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5"/>
            <c:bubble3D val="0"/>
            <c:spPr>
              <a:solidFill>
                <a:srgbClr val="FFC000"/>
              </a:solidFill>
            </c:spPr>
          </c:dPt>
          <c:dPt>
            <c:idx val="6"/>
            <c:bubble3D val="0"/>
            <c:spPr>
              <a:solidFill>
                <a:srgbClr val="00B0F0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1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Control'!$C$8:$C$16</c:f>
              <c:strCache>
                <c:ptCount val="9"/>
                <c:pt idx="0">
                  <c:v>Dormindo</c:v>
                </c:pt>
                <c:pt idx="1">
                  <c:v>Alimentação</c:v>
                </c:pt>
                <c:pt idx="2">
                  <c:v>Ocioso</c:v>
                </c:pt>
                <c:pt idx="3">
                  <c:v>Work</c:v>
                </c:pt>
                <c:pt idx="4">
                  <c:v>Transporte</c:v>
                </c:pt>
                <c:pt idx="5">
                  <c:v>Random</c:v>
                </c:pt>
                <c:pt idx="6">
                  <c:v>Random</c:v>
                </c:pt>
                <c:pt idx="7">
                  <c:v>Melhorias</c:v>
                </c:pt>
                <c:pt idx="8">
                  <c:v>Personal</c:v>
                </c:pt>
              </c:strCache>
            </c:strRef>
          </c:cat>
          <c:val>
            <c:numRef>
              <c:f>'15 min Control'!$D$8:$D$16</c:f>
              <c:numCache>
                <c:formatCode>General</c:formatCode>
                <c:ptCount val="9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44444444444445E-2"/>
          <c:y val="2.3726305045202675E-2"/>
          <c:w val="0.18888888888888888"/>
          <c:h val="0.929977398658500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7934632544862129"/>
          <c:y val="0.2838176148414559"/>
          <c:w val="0.30423325387700784"/>
          <c:h val="0.641670015811876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22-4003-82E4-169B1574FC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22-4003-82E4-169B1574FC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22-4003-82E4-169B1574FC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22-4003-82E4-169B1574FCF2}"/>
              </c:ext>
            </c:extLst>
          </c:dPt>
          <c:cat>
            <c:strRef>
              <c:f>'15 min Control'!$G$1:$G$7</c:f>
              <c:strCache>
                <c:ptCount val="7"/>
                <c:pt idx="0">
                  <c:v>Dormindo</c:v>
                </c:pt>
                <c:pt idx="1">
                  <c:v>Alimentação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Melhorias</c:v>
                </c:pt>
                <c:pt idx="6">
                  <c:v>Personal</c:v>
                </c:pt>
              </c:strCache>
            </c:strRef>
          </c:cat>
          <c:val>
            <c:numRef>
              <c:f>'15 min Control'!$H$1:$H$7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22-4003-82E4-169B1574F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707025411061287E-2"/>
          <c:y val="0.11413743716109065"/>
          <c:w val="0.67040664759954338"/>
          <c:h val="0.7717251256778187"/>
        </c:manualLayout>
      </c:layout>
      <c:pie3DChart>
        <c:varyColors val="1"/>
        <c:ser>
          <c:idx val="0"/>
          <c:order val="0"/>
          <c:val>
            <c:numRef>
              <c:f>'15 min Control'!$E$34:$E$81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200"/>
              <a:t>Productive Hours</a:t>
            </a:r>
          </a:p>
        </c:rich>
      </c:tx>
      <c:layout>
        <c:manualLayout>
          <c:xMode val="edge"/>
          <c:yMode val="edge"/>
          <c:x val="5.1394590320561394E-2"/>
          <c:y val="5.55555555555555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96-444D-A5EE-81728EEB789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96-444D-A5EE-81728EEB78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6-444D-A5EE-81728EEB7891}"/>
              </c:ext>
            </c:extLst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96-444D-A5EE-81728EEB7891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</c:spPr>
          </c:dPt>
          <c:dPt>
            <c:idx val="5"/>
            <c:bubble3D val="0"/>
            <c:spPr>
              <a:solidFill>
                <a:srgbClr val="00B0F0"/>
              </a:solidFill>
            </c:spPr>
          </c:dPt>
          <c:dPt>
            <c:idx val="6"/>
            <c:bubble3D val="0"/>
            <c:spPr>
              <a:solidFill>
                <a:schemeClr val="accent6"/>
              </a:solidFill>
            </c:spPr>
          </c:dPt>
          <c:dPt>
            <c:idx val="7"/>
            <c:bubble3D val="0"/>
            <c:spPr>
              <a:solidFill>
                <a:schemeClr val="accent6"/>
              </a:solidFill>
            </c:spPr>
          </c:dPt>
          <c:dLbls>
            <c:numFmt formatCode="General" sourceLinked="0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Control'!$C$9:$C$16</c:f>
              <c:strCache>
                <c:ptCount val="8"/>
                <c:pt idx="0">
                  <c:v>Alimentação</c:v>
                </c:pt>
                <c:pt idx="1">
                  <c:v>Ocioso</c:v>
                </c:pt>
                <c:pt idx="2">
                  <c:v>Work</c:v>
                </c:pt>
                <c:pt idx="3">
                  <c:v>Transporte</c:v>
                </c:pt>
                <c:pt idx="4">
                  <c:v>Random</c:v>
                </c:pt>
                <c:pt idx="5">
                  <c:v>Random</c:v>
                </c:pt>
                <c:pt idx="6">
                  <c:v>Melhorias</c:v>
                </c:pt>
                <c:pt idx="7">
                  <c:v>Personal</c:v>
                </c:pt>
              </c:strCache>
            </c:strRef>
          </c:cat>
          <c:val>
            <c:numRef>
              <c:f>'15 min Control'!$D$9:$D$16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96-444D-A5EE-81728EEB78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93957763647748"/>
          <c:y val="9.2543379994167396E-2"/>
          <c:w val="0.20253462041094236"/>
          <c:h val="0.82255212890055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Control'!$D$86:$D$87</c:f>
              <c:strCache>
                <c:ptCount val="2"/>
                <c:pt idx="0">
                  <c:v>soma X</c:v>
                </c:pt>
                <c:pt idx="1">
                  <c:v>soma Y</c:v>
                </c:pt>
              </c:strCache>
            </c:strRef>
          </c:cat>
          <c:val>
            <c:numRef>
              <c:f>'15 min Control'!$E$86:$E$87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7104569593606971E-2"/>
          <c:y val="0.13040099154272383"/>
          <c:w val="0.57106304989474754"/>
          <c:h val="0.73919801691455234"/>
        </c:manualLayout>
      </c:layout>
      <c:pie3D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'15 min Control'!$D$89:$D$90</c:f>
              <c:strCache>
                <c:ptCount val="2"/>
                <c:pt idx="0">
                  <c:v>soma X</c:v>
                </c:pt>
                <c:pt idx="1">
                  <c:v>soma Y</c:v>
                </c:pt>
              </c:strCache>
            </c:strRef>
          </c:cat>
          <c:val>
            <c:numRef>
              <c:f>'15 min Control'!$F$89:$F$90</c:f>
              <c:numCache>
                <c:formatCode>General</c:formatCode>
                <c:ptCount val="2"/>
                <c:pt idx="0">
                  <c:v>10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12</xdr:row>
      <xdr:rowOff>0</xdr:rowOff>
    </xdr:from>
    <xdr:to>
      <xdr:col>16</xdr:col>
      <xdr:colOff>104775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133350</xdr:rowOff>
    </xdr:from>
    <xdr:to>
      <xdr:col>14</xdr:col>
      <xdr:colOff>447675</xdr:colOff>
      <xdr:row>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95A33CE-CDA8-4D9A-883B-870C2CF9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40</xdr:row>
      <xdr:rowOff>109537</xdr:rowOff>
    </xdr:from>
    <xdr:to>
      <xdr:col>16</xdr:col>
      <xdr:colOff>190500</xdr:colOff>
      <xdr:row>51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109818</xdr:colOff>
      <xdr:row>93</xdr:row>
      <xdr:rowOff>33618</xdr:rowOff>
    </xdr:from>
    <xdr:to>
      <xdr:col>7</xdr:col>
      <xdr:colOff>302559</xdr:colOff>
      <xdr:row>105</xdr:row>
      <xdr:rowOff>45383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190500</xdr:colOff>
      <xdr:row>0</xdr:row>
      <xdr:rowOff>1</xdr:rowOff>
    </xdr:from>
    <xdr:to>
      <xdr:col>44</xdr:col>
      <xdr:colOff>369792</xdr:colOff>
      <xdr:row>5</xdr:row>
      <xdr:rowOff>44825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95A33CE-CDA8-4D9A-883B-870C2CF9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11766</xdr:colOff>
      <xdr:row>120</xdr:row>
      <xdr:rowOff>840</xdr:rowOff>
    </xdr:from>
    <xdr:to>
      <xdr:col>6</xdr:col>
      <xdr:colOff>1210235</xdr:colOff>
      <xdr:row>126</xdr:row>
      <xdr:rowOff>81803</xdr:rowOff>
    </xdr:to>
    <xdr:graphicFrame macro="">
      <xdr:nvGraphicFramePr>
        <xdr:cNvPr id="4" name="Chart 3" title="as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56590</xdr:colOff>
      <xdr:row>16</xdr:row>
      <xdr:rowOff>168090</xdr:rowOff>
    </xdr:from>
    <xdr:to>
      <xdr:col>7</xdr:col>
      <xdr:colOff>156883</xdr:colOff>
      <xdr:row>29</xdr:row>
      <xdr:rowOff>134472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</xdr:colOff>
      <xdr:row>126</xdr:row>
      <xdr:rowOff>104775</xdr:rowOff>
    </xdr:from>
    <xdr:to>
      <xdr:col>6</xdr:col>
      <xdr:colOff>1219200</xdr:colOff>
      <xdr:row>137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93569</xdr:colOff>
      <xdr:row>138</xdr:row>
      <xdr:rowOff>2241</xdr:rowOff>
    </xdr:from>
    <xdr:to>
      <xdr:col>7</xdr:col>
      <xdr:colOff>26333</xdr:colOff>
      <xdr:row>148</xdr:row>
      <xdr:rowOff>154641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580464</xdr:colOff>
      <xdr:row>93</xdr:row>
      <xdr:rowOff>1</xdr:rowOff>
    </xdr:from>
    <xdr:to>
      <xdr:col>15</xdr:col>
      <xdr:colOff>112058</xdr:colOff>
      <xdr:row>104</xdr:row>
      <xdr:rowOff>123264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11766</xdr:colOff>
      <xdr:row>120</xdr:row>
      <xdr:rowOff>840</xdr:rowOff>
    </xdr:from>
    <xdr:to>
      <xdr:col>14</xdr:col>
      <xdr:colOff>1210235</xdr:colOff>
      <xdr:row>126</xdr:row>
      <xdr:rowOff>81803</xdr:rowOff>
    </xdr:to>
    <xdr:graphicFrame macro="">
      <xdr:nvGraphicFramePr>
        <xdr:cNvPr id="9" name="Chart 8" title="as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516031</xdr:colOff>
      <xdr:row>16</xdr:row>
      <xdr:rowOff>156884</xdr:rowOff>
    </xdr:from>
    <xdr:to>
      <xdr:col>15</xdr:col>
      <xdr:colOff>11207</xdr:colOff>
      <xdr:row>29</xdr:row>
      <xdr:rowOff>161926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19050</xdr:colOff>
      <xdr:row>126</xdr:row>
      <xdr:rowOff>104775</xdr:rowOff>
    </xdr:from>
    <xdr:to>
      <xdr:col>14</xdr:col>
      <xdr:colOff>1219200</xdr:colOff>
      <xdr:row>137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93569</xdr:colOff>
      <xdr:row>138</xdr:row>
      <xdr:rowOff>2241</xdr:rowOff>
    </xdr:from>
    <xdr:to>
      <xdr:col>15</xdr:col>
      <xdr:colOff>26333</xdr:colOff>
      <xdr:row>148</xdr:row>
      <xdr:rowOff>154641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95251</xdr:colOff>
      <xdr:row>149</xdr:row>
      <xdr:rowOff>51547</xdr:rowOff>
    </xdr:from>
    <xdr:to>
      <xdr:col>14</xdr:col>
      <xdr:colOff>1199031</xdr:colOff>
      <xdr:row>159</xdr:row>
      <xdr:rowOff>78441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89647</xdr:colOff>
      <xdr:row>2</xdr:row>
      <xdr:rowOff>51547</xdr:rowOff>
    </xdr:from>
    <xdr:to>
      <xdr:col>46</xdr:col>
      <xdr:colOff>420220</xdr:colOff>
      <xdr:row>15</xdr:row>
      <xdr:rowOff>67235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93</xdr:row>
      <xdr:rowOff>1</xdr:rowOff>
    </xdr:from>
    <xdr:to>
      <xdr:col>23</xdr:col>
      <xdr:colOff>112058</xdr:colOff>
      <xdr:row>104</xdr:row>
      <xdr:rowOff>123264</xdr:rowOff>
    </xdr:to>
    <xdr:graphicFrame macro="">
      <xdr:nvGraphicFramePr>
        <xdr:cNvPr id="16" name="Chart 15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11766</xdr:colOff>
      <xdr:row>120</xdr:row>
      <xdr:rowOff>840</xdr:rowOff>
    </xdr:from>
    <xdr:to>
      <xdr:col>22</xdr:col>
      <xdr:colOff>1210235</xdr:colOff>
      <xdr:row>126</xdr:row>
      <xdr:rowOff>81803</xdr:rowOff>
    </xdr:to>
    <xdr:graphicFrame macro="">
      <xdr:nvGraphicFramePr>
        <xdr:cNvPr id="17" name="Chart 16" title="as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0</xdr:colOff>
      <xdr:row>16</xdr:row>
      <xdr:rowOff>156884</xdr:rowOff>
    </xdr:from>
    <xdr:to>
      <xdr:col>23</xdr:col>
      <xdr:colOff>11207</xdr:colOff>
      <xdr:row>29</xdr:row>
      <xdr:rowOff>161926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19050</xdr:colOff>
      <xdr:row>126</xdr:row>
      <xdr:rowOff>104775</xdr:rowOff>
    </xdr:from>
    <xdr:to>
      <xdr:col>22</xdr:col>
      <xdr:colOff>1219200</xdr:colOff>
      <xdr:row>137</xdr:row>
      <xdr:rowOff>66675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93569</xdr:colOff>
      <xdr:row>138</xdr:row>
      <xdr:rowOff>2241</xdr:rowOff>
    </xdr:from>
    <xdr:to>
      <xdr:col>23</xdr:col>
      <xdr:colOff>26333</xdr:colOff>
      <xdr:row>148</xdr:row>
      <xdr:rowOff>154641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95251</xdr:colOff>
      <xdr:row>149</xdr:row>
      <xdr:rowOff>51547</xdr:rowOff>
    </xdr:from>
    <xdr:to>
      <xdr:col>22</xdr:col>
      <xdr:colOff>1199031</xdr:colOff>
      <xdr:row>159</xdr:row>
      <xdr:rowOff>78441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24</xdr:col>
      <xdr:colOff>0</xdr:colOff>
      <xdr:row>93</xdr:row>
      <xdr:rowOff>1</xdr:rowOff>
    </xdr:from>
    <xdr:to>
      <xdr:col>31</xdr:col>
      <xdr:colOff>112058</xdr:colOff>
      <xdr:row>104</xdr:row>
      <xdr:rowOff>123264</xdr:rowOff>
    </xdr:to>
    <xdr:graphicFrame macro="">
      <xdr:nvGraphicFramePr>
        <xdr:cNvPr id="22" name="Chart 21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16</xdr:row>
      <xdr:rowOff>156884</xdr:rowOff>
    </xdr:from>
    <xdr:to>
      <xdr:col>31</xdr:col>
      <xdr:colOff>11207</xdr:colOff>
      <xdr:row>29</xdr:row>
      <xdr:rowOff>161926</xdr:rowOff>
    </xdr:to>
    <xdr:graphicFrame macro="">
      <xdr:nvGraphicFramePr>
        <xdr:cNvPr id="24" name="Chart 23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33</xdr:col>
      <xdr:colOff>0</xdr:colOff>
      <xdr:row>93</xdr:row>
      <xdr:rowOff>1</xdr:rowOff>
    </xdr:from>
    <xdr:to>
      <xdr:col>40</xdr:col>
      <xdr:colOff>112058</xdr:colOff>
      <xdr:row>104</xdr:row>
      <xdr:rowOff>123264</xdr:rowOff>
    </xdr:to>
    <xdr:graphicFrame macro="">
      <xdr:nvGraphicFramePr>
        <xdr:cNvPr id="31" name="Chart 30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33</xdr:col>
      <xdr:colOff>0</xdr:colOff>
      <xdr:row>16</xdr:row>
      <xdr:rowOff>156884</xdr:rowOff>
    </xdr:from>
    <xdr:to>
      <xdr:col>40</xdr:col>
      <xdr:colOff>11207</xdr:colOff>
      <xdr:row>29</xdr:row>
      <xdr:rowOff>161926</xdr:rowOff>
    </xdr:to>
    <xdr:graphicFrame macro="">
      <xdr:nvGraphicFramePr>
        <xdr:cNvPr id="33" name="Chart 32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12</xdr:row>
      <xdr:rowOff>0</xdr:rowOff>
    </xdr:from>
    <xdr:to>
      <xdr:col>16</xdr:col>
      <xdr:colOff>104775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AC2118C-A2DC-4F6D-BA16-57809435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133350</xdr:rowOff>
    </xdr:from>
    <xdr:to>
      <xdr:col>14</xdr:col>
      <xdr:colOff>447675</xdr:colOff>
      <xdr:row>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95A33CE-CDA8-4D9A-883B-870C2CF9E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504825</xdr:colOff>
      <xdr:row>40</xdr:row>
      <xdr:rowOff>109537</xdr:rowOff>
    </xdr:from>
    <xdr:to>
      <xdr:col>16</xdr:col>
      <xdr:colOff>190500</xdr:colOff>
      <xdr:row>51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59</xdr:row>
      <xdr:rowOff>152400</xdr:rowOff>
    </xdr:from>
    <xdr:to>
      <xdr:col>8</xdr:col>
      <xdr:colOff>447675</xdr:colOff>
      <xdr:row>70</xdr:row>
      <xdr:rowOff>38100</xdr:rowOff>
    </xdr:to>
    <xdr:graphicFrame macro="">
      <xdr:nvGraphicFramePr>
        <xdr:cNvPr id="2" name="Chart 5">
          <a:extLst>
            <a:ext uri="{FF2B5EF4-FFF2-40B4-BE49-F238E27FC236}">
              <a16:creationId xmlns="" xmlns:a16="http://schemas.microsoft.com/office/drawing/2014/main" id="{23AFF46B-C12F-4BE4-B082-E373F738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93</xdr:row>
      <xdr:rowOff>104775</xdr:rowOff>
    </xdr:from>
    <xdr:to>
      <xdr:col>16</xdr:col>
      <xdr:colOff>447675</xdr:colOff>
      <xdr:row>107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43</xdr:row>
      <xdr:rowOff>57150</xdr:rowOff>
    </xdr:from>
    <xdr:to>
      <xdr:col>16</xdr:col>
      <xdr:colOff>371475</xdr:colOff>
      <xdr:row>59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0" workbookViewId="0">
      <selection activeCell="C34" sqref="C34"/>
    </sheetView>
  </sheetViews>
  <sheetFormatPr defaultRowHeight="15" x14ac:dyDescent="0.25"/>
  <cols>
    <col min="1" max="1" width="5.5703125" customWidth="1"/>
    <col min="2" max="2" width="3.42578125" customWidth="1"/>
    <col min="4" max="4" width="6.85546875" customWidth="1"/>
    <col min="5" max="5" width="1.5703125" style="22" customWidth="1"/>
    <col min="6" max="6" width="2.140625" style="22" customWidth="1"/>
  </cols>
  <sheetData>
    <row r="1" spans="1:8" x14ac:dyDescent="0.25">
      <c r="C1" t="s">
        <v>0</v>
      </c>
      <c r="G1" s="32" t="s">
        <v>1</v>
      </c>
      <c r="H1" s="43">
        <f>SUMIFS(H25:H922,G25:G922,G1)</f>
        <v>17</v>
      </c>
    </row>
    <row r="2" spans="1:8" x14ac:dyDescent="0.25">
      <c r="G2" s="42" t="s">
        <v>2</v>
      </c>
      <c r="H2" s="43">
        <f>SUMIFS(H26:H923,G26:G923,G2)</f>
        <v>1</v>
      </c>
    </row>
    <row r="3" spans="1:8" x14ac:dyDescent="0.25">
      <c r="G3" s="27" t="s">
        <v>3</v>
      </c>
      <c r="H3" s="43">
        <f>SUMIFS(H27:H924,G27:G924,G3)</f>
        <v>0</v>
      </c>
    </row>
    <row r="4" spans="1:8" x14ac:dyDescent="0.25">
      <c r="G4" s="41" t="s">
        <v>4</v>
      </c>
      <c r="H4" s="43">
        <f>SUMIFS(H28:H925,G28:G925,G4)</f>
        <v>1</v>
      </c>
    </row>
    <row r="5" spans="1:8" x14ac:dyDescent="0.25">
      <c r="H5" s="43"/>
    </row>
    <row r="6" spans="1:8" x14ac:dyDescent="0.25">
      <c r="H6" s="43"/>
    </row>
    <row r="7" spans="1:8" x14ac:dyDescent="0.25">
      <c r="H7" s="43"/>
    </row>
    <row r="8" spans="1:8" x14ac:dyDescent="0.25">
      <c r="H8" s="43"/>
    </row>
    <row r="9" spans="1:8" x14ac:dyDescent="0.25">
      <c r="H9" s="43"/>
    </row>
    <row r="10" spans="1:8" x14ac:dyDescent="0.25">
      <c r="H10" s="43"/>
    </row>
    <row r="11" spans="1:8" x14ac:dyDescent="0.25">
      <c r="H11" s="43"/>
    </row>
    <row r="13" spans="1:8" x14ac:dyDescent="0.25">
      <c r="A13" s="17" t="s">
        <v>5</v>
      </c>
      <c r="B13" s="17"/>
      <c r="C13" s="50">
        <v>38666</v>
      </c>
      <c r="D13" s="19"/>
    </row>
    <row r="14" spans="1:8" x14ac:dyDescent="0.25">
      <c r="A14" s="17"/>
      <c r="B14" s="17"/>
      <c r="C14" s="18" t="s">
        <v>40</v>
      </c>
      <c r="D14" s="18" t="s">
        <v>41</v>
      </c>
    </row>
    <row r="15" spans="1:8" ht="9" customHeight="1" x14ac:dyDescent="0.25">
      <c r="A15" s="20">
        <v>4.1666666666666498E-2</v>
      </c>
      <c r="B15" s="21">
        <v>1</v>
      </c>
      <c r="C15" s="44" t="s">
        <v>1</v>
      </c>
      <c r="E15" s="22">
        <f t="shared" ref="E15:E61" si="0">IF(C15&lt;&gt;"",IF(C15=D15,1,2),"")</f>
        <v>2</v>
      </c>
    </row>
    <row r="16" spans="1:8" ht="9" customHeight="1" x14ac:dyDescent="0.25">
      <c r="A16" s="20">
        <v>6.2499999999996399E-2</v>
      </c>
      <c r="B16" s="21">
        <v>1</v>
      </c>
      <c r="C16" s="44" t="s">
        <v>1</v>
      </c>
      <c r="E16" s="22">
        <f t="shared" si="0"/>
        <v>2</v>
      </c>
    </row>
    <row r="17" spans="1:8" ht="9" customHeight="1" x14ac:dyDescent="0.25">
      <c r="A17" s="20">
        <v>8.3333333333336104E-2</v>
      </c>
      <c r="B17" s="21">
        <v>1</v>
      </c>
      <c r="C17" s="44" t="s">
        <v>1</v>
      </c>
      <c r="E17" s="22">
        <f t="shared" si="0"/>
        <v>2</v>
      </c>
    </row>
    <row r="18" spans="1:8" ht="9" customHeight="1" x14ac:dyDescent="0.25">
      <c r="A18" s="20">
        <v>0.104166666666667</v>
      </c>
      <c r="B18" s="21">
        <v>1</v>
      </c>
      <c r="C18" s="44" t="s">
        <v>1</v>
      </c>
      <c r="E18" s="22">
        <f t="shared" si="0"/>
        <v>2</v>
      </c>
    </row>
    <row r="19" spans="1:8" ht="9" customHeight="1" x14ac:dyDescent="0.25">
      <c r="A19" s="20">
        <v>0.124999999999997</v>
      </c>
      <c r="B19" s="21">
        <v>1</v>
      </c>
      <c r="C19" s="44" t="s">
        <v>1</v>
      </c>
      <c r="E19" s="22">
        <f t="shared" si="0"/>
        <v>2</v>
      </c>
    </row>
    <row r="20" spans="1:8" ht="9" customHeight="1" x14ac:dyDescent="0.25">
      <c r="A20" s="20">
        <v>0.14583333333333701</v>
      </c>
      <c r="B20" s="21">
        <v>1</v>
      </c>
      <c r="C20" s="44" t="s">
        <v>1</v>
      </c>
      <c r="E20" s="22">
        <f t="shared" si="0"/>
        <v>2</v>
      </c>
    </row>
    <row r="21" spans="1:8" ht="9" customHeight="1" x14ac:dyDescent="0.25">
      <c r="A21" s="20">
        <v>0.16666666666666699</v>
      </c>
      <c r="B21" s="21">
        <v>1</v>
      </c>
      <c r="C21" s="44" t="s">
        <v>1</v>
      </c>
      <c r="E21" s="22">
        <f t="shared" si="0"/>
        <v>2</v>
      </c>
    </row>
    <row r="22" spans="1:8" ht="9" customHeight="1" x14ac:dyDescent="0.25">
      <c r="A22" s="20">
        <v>0.187499999999996</v>
      </c>
      <c r="B22" s="21">
        <v>1</v>
      </c>
      <c r="C22" s="44" t="s">
        <v>1</v>
      </c>
      <c r="E22" s="22">
        <f t="shared" si="0"/>
        <v>2</v>
      </c>
    </row>
    <row r="23" spans="1:8" ht="9" customHeight="1" x14ac:dyDescent="0.25">
      <c r="A23" s="20">
        <v>0.20833333333336601</v>
      </c>
      <c r="B23" s="21">
        <v>1</v>
      </c>
      <c r="C23" s="44" t="s">
        <v>1</v>
      </c>
      <c r="E23" s="22">
        <f t="shared" si="0"/>
        <v>2</v>
      </c>
    </row>
    <row r="24" spans="1:8" ht="9" customHeight="1" x14ac:dyDescent="0.25">
      <c r="A24" s="20">
        <v>0.22916666666666599</v>
      </c>
      <c r="B24" s="21">
        <v>1</v>
      </c>
      <c r="C24" s="44" t="s">
        <v>1</v>
      </c>
      <c r="E24" s="22">
        <f t="shared" si="0"/>
        <v>2</v>
      </c>
    </row>
    <row r="25" spans="1:8" ht="9.75" customHeight="1" x14ac:dyDescent="0.25">
      <c r="A25" s="20">
        <v>0.25</v>
      </c>
      <c r="B25" s="21">
        <v>1</v>
      </c>
      <c r="C25" s="44" t="s">
        <v>1</v>
      </c>
      <c r="D25" s="22"/>
      <c r="E25" s="22">
        <f t="shared" si="0"/>
        <v>2</v>
      </c>
    </row>
    <row r="26" spans="1:8" ht="9.75" customHeight="1" x14ac:dyDescent="0.25">
      <c r="A26" s="20">
        <v>0.27083333333333331</v>
      </c>
      <c r="B26" s="21">
        <v>1</v>
      </c>
      <c r="C26" s="44" t="s">
        <v>1</v>
      </c>
      <c r="E26" s="22">
        <f t="shared" si="0"/>
        <v>2</v>
      </c>
    </row>
    <row r="27" spans="1:8" ht="9.75" customHeight="1" x14ac:dyDescent="0.25">
      <c r="A27" s="20">
        <v>0.29166666666666669</v>
      </c>
      <c r="B27" s="21">
        <v>1</v>
      </c>
      <c r="C27" s="44" t="s">
        <v>1</v>
      </c>
      <c r="E27" s="22">
        <f t="shared" si="0"/>
        <v>2</v>
      </c>
      <c r="G27" s="49"/>
    </row>
    <row r="28" spans="1:8" ht="9.75" customHeight="1" x14ac:dyDescent="0.25">
      <c r="A28" s="20">
        <v>0.3125</v>
      </c>
      <c r="B28" s="21">
        <v>1</v>
      </c>
      <c r="C28" s="44" t="s">
        <v>1</v>
      </c>
      <c r="E28" s="22">
        <f t="shared" si="0"/>
        <v>2</v>
      </c>
      <c r="G28" s="49"/>
    </row>
    <row r="29" spans="1:8" ht="9.75" customHeight="1" x14ac:dyDescent="0.25">
      <c r="A29" s="20">
        <v>0.33333333333333331</v>
      </c>
      <c r="B29" s="21">
        <v>1</v>
      </c>
      <c r="C29" s="44" t="s">
        <v>1</v>
      </c>
      <c r="E29" s="22">
        <f t="shared" si="0"/>
        <v>2</v>
      </c>
      <c r="G29" s="44" t="s">
        <v>1</v>
      </c>
      <c r="H29" s="43">
        <f>COUNTIF($C$15:$C$62,G29)</f>
        <v>17</v>
      </c>
    </row>
    <row r="30" spans="1:8" ht="9.75" customHeight="1" x14ac:dyDescent="0.25">
      <c r="A30" s="20">
        <v>0.35416666666666669</v>
      </c>
      <c r="B30" s="21">
        <v>1</v>
      </c>
      <c r="C30" s="44" t="s">
        <v>1</v>
      </c>
      <c r="E30" s="22">
        <f t="shared" si="0"/>
        <v>2</v>
      </c>
      <c r="G30" s="45" t="s">
        <v>2</v>
      </c>
      <c r="H30" s="43">
        <f t="shared" ref="H30:H34" si="1">COUNTIF($C$15:$C$62,G30)</f>
        <v>1</v>
      </c>
    </row>
    <row r="31" spans="1:8" ht="9.75" customHeight="1" x14ac:dyDescent="0.25">
      <c r="A31" s="20">
        <v>0.375</v>
      </c>
      <c r="B31" s="21">
        <v>1</v>
      </c>
      <c r="C31" s="44" t="s">
        <v>1</v>
      </c>
      <c r="E31" s="22">
        <f t="shared" si="0"/>
        <v>2</v>
      </c>
      <c r="G31" s="46" t="s">
        <v>3</v>
      </c>
      <c r="H31" s="43">
        <f t="shared" si="1"/>
        <v>0</v>
      </c>
    </row>
    <row r="32" spans="1:8" ht="9.75" customHeight="1" x14ac:dyDescent="0.25">
      <c r="A32" s="20">
        <v>0.39583333333333331</v>
      </c>
      <c r="B32" s="21">
        <v>1</v>
      </c>
      <c r="C32" s="45" t="s">
        <v>2</v>
      </c>
      <c r="E32" s="22">
        <f t="shared" si="0"/>
        <v>2</v>
      </c>
      <c r="G32" s="47" t="s">
        <v>4</v>
      </c>
      <c r="H32" s="43">
        <f t="shared" si="1"/>
        <v>1</v>
      </c>
    </row>
    <row r="33" spans="1:8" ht="9.75" customHeight="1" x14ac:dyDescent="0.25">
      <c r="A33" s="20">
        <v>0.41666666666666669</v>
      </c>
      <c r="B33" s="21">
        <v>1</v>
      </c>
      <c r="C33" s="52" t="s">
        <v>39</v>
      </c>
      <c r="D33" s="53" t="s">
        <v>4</v>
      </c>
      <c r="E33" s="22">
        <f t="shared" si="0"/>
        <v>2</v>
      </c>
      <c r="G33" s="51" t="s">
        <v>38</v>
      </c>
      <c r="H33" s="43">
        <f t="shared" si="1"/>
        <v>0</v>
      </c>
    </row>
    <row r="34" spans="1:8" ht="9.75" customHeight="1" x14ac:dyDescent="0.25">
      <c r="A34" s="20">
        <v>0.4375</v>
      </c>
      <c r="B34" s="21">
        <v>1</v>
      </c>
      <c r="C34" s="54" t="s">
        <v>44</v>
      </c>
      <c r="D34" s="53" t="s">
        <v>4</v>
      </c>
      <c r="E34" s="22">
        <f t="shared" si="0"/>
        <v>2</v>
      </c>
      <c r="G34" s="52" t="s">
        <v>39</v>
      </c>
      <c r="H34" s="43">
        <f t="shared" si="1"/>
        <v>1</v>
      </c>
    </row>
    <row r="35" spans="1:8" ht="9.75" customHeight="1" x14ac:dyDescent="0.25">
      <c r="A35" s="20">
        <v>0.45833333333333331</v>
      </c>
      <c r="B35" s="21">
        <v>1</v>
      </c>
      <c r="C35" s="47" t="s">
        <v>4</v>
      </c>
      <c r="D35" s="53" t="s">
        <v>4</v>
      </c>
      <c r="E35" s="22">
        <f t="shared" si="0"/>
        <v>1</v>
      </c>
      <c r="G35" s="54" t="s">
        <v>44</v>
      </c>
      <c r="H35" s="43">
        <f>COUNTIF($C$15:$C$62,G35)</f>
        <v>2</v>
      </c>
    </row>
    <row r="36" spans="1:8" ht="9.75" customHeight="1" x14ac:dyDescent="0.25">
      <c r="A36" s="20">
        <v>0.47916666666666669</v>
      </c>
      <c r="B36" s="21">
        <v>1</v>
      </c>
      <c r="C36" s="54" t="s">
        <v>44</v>
      </c>
      <c r="D36" s="53" t="s">
        <v>4</v>
      </c>
      <c r="E36" s="22">
        <f t="shared" si="0"/>
        <v>2</v>
      </c>
    </row>
    <row r="37" spans="1:8" ht="9.75" customHeight="1" x14ac:dyDescent="0.25">
      <c r="A37" s="20">
        <v>0.5</v>
      </c>
      <c r="B37" s="21">
        <v>1</v>
      </c>
      <c r="C37" s="48"/>
      <c r="D37" s="53" t="s">
        <v>4</v>
      </c>
      <c r="E37" s="22" t="str">
        <f t="shared" si="0"/>
        <v/>
      </c>
    </row>
    <row r="38" spans="1:8" ht="9.75" customHeight="1" x14ac:dyDescent="0.25">
      <c r="A38" s="20">
        <v>0.52083333333333337</v>
      </c>
      <c r="B38" s="21">
        <v>1</v>
      </c>
      <c r="C38" s="48"/>
      <c r="D38" s="53" t="s">
        <v>4</v>
      </c>
      <c r="E38" s="22" t="str">
        <f t="shared" si="0"/>
        <v/>
      </c>
    </row>
    <row r="39" spans="1:8" ht="9.75" customHeight="1" x14ac:dyDescent="0.25">
      <c r="A39" s="20">
        <v>0.54166666666666663</v>
      </c>
      <c r="B39" s="21">
        <v>1</v>
      </c>
      <c r="C39" s="48"/>
      <c r="D39" s="53" t="s">
        <v>4</v>
      </c>
      <c r="E39" s="22" t="str">
        <f t="shared" si="0"/>
        <v/>
      </c>
    </row>
    <row r="40" spans="1:8" ht="9.75" customHeight="1" x14ac:dyDescent="0.25">
      <c r="A40" s="20">
        <v>0.5625</v>
      </c>
      <c r="B40" s="21">
        <v>1</v>
      </c>
      <c r="C40" s="48"/>
      <c r="D40" s="53" t="s">
        <v>4</v>
      </c>
      <c r="E40" s="22" t="str">
        <f t="shared" si="0"/>
        <v/>
      </c>
    </row>
    <row r="41" spans="1:8" ht="9.75" customHeight="1" x14ac:dyDescent="0.25">
      <c r="A41" s="20">
        <v>0.58333333333333337</v>
      </c>
      <c r="B41" s="21">
        <v>1</v>
      </c>
      <c r="C41" s="48"/>
      <c r="D41" s="53" t="s">
        <v>4</v>
      </c>
      <c r="E41" s="22" t="str">
        <f t="shared" si="0"/>
        <v/>
      </c>
    </row>
    <row r="42" spans="1:8" ht="9.75" customHeight="1" x14ac:dyDescent="0.25">
      <c r="A42" s="20">
        <v>0.60416666666666663</v>
      </c>
      <c r="B42" s="21">
        <v>1</v>
      </c>
      <c r="C42" s="48"/>
      <c r="D42" s="53" t="s">
        <v>4</v>
      </c>
      <c r="E42" s="22" t="str">
        <f t="shared" si="0"/>
        <v/>
      </c>
    </row>
    <row r="43" spans="1:8" ht="9.75" customHeight="1" x14ac:dyDescent="0.25">
      <c r="A43" s="20">
        <v>0.625</v>
      </c>
      <c r="B43" s="21">
        <v>1</v>
      </c>
      <c r="C43" s="48"/>
      <c r="D43" s="53" t="s">
        <v>4</v>
      </c>
      <c r="E43" s="22" t="str">
        <f t="shared" si="0"/>
        <v/>
      </c>
    </row>
    <row r="44" spans="1:8" ht="9.75" customHeight="1" x14ac:dyDescent="0.25">
      <c r="A44" s="20">
        <v>0.64583333333333337</v>
      </c>
      <c r="B44" s="21">
        <v>1</v>
      </c>
      <c r="C44" s="48"/>
      <c r="D44" s="53" t="s">
        <v>4</v>
      </c>
      <c r="E44" s="22" t="str">
        <f t="shared" si="0"/>
        <v/>
      </c>
    </row>
    <row r="45" spans="1:8" ht="9.75" customHeight="1" x14ac:dyDescent="0.25">
      <c r="A45" s="20">
        <v>0.66666666666666663</v>
      </c>
      <c r="B45" s="21">
        <v>1</v>
      </c>
      <c r="C45" s="48"/>
      <c r="D45" s="53" t="s">
        <v>4</v>
      </c>
      <c r="E45" s="22" t="str">
        <f t="shared" si="0"/>
        <v/>
      </c>
    </row>
    <row r="46" spans="1:8" ht="9" customHeight="1" x14ac:dyDescent="0.25">
      <c r="A46" s="20">
        <v>0.6875</v>
      </c>
      <c r="B46" s="21">
        <v>1</v>
      </c>
      <c r="C46" s="48"/>
      <c r="D46" s="53" t="s">
        <v>4</v>
      </c>
      <c r="E46" s="22" t="str">
        <f t="shared" si="0"/>
        <v/>
      </c>
    </row>
    <row r="47" spans="1:8" ht="9" customHeight="1" x14ac:dyDescent="0.25">
      <c r="A47" s="20">
        <v>0.70833333333333337</v>
      </c>
      <c r="B47" s="21">
        <v>1</v>
      </c>
      <c r="C47" s="48"/>
      <c r="D47" s="53" t="s">
        <v>4</v>
      </c>
      <c r="E47" s="22" t="str">
        <f t="shared" si="0"/>
        <v/>
      </c>
    </row>
    <row r="48" spans="1:8" ht="9" customHeight="1" x14ac:dyDescent="0.25">
      <c r="A48" s="20">
        <v>0.72916666666666663</v>
      </c>
      <c r="B48" s="21">
        <v>1</v>
      </c>
      <c r="C48" s="48"/>
      <c r="D48" s="53" t="s">
        <v>4</v>
      </c>
      <c r="E48" s="22" t="str">
        <f t="shared" si="0"/>
        <v/>
      </c>
    </row>
    <row r="49" spans="1:8" ht="9" customHeight="1" x14ac:dyDescent="0.25">
      <c r="A49" s="20">
        <v>0.75</v>
      </c>
      <c r="B49" s="21">
        <v>1</v>
      </c>
      <c r="C49" s="48"/>
      <c r="D49" s="53" t="s">
        <v>4</v>
      </c>
      <c r="E49" s="22" t="str">
        <f t="shared" si="0"/>
        <v/>
      </c>
    </row>
    <row r="50" spans="1:8" ht="9" customHeight="1" x14ac:dyDescent="0.25">
      <c r="A50" s="20">
        <v>0.77083333333333337</v>
      </c>
      <c r="B50" s="21">
        <v>1</v>
      </c>
      <c r="C50" s="48"/>
      <c r="D50" s="53" t="s">
        <v>4</v>
      </c>
      <c r="E50" s="22" t="str">
        <f t="shared" si="0"/>
        <v/>
      </c>
    </row>
    <row r="51" spans="1:8" ht="9" customHeight="1" x14ac:dyDescent="0.25">
      <c r="A51" s="20">
        <v>0.79166666666666663</v>
      </c>
      <c r="B51" s="21">
        <v>1</v>
      </c>
      <c r="C51" s="48"/>
      <c r="D51" s="53" t="s">
        <v>4</v>
      </c>
      <c r="E51" s="22" t="str">
        <f t="shared" si="0"/>
        <v/>
      </c>
    </row>
    <row r="52" spans="1:8" ht="9" customHeight="1" x14ac:dyDescent="0.25">
      <c r="A52" s="20">
        <v>0.8125</v>
      </c>
      <c r="B52" s="21">
        <v>1</v>
      </c>
      <c r="C52" s="48"/>
      <c r="E52" s="22" t="str">
        <f t="shared" si="0"/>
        <v/>
      </c>
    </row>
    <row r="53" spans="1:8" ht="9" customHeight="1" x14ac:dyDescent="0.25">
      <c r="A53" s="20">
        <v>0.83333333333333337</v>
      </c>
      <c r="B53" s="21">
        <v>1</v>
      </c>
      <c r="C53" s="48"/>
      <c r="E53" s="22" t="str">
        <f t="shared" si="0"/>
        <v/>
      </c>
    </row>
    <row r="54" spans="1:8" ht="9" customHeight="1" x14ac:dyDescent="0.25">
      <c r="A54" s="20">
        <v>0.85416666666666663</v>
      </c>
      <c r="B54" s="21">
        <v>1</v>
      </c>
      <c r="C54" s="48"/>
      <c r="E54" s="22" t="str">
        <f t="shared" si="0"/>
        <v/>
      </c>
    </row>
    <row r="55" spans="1:8" ht="9" customHeight="1" x14ac:dyDescent="0.25">
      <c r="A55" s="20">
        <v>0.875</v>
      </c>
      <c r="B55" s="21">
        <v>1</v>
      </c>
      <c r="C55" s="48"/>
      <c r="E55" s="22" t="str">
        <f t="shared" si="0"/>
        <v/>
      </c>
    </row>
    <row r="56" spans="1:8" ht="9" customHeight="1" x14ac:dyDescent="0.25">
      <c r="A56" s="20">
        <v>0.89583333333333337</v>
      </c>
      <c r="B56" s="21">
        <v>1</v>
      </c>
      <c r="C56" s="48"/>
      <c r="E56" s="22" t="str">
        <f t="shared" si="0"/>
        <v/>
      </c>
    </row>
    <row r="57" spans="1:8" ht="9" customHeight="1" x14ac:dyDescent="0.25">
      <c r="A57" s="20">
        <v>0.91666666666666663</v>
      </c>
      <c r="B57" s="21">
        <v>1</v>
      </c>
      <c r="C57" s="48"/>
      <c r="E57" s="22" t="str">
        <f t="shared" si="0"/>
        <v/>
      </c>
    </row>
    <row r="58" spans="1:8" ht="9" customHeight="1" x14ac:dyDescent="0.25">
      <c r="A58" s="20">
        <v>0.9375</v>
      </c>
      <c r="B58" s="21">
        <v>1</v>
      </c>
      <c r="C58" s="48"/>
      <c r="E58" s="22" t="str">
        <f t="shared" si="0"/>
        <v/>
      </c>
    </row>
    <row r="59" spans="1:8" ht="9" customHeight="1" x14ac:dyDescent="0.25">
      <c r="A59" s="20">
        <v>0.95833333333333337</v>
      </c>
      <c r="B59" s="21">
        <v>1</v>
      </c>
      <c r="C59" s="48"/>
      <c r="E59" s="22" t="str">
        <f t="shared" si="0"/>
        <v/>
      </c>
      <c r="H59" t="s">
        <v>42</v>
      </c>
    </row>
    <row r="60" spans="1:8" ht="9" customHeight="1" x14ac:dyDescent="0.25">
      <c r="A60" s="20">
        <v>0.97916666666666663</v>
      </c>
      <c r="B60" s="21">
        <v>1</v>
      </c>
      <c r="C60" s="48"/>
      <c r="E60" s="22" t="str">
        <f t="shared" si="0"/>
        <v/>
      </c>
      <c r="H60" t="s">
        <v>43</v>
      </c>
    </row>
    <row r="61" spans="1:8" ht="9" customHeight="1" x14ac:dyDescent="0.25">
      <c r="A61" s="20">
        <v>0</v>
      </c>
      <c r="B61" s="21">
        <v>1</v>
      </c>
      <c r="C61" s="48"/>
      <c r="E61" s="22" t="str">
        <f t="shared" si="0"/>
        <v/>
      </c>
    </row>
    <row r="62" spans="1:8" ht="9" customHeight="1" x14ac:dyDescent="0.25">
      <c r="A62" s="20">
        <v>2.0833333333336701E-2</v>
      </c>
      <c r="B62" s="21">
        <v>1</v>
      </c>
      <c r="C62" s="48"/>
      <c r="E62" s="22" t="str">
        <f>IF(C62&lt;&gt;"",IF(C62=D62,1,2),"")</f>
        <v/>
      </c>
    </row>
  </sheetData>
  <conditionalFormatting sqref="E1:E1048576">
    <cfRule type="cellIs" dxfId="47" priority="1" operator="equal">
      <formula>2</formula>
    </cfRule>
    <cfRule type="cellIs" dxfId="46" priority="2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1"/>
  <sheetViews>
    <sheetView tabSelected="1" topLeftCell="R16" zoomScale="85" zoomScaleNormal="85" workbookViewId="0">
      <selection activeCell="AQ70" sqref="AQ70"/>
    </sheetView>
  </sheetViews>
  <sheetFormatPr defaultRowHeight="15" x14ac:dyDescent="0.25"/>
  <cols>
    <col min="1" max="1" width="5.5703125" customWidth="1"/>
    <col min="2" max="2" width="3.42578125" customWidth="1"/>
    <col min="3" max="3" width="10" style="55" customWidth="1"/>
    <col min="4" max="4" width="6.85546875" customWidth="1"/>
    <col min="5" max="5" width="2.7109375" style="22" customWidth="1"/>
    <col min="6" max="6" width="2.28515625" style="22" customWidth="1"/>
    <col min="7" max="7" width="18.42578125" customWidth="1"/>
    <col min="9" max="9" width="5.5703125" customWidth="1"/>
    <col min="10" max="10" width="3.42578125" customWidth="1"/>
    <col min="11" max="11" width="10" style="55" customWidth="1"/>
    <col min="12" max="12" width="6.85546875" customWidth="1"/>
    <col min="13" max="13" width="3" style="22" customWidth="1"/>
    <col min="14" max="14" width="2.28515625" style="22" customWidth="1"/>
    <col min="15" max="15" width="18.42578125" customWidth="1"/>
    <col min="17" max="17" width="5.5703125" customWidth="1"/>
    <col min="18" max="18" width="3.42578125" customWidth="1"/>
    <col min="19" max="19" width="10" style="55" customWidth="1"/>
    <col min="20" max="20" width="6.85546875" customWidth="1"/>
    <col min="21" max="21" width="3" style="22" customWidth="1"/>
    <col min="22" max="22" width="2.28515625" style="22" customWidth="1"/>
    <col min="23" max="23" width="18.42578125" customWidth="1"/>
    <col min="25" max="25" width="5.5703125" customWidth="1"/>
    <col min="26" max="26" width="3.42578125" customWidth="1"/>
    <col min="27" max="27" width="10" style="55" customWidth="1"/>
    <col min="28" max="28" width="6.85546875" customWidth="1"/>
    <col min="29" max="29" width="3" style="22" customWidth="1"/>
    <col min="30" max="30" width="2.28515625" style="22" customWidth="1"/>
    <col min="31" max="31" width="18.42578125" customWidth="1"/>
    <col min="34" max="34" width="5.5703125" customWidth="1"/>
    <col min="35" max="35" width="3.42578125" customWidth="1"/>
    <col min="36" max="36" width="10" style="55" customWidth="1"/>
    <col min="37" max="37" width="6.85546875" customWidth="1"/>
    <col min="38" max="38" width="3" style="22" customWidth="1"/>
    <col min="39" max="39" width="2.28515625" style="22" customWidth="1"/>
    <col min="40" max="40" width="18.42578125" customWidth="1"/>
  </cols>
  <sheetData>
    <row r="1" spans="3:41" x14ac:dyDescent="0.25">
      <c r="C1" s="64" t="s">
        <v>0</v>
      </c>
      <c r="G1" s="32" t="s">
        <v>1</v>
      </c>
      <c r="H1" s="43">
        <f>SUMIFS(H44:H946,G44:G946,G1)</f>
        <v>0</v>
      </c>
      <c r="I1" s="43">
        <f>COUNTIF($D$34:$D$81,G1)</f>
        <v>17</v>
      </c>
      <c r="K1"/>
      <c r="M1"/>
      <c r="N1"/>
      <c r="S1"/>
      <c r="U1"/>
      <c r="V1"/>
      <c r="AA1"/>
      <c r="AC1"/>
      <c r="AD1"/>
      <c r="AJ1"/>
      <c r="AL1"/>
      <c r="AM1"/>
    </row>
    <row r="2" spans="3:41" x14ac:dyDescent="0.25">
      <c r="G2" s="42" t="s">
        <v>2</v>
      </c>
      <c r="H2" s="43">
        <f>SUMIFS(H45:H947,G45:G947,G2)</f>
        <v>0</v>
      </c>
      <c r="I2" s="43">
        <f>COUNTIF($D$34:$D$81,G2)</f>
        <v>5</v>
      </c>
      <c r="K2"/>
      <c r="M2"/>
      <c r="N2"/>
      <c r="S2"/>
      <c r="U2"/>
      <c r="V2"/>
      <c r="AA2"/>
      <c r="AC2"/>
      <c r="AD2"/>
      <c r="AJ2"/>
      <c r="AL2"/>
      <c r="AM2"/>
    </row>
    <row r="3" spans="3:41" x14ac:dyDescent="0.25">
      <c r="G3" s="41" t="s">
        <v>4</v>
      </c>
      <c r="H3" s="43">
        <f>SUMIFS(H46:H948,G46:G948,G3)</f>
        <v>0</v>
      </c>
      <c r="I3" s="43">
        <f>COUNTIF($D$34:$D$81,G3)</f>
        <v>17</v>
      </c>
      <c r="K3"/>
      <c r="M3"/>
      <c r="N3"/>
      <c r="S3"/>
      <c r="U3"/>
      <c r="V3"/>
      <c r="AA3"/>
      <c r="AC3"/>
      <c r="AD3"/>
      <c r="AJ3"/>
      <c r="AL3"/>
      <c r="AM3"/>
    </row>
    <row r="4" spans="3:41" x14ac:dyDescent="0.25">
      <c r="G4" s="51" t="s">
        <v>38</v>
      </c>
      <c r="H4" s="43">
        <f>SUMIFS(H46:H948,G46:G948,G4)</f>
        <v>0</v>
      </c>
      <c r="I4" s="43">
        <f t="shared" ref="I4:I7" si="0">COUNTIF($D$34:$D$81,G4)</f>
        <v>0</v>
      </c>
      <c r="K4"/>
      <c r="M4"/>
      <c r="N4"/>
      <c r="S4"/>
      <c r="U4"/>
      <c r="V4"/>
      <c r="AA4"/>
      <c r="AC4"/>
      <c r="AD4"/>
      <c r="AJ4"/>
      <c r="AL4"/>
      <c r="AM4"/>
    </row>
    <row r="5" spans="3:41" x14ac:dyDescent="0.25">
      <c r="G5" s="52" t="s">
        <v>39</v>
      </c>
      <c r="H5" s="43">
        <f>SUMIFS(H46:H948,G46:G948,G5)</f>
        <v>0</v>
      </c>
      <c r="I5" s="43">
        <f t="shared" si="0"/>
        <v>1</v>
      </c>
      <c r="K5"/>
      <c r="M5"/>
      <c r="N5"/>
      <c r="S5"/>
      <c r="U5"/>
      <c r="V5"/>
      <c r="AA5"/>
      <c r="AC5"/>
      <c r="AD5"/>
      <c r="AJ5"/>
      <c r="AL5"/>
      <c r="AM5"/>
    </row>
    <row r="6" spans="3:41" x14ac:dyDescent="0.25">
      <c r="G6" s="54" t="s">
        <v>44</v>
      </c>
      <c r="H6" s="43">
        <f>SUMIFS(H46:H948,G46:G948,G6)</f>
        <v>0</v>
      </c>
      <c r="I6" s="43">
        <f t="shared" si="0"/>
        <v>1</v>
      </c>
      <c r="K6"/>
      <c r="M6"/>
      <c r="N6"/>
      <c r="S6"/>
      <c r="U6"/>
      <c r="V6"/>
      <c r="AA6"/>
      <c r="AC6"/>
      <c r="AD6"/>
      <c r="AJ6"/>
      <c r="AL6"/>
      <c r="AM6"/>
    </row>
    <row r="7" spans="3:41" x14ac:dyDescent="0.25">
      <c r="G7" s="66" t="s">
        <v>45</v>
      </c>
      <c r="H7" s="43">
        <f>SUMIFS(H47:H949,G47:G949,G7)</f>
        <v>0</v>
      </c>
      <c r="I7" s="43">
        <f t="shared" si="0"/>
        <v>7</v>
      </c>
      <c r="K7"/>
      <c r="M7"/>
      <c r="N7"/>
      <c r="S7"/>
      <c r="U7"/>
      <c r="V7"/>
      <c r="AA7"/>
      <c r="AC7"/>
      <c r="AD7"/>
      <c r="AJ7"/>
      <c r="AL7"/>
      <c r="AM7"/>
    </row>
    <row r="8" spans="3:41" x14ac:dyDescent="0.25">
      <c r="C8" s="44" t="s">
        <v>1</v>
      </c>
      <c r="D8" s="43">
        <f t="shared" ref="D8:D16" si="1">COUNTIF($C$34:$C$81,C8)</f>
        <v>17</v>
      </c>
      <c r="H8" s="43"/>
      <c r="K8" s="44" t="s">
        <v>1</v>
      </c>
      <c r="L8" s="43">
        <f>COUNTIF($K$34:$K$81,K8)</f>
        <v>11</v>
      </c>
      <c r="M8"/>
      <c r="N8"/>
      <c r="S8" s="44" t="s">
        <v>1</v>
      </c>
      <c r="T8" s="43">
        <f>COUNTIF($S$34:$S$81,S8)</f>
        <v>12</v>
      </c>
      <c r="U8"/>
      <c r="V8"/>
      <c r="AA8" s="44" t="s">
        <v>1</v>
      </c>
      <c r="AB8" s="43">
        <f>COUNTIF($AA$34:$AA$81,AA8)</f>
        <v>12</v>
      </c>
      <c r="AC8"/>
      <c r="AD8"/>
      <c r="AJ8" s="44" t="s">
        <v>1</v>
      </c>
      <c r="AK8" s="43">
        <f>COUNTIF(AJ34:AJ81,AJ8)</f>
        <v>14</v>
      </c>
      <c r="AL8"/>
      <c r="AM8"/>
    </row>
    <row r="9" spans="3:41" x14ac:dyDescent="0.25">
      <c r="C9" s="45" t="s">
        <v>2</v>
      </c>
      <c r="D9" s="43">
        <f t="shared" si="1"/>
        <v>5</v>
      </c>
      <c r="H9" s="43"/>
      <c r="K9" s="45" t="s">
        <v>2</v>
      </c>
      <c r="L9" s="43">
        <f t="shared" ref="L9:L16" si="2">COUNTIF($K$34:$K$81,K9)</f>
        <v>3</v>
      </c>
      <c r="M9"/>
      <c r="N9"/>
      <c r="S9" s="45" t="s">
        <v>2</v>
      </c>
      <c r="T9" s="43">
        <f t="shared" ref="T9:T16" si="3">COUNTIF($S$34:$S$81,S9)</f>
        <v>2</v>
      </c>
      <c r="U9"/>
      <c r="V9"/>
      <c r="AA9" s="45" t="s">
        <v>2</v>
      </c>
      <c r="AB9" s="43">
        <f t="shared" ref="AB9:AB16" si="4">COUNTIF($AA$34:$AA$81,AA9)</f>
        <v>4</v>
      </c>
      <c r="AC9"/>
      <c r="AD9"/>
      <c r="AJ9" s="45" t="s">
        <v>2</v>
      </c>
      <c r="AK9" s="43">
        <f>COUNTIF(AJ34:AJ81,AJ9)</f>
        <v>5</v>
      </c>
      <c r="AL9"/>
      <c r="AM9"/>
    </row>
    <row r="10" spans="3:41" x14ac:dyDescent="0.25">
      <c r="C10" s="46" t="s">
        <v>3</v>
      </c>
      <c r="D10" s="43">
        <f t="shared" si="1"/>
        <v>0</v>
      </c>
      <c r="H10" s="43"/>
      <c r="K10" s="46" t="s">
        <v>3</v>
      </c>
      <c r="L10" s="43">
        <f t="shared" si="2"/>
        <v>0</v>
      </c>
      <c r="M10"/>
      <c r="N10"/>
      <c r="S10" s="46" t="s">
        <v>3</v>
      </c>
      <c r="T10" s="43">
        <f t="shared" si="3"/>
        <v>0</v>
      </c>
      <c r="U10"/>
      <c r="V10"/>
      <c r="AA10" s="46" t="s">
        <v>3</v>
      </c>
      <c r="AB10" s="43">
        <f t="shared" si="4"/>
        <v>0</v>
      </c>
      <c r="AC10"/>
      <c r="AD10"/>
      <c r="AJ10" s="46" t="s">
        <v>3</v>
      </c>
      <c r="AK10" s="43">
        <f>COUNTIF(AJ34:AJ81,AJ10)</f>
        <v>0</v>
      </c>
      <c r="AL10"/>
      <c r="AM10"/>
    </row>
    <row r="11" spans="3:41" x14ac:dyDescent="0.25">
      <c r="C11" s="47" t="s">
        <v>4</v>
      </c>
      <c r="D11" s="43">
        <f t="shared" si="1"/>
        <v>6</v>
      </c>
      <c r="H11" s="43"/>
      <c r="K11" s="47" t="s">
        <v>4</v>
      </c>
      <c r="L11" s="43">
        <f t="shared" si="2"/>
        <v>8</v>
      </c>
      <c r="M11"/>
      <c r="S11" s="47" t="s">
        <v>4</v>
      </c>
      <c r="T11" s="43">
        <f t="shared" si="3"/>
        <v>2</v>
      </c>
      <c r="U11"/>
      <c r="AA11" s="47" t="s">
        <v>4</v>
      </c>
      <c r="AB11" s="43">
        <f t="shared" si="4"/>
        <v>10</v>
      </c>
      <c r="AC11"/>
      <c r="AJ11" s="47" t="s">
        <v>4</v>
      </c>
      <c r="AK11" s="43">
        <f>COUNTIF(AJ34:AJ81,AJ11)</f>
        <v>13</v>
      </c>
      <c r="AL11"/>
    </row>
    <row r="12" spans="3:41" x14ac:dyDescent="0.25">
      <c r="C12" s="51" t="s">
        <v>38</v>
      </c>
      <c r="D12" s="43">
        <f t="shared" si="1"/>
        <v>0</v>
      </c>
      <c r="H12" s="43"/>
      <c r="K12" s="51" t="s">
        <v>38</v>
      </c>
      <c r="L12" s="43">
        <f t="shared" si="2"/>
        <v>0</v>
      </c>
      <c r="M12"/>
      <c r="S12" s="51" t="s">
        <v>38</v>
      </c>
      <c r="T12" s="43">
        <f t="shared" si="3"/>
        <v>0</v>
      </c>
      <c r="U12"/>
      <c r="AA12" s="51" t="s">
        <v>38</v>
      </c>
      <c r="AB12" s="43">
        <f t="shared" si="4"/>
        <v>0</v>
      </c>
      <c r="AC12"/>
      <c r="AJ12" s="51" t="s">
        <v>38</v>
      </c>
      <c r="AK12" s="43">
        <f>COUNTIF(AJ34:AJ81,AJ12)</f>
        <v>0</v>
      </c>
      <c r="AL12"/>
    </row>
    <row r="13" spans="3:41" x14ac:dyDescent="0.25">
      <c r="C13" s="52" t="s">
        <v>39</v>
      </c>
      <c r="D13" s="43">
        <f t="shared" si="1"/>
        <v>6</v>
      </c>
      <c r="H13" s="43"/>
      <c r="K13" s="52" t="s">
        <v>39</v>
      </c>
      <c r="L13" s="43">
        <f t="shared" si="2"/>
        <v>3</v>
      </c>
      <c r="M13"/>
      <c r="P13" s="43"/>
      <c r="S13" s="52" t="s">
        <v>39</v>
      </c>
      <c r="T13" s="43">
        <f t="shared" si="3"/>
        <v>10</v>
      </c>
      <c r="U13"/>
      <c r="X13" s="43"/>
      <c r="AA13" s="52" t="s">
        <v>39</v>
      </c>
      <c r="AB13" s="43">
        <f t="shared" si="4"/>
        <v>3</v>
      </c>
      <c r="AC13"/>
      <c r="AF13" s="43"/>
      <c r="AG13" s="43"/>
      <c r="AJ13" s="52" t="s">
        <v>39</v>
      </c>
      <c r="AK13" s="43">
        <f>COUNTIF(AJ34:AJ81,AJ13)</f>
        <v>1</v>
      </c>
      <c r="AL13"/>
      <c r="AO13" s="43"/>
    </row>
    <row r="14" spans="3:41" x14ac:dyDescent="0.25">
      <c r="C14" s="52" t="s">
        <v>39</v>
      </c>
      <c r="D14" s="43">
        <f t="shared" si="1"/>
        <v>6</v>
      </c>
      <c r="H14" s="43"/>
      <c r="K14" s="72" t="s">
        <v>60</v>
      </c>
      <c r="L14" s="43">
        <f t="shared" ref="L14" si="5">COUNTIF($K$34:$K$81,K14)</f>
        <v>0</v>
      </c>
      <c r="M14"/>
      <c r="P14" s="43"/>
      <c r="S14" s="72" t="s">
        <v>60</v>
      </c>
      <c r="T14" s="43">
        <f t="shared" ref="T14" si="6">COUNTIF($S$34:$S$81,S14)</f>
        <v>0</v>
      </c>
      <c r="U14"/>
      <c r="X14" s="43"/>
      <c r="AA14" s="72" t="s">
        <v>60</v>
      </c>
      <c r="AB14" s="43">
        <f t="shared" si="4"/>
        <v>2</v>
      </c>
      <c r="AC14"/>
      <c r="AF14" s="43"/>
      <c r="AG14" s="43"/>
      <c r="AJ14" s="72" t="s">
        <v>60</v>
      </c>
      <c r="AK14" s="43">
        <f>COUNTIF(AJ34:AJ81,AJ14)</f>
        <v>0</v>
      </c>
      <c r="AL14"/>
      <c r="AO14" s="43"/>
    </row>
    <row r="15" spans="3:41" x14ac:dyDescent="0.25">
      <c r="C15" s="54" t="s">
        <v>44</v>
      </c>
      <c r="D15" s="43">
        <f t="shared" si="1"/>
        <v>8</v>
      </c>
      <c r="H15" s="43"/>
      <c r="K15" s="54" t="s">
        <v>44</v>
      </c>
      <c r="L15" s="43">
        <f t="shared" si="2"/>
        <v>1</v>
      </c>
      <c r="M15"/>
      <c r="P15" s="43"/>
      <c r="S15" s="54" t="s">
        <v>44</v>
      </c>
      <c r="T15" s="43">
        <f t="shared" si="3"/>
        <v>0</v>
      </c>
      <c r="U15"/>
      <c r="X15" s="43"/>
      <c r="AA15" s="54" t="s">
        <v>44</v>
      </c>
      <c r="AB15" s="43">
        <f t="shared" si="4"/>
        <v>0</v>
      </c>
      <c r="AC15"/>
      <c r="AF15" s="43"/>
      <c r="AG15" s="43"/>
      <c r="AJ15" s="54" t="s">
        <v>44</v>
      </c>
      <c r="AK15" s="43">
        <f>COUNTIF(AJ34:AJ81,AJ15)</f>
        <v>0</v>
      </c>
      <c r="AL15"/>
      <c r="AO15" s="43"/>
    </row>
    <row r="16" spans="3:41" x14ac:dyDescent="0.25">
      <c r="C16" s="66" t="s">
        <v>45</v>
      </c>
      <c r="D16" s="43">
        <f t="shared" si="1"/>
        <v>6</v>
      </c>
      <c r="H16" s="43"/>
      <c r="K16" s="66" t="s">
        <v>45</v>
      </c>
      <c r="L16" s="43">
        <f t="shared" si="2"/>
        <v>6</v>
      </c>
      <c r="M16"/>
      <c r="P16" s="43"/>
      <c r="S16" s="66" t="s">
        <v>45</v>
      </c>
      <c r="T16" s="43">
        <f t="shared" si="3"/>
        <v>7</v>
      </c>
      <c r="U16"/>
      <c r="X16" s="43"/>
      <c r="AA16" s="66" t="s">
        <v>45</v>
      </c>
      <c r="AB16" s="43">
        <f t="shared" si="4"/>
        <v>6</v>
      </c>
      <c r="AC16"/>
      <c r="AF16" s="43"/>
      <c r="AG16" s="43"/>
      <c r="AJ16" s="66" t="s">
        <v>45</v>
      </c>
      <c r="AK16" s="43">
        <f>COUNTIF(AJ34:AJ81,AJ16)</f>
        <v>7</v>
      </c>
      <c r="AL16"/>
      <c r="AO16" s="43"/>
    </row>
    <row r="17" spans="1:41" x14ac:dyDescent="0.25">
      <c r="D17" s="43"/>
      <c r="H17" s="43"/>
      <c r="L17" s="43"/>
      <c r="M17"/>
      <c r="P17" s="43"/>
      <c r="T17" s="43"/>
      <c r="U17"/>
      <c r="X17" s="43"/>
      <c r="AB17" s="43"/>
      <c r="AC17"/>
      <c r="AF17" s="43"/>
      <c r="AG17" s="43"/>
      <c r="AK17" s="43"/>
      <c r="AL17"/>
      <c r="AO17" s="43"/>
    </row>
    <row r="18" spans="1:41" x14ac:dyDescent="0.25">
      <c r="D18" s="43"/>
      <c r="H18" s="43"/>
      <c r="L18" s="43"/>
      <c r="M18"/>
      <c r="P18" s="43"/>
      <c r="T18" s="43"/>
      <c r="U18"/>
      <c r="X18" s="43"/>
      <c r="AB18" s="43"/>
      <c r="AC18"/>
      <c r="AF18" s="43"/>
      <c r="AG18" s="43"/>
      <c r="AK18" s="43"/>
      <c r="AL18"/>
      <c r="AO18" s="43"/>
    </row>
    <row r="19" spans="1:41" x14ac:dyDescent="0.25">
      <c r="D19" s="43"/>
      <c r="H19" s="43"/>
      <c r="L19" s="43"/>
      <c r="M19"/>
      <c r="P19" s="43"/>
      <c r="T19" s="43"/>
      <c r="U19"/>
      <c r="X19" s="43"/>
      <c r="AB19" s="43"/>
      <c r="AC19"/>
      <c r="AF19" s="43"/>
      <c r="AG19" s="43"/>
      <c r="AK19" s="43"/>
      <c r="AL19"/>
      <c r="AO19" s="43"/>
    </row>
    <row r="20" spans="1:41" x14ac:dyDescent="0.25">
      <c r="D20" s="43"/>
      <c r="H20" s="43"/>
      <c r="L20" s="43"/>
      <c r="M20"/>
      <c r="P20" s="43"/>
      <c r="T20" s="43"/>
      <c r="U20"/>
      <c r="X20" s="43"/>
      <c r="AB20" s="43"/>
      <c r="AC20"/>
      <c r="AF20" s="43"/>
      <c r="AG20" s="43"/>
      <c r="AK20" s="43"/>
      <c r="AL20"/>
      <c r="AO20" s="43"/>
    </row>
    <row r="21" spans="1:41" x14ac:dyDescent="0.25">
      <c r="D21" s="43"/>
      <c r="H21" s="43"/>
      <c r="L21" s="43"/>
      <c r="M21"/>
      <c r="P21" s="43"/>
      <c r="T21" s="43"/>
      <c r="U21"/>
      <c r="X21" s="43"/>
      <c r="AB21" s="43"/>
      <c r="AC21"/>
      <c r="AF21" s="43"/>
      <c r="AG21" s="43"/>
      <c r="AK21" s="43"/>
      <c r="AL21"/>
      <c r="AO21" s="43"/>
    </row>
    <row r="22" spans="1:41" x14ac:dyDescent="0.25">
      <c r="D22" s="43"/>
      <c r="H22" s="43"/>
      <c r="L22" s="43"/>
      <c r="M22"/>
      <c r="P22" s="43"/>
      <c r="T22" s="43"/>
      <c r="U22"/>
      <c r="X22" s="43"/>
      <c r="AB22" s="43"/>
      <c r="AC22"/>
      <c r="AF22" s="43"/>
      <c r="AG22" s="43"/>
      <c r="AK22" s="43"/>
      <c r="AL22"/>
      <c r="AO22" s="43"/>
    </row>
    <row r="23" spans="1:41" x14ac:dyDescent="0.25">
      <c r="D23" s="43"/>
      <c r="H23" s="43"/>
      <c r="L23" s="43"/>
      <c r="M23"/>
      <c r="P23" s="43"/>
      <c r="T23" s="43"/>
      <c r="U23"/>
      <c r="X23" s="43"/>
      <c r="AB23" s="43"/>
      <c r="AC23"/>
      <c r="AF23" s="43"/>
      <c r="AG23" s="43"/>
      <c r="AK23" s="43"/>
      <c r="AL23"/>
      <c r="AO23" s="43"/>
    </row>
    <row r="24" spans="1:41" x14ac:dyDescent="0.25">
      <c r="D24" s="43"/>
      <c r="H24" s="43"/>
      <c r="L24" s="43"/>
      <c r="M24"/>
      <c r="P24" s="43"/>
      <c r="T24" s="43"/>
      <c r="U24"/>
      <c r="X24" s="43"/>
      <c r="AB24" s="43"/>
      <c r="AC24"/>
      <c r="AF24" s="43"/>
      <c r="AG24" s="43"/>
      <c r="AK24" s="43"/>
      <c r="AL24"/>
      <c r="AO24" s="43"/>
    </row>
    <row r="25" spans="1:41" x14ac:dyDescent="0.25">
      <c r="D25" s="43"/>
      <c r="H25" s="43"/>
      <c r="L25" s="43"/>
      <c r="M25"/>
      <c r="P25" s="43"/>
      <c r="T25" s="43"/>
      <c r="U25"/>
      <c r="X25" s="43"/>
      <c r="AB25" s="43"/>
      <c r="AC25"/>
      <c r="AF25" s="43"/>
      <c r="AG25" s="43"/>
      <c r="AK25" s="43"/>
      <c r="AL25"/>
      <c r="AO25" s="43"/>
    </row>
    <row r="26" spans="1:41" x14ac:dyDescent="0.25">
      <c r="D26" s="43"/>
      <c r="H26" s="43"/>
      <c r="L26" s="43"/>
      <c r="M26"/>
      <c r="P26" s="43"/>
      <c r="T26" s="43"/>
      <c r="U26"/>
      <c r="X26" s="43"/>
      <c r="AB26" s="43"/>
      <c r="AC26"/>
      <c r="AF26" s="43"/>
      <c r="AG26" s="43"/>
      <c r="AK26" s="43"/>
      <c r="AL26"/>
      <c r="AO26" s="43"/>
    </row>
    <row r="27" spans="1:41" x14ac:dyDescent="0.25">
      <c r="D27" s="43"/>
      <c r="H27" s="43"/>
      <c r="L27" s="43"/>
      <c r="M27"/>
      <c r="P27" s="43"/>
      <c r="T27" s="43"/>
      <c r="U27"/>
      <c r="X27" s="43"/>
      <c r="AB27" s="43"/>
      <c r="AC27"/>
      <c r="AF27" s="43"/>
      <c r="AG27" s="43"/>
      <c r="AK27" s="43"/>
      <c r="AL27"/>
      <c r="AO27" s="43"/>
    </row>
    <row r="28" spans="1:41" x14ac:dyDescent="0.25">
      <c r="D28" s="43"/>
      <c r="H28" s="43"/>
      <c r="L28" s="43"/>
      <c r="M28"/>
      <c r="P28" s="43"/>
      <c r="T28" s="43"/>
      <c r="U28"/>
      <c r="X28" s="43"/>
      <c r="AB28" s="43"/>
      <c r="AC28"/>
      <c r="AF28" s="43"/>
      <c r="AG28" s="43"/>
      <c r="AK28" s="43"/>
      <c r="AL28"/>
      <c r="AO28" s="43"/>
    </row>
    <row r="29" spans="1:41" x14ac:dyDescent="0.25">
      <c r="D29" s="43"/>
      <c r="H29" s="43"/>
      <c r="L29" s="43"/>
      <c r="M29"/>
      <c r="P29" s="43"/>
      <c r="T29" s="43"/>
      <c r="U29"/>
      <c r="X29" s="43"/>
      <c r="AB29" s="43"/>
      <c r="AC29"/>
      <c r="AF29" s="43"/>
      <c r="AG29" s="43"/>
      <c r="AK29" s="43"/>
      <c r="AL29"/>
      <c r="AO29" s="43"/>
    </row>
    <row r="30" spans="1:41" x14ac:dyDescent="0.25">
      <c r="D30" s="43"/>
      <c r="H30" s="43"/>
      <c r="L30" s="43"/>
      <c r="M30"/>
      <c r="P30" s="43"/>
      <c r="T30" s="43"/>
      <c r="U30"/>
      <c r="X30" s="43"/>
      <c r="AB30" s="43"/>
      <c r="AC30"/>
      <c r="AF30" s="43"/>
      <c r="AG30" s="43"/>
      <c r="AK30" s="43"/>
      <c r="AL30"/>
      <c r="AO30" s="43"/>
    </row>
    <row r="31" spans="1:41" ht="15.75" thickBot="1" x14ac:dyDescent="0.3">
      <c r="K31"/>
      <c r="M31"/>
      <c r="S31"/>
      <c r="U31"/>
      <c r="AA31"/>
      <c r="AC31"/>
      <c r="AJ31"/>
      <c r="AL31"/>
    </row>
    <row r="32" spans="1:41" x14ac:dyDescent="0.25">
      <c r="A32" s="17" t="s">
        <v>5</v>
      </c>
      <c r="B32" s="17"/>
      <c r="C32" s="61">
        <v>38666</v>
      </c>
      <c r="D32" s="19"/>
      <c r="E32" s="69"/>
      <c r="G32" s="55"/>
      <c r="I32" s="17" t="s">
        <v>5</v>
      </c>
      <c r="J32" s="17"/>
      <c r="K32" s="61">
        <v>38666</v>
      </c>
      <c r="L32" s="19"/>
      <c r="M32" s="69"/>
      <c r="O32" s="55"/>
      <c r="Q32" s="17" t="s">
        <v>5</v>
      </c>
      <c r="R32" s="17"/>
      <c r="S32" s="61">
        <v>38666</v>
      </c>
      <c r="T32" s="19"/>
      <c r="U32" s="69"/>
      <c r="W32" s="55"/>
      <c r="Y32" s="17" t="s">
        <v>5</v>
      </c>
      <c r="Z32" s="17"/>
      <c r="AA32" s="61">
        <v>38666</v>
      </c>
      <c r="AB32" s="19"/>
      <c r="AC32" s="69"/>
      <c r="AE32" s="55"/>
      <c r="AH32" s="17" t="s">
        <v>5</v>
      </c>
      <c r="AI32" s="17"/>
      <c r="AJ32" s="61">
        <v>38666</v>
      </c>
      <c r="AK32" s="19"/>
      <c r="AL32" s="69"/>
      <c r="AN32" s="55"/>
    </row>
    <row r="33" spans="1:40" x14ac:dyDescent="0.25">
      <c r="A33" s="73">
        <v>42318</v>
      </c>
      <c r="B33" s="73"/>
      <c r="C33" s="62" t="s">
        <v>40</v>
      </c>
      <c r="D33" s="18" t="s">
        <v>41</v>
      </c>
      <c r="E33" s="70"/>
      <c r="G33" s="55"/>
      <c r="I33" s="73">
        <v>42319</v>
      </c>
      <c r="J33" s="73"/>
      <c r="K33" s="62" t="s">
        <v>40</v>
      </c>
      <c r="L33" s="18" t="s">
        <v>41</v>
      </c>
      <c r="M33" s="70"/>
      <c r="O33" s="55"/>
      <c r="Q33" s="73">
        <v>42319</v>
      </c>
      <c r="R33" s="73"/>
      <c r="S33" s="62" t="s">
        <v>40</v>
      </c>
      <c r="T33" s="18" t="s">
        <v>41</v>
      </c>
      <c r="U33" s="70"/>
      <c r="W33" s="55"/>
      <c r="Y33" s="73">
        <v>42319</v>
      </c>
      <c r="Z33" s="73"/>
      <c r="AA33" s="62" t="s">
        <v>40</v>
      </c>
      <c r="AB33" s="18" t="s">
        <v>41</v>
      </c>
      <c r="AC33" s="70"/>
      <c r="AE33" s="55"/>
      <c r="AH33" s="73">
        <v>42319</v>
      </c>
      <c r="AI33" s="73"/>
      <c r="AJ33" s="62" t="s">
        <v>40</v>
      </c>
      <c r="AK33" s="18" t="s">
        <v>41</v>
      </c>
      <c r="AL33" s="70"/>
      <c r="AN33" s="55"/>
    </row>
    <row r="34" spans="1:40" ht="9" customHeight="1" x14ac:dyDescent="0.25">
      <c r="A34" s="20">
        <v>4.1666666666666498E-2</v>
      </c>
      <c r="B34" s="21">
        <v>1</v>
      </c>
      <c r="C34" s="56" t="s">
        <v>1</v>
      </c>
      <c r="D34" s="56" t="s">
        <v>1</v>
      </c>
      <c r="E34" s="70">
        <f t="shared" ref="E34:E80" si="7">IF(C34&lt;&gt;"",IF(C34=D34,1,2),"")</f>
        <v>1</v>
      </c>
      <c r="G34" s="55"/>
      <c r="I34" s="20">
        <v>4.1666666666666498E-2</v>
      </c>
      <c r="J34" s="21">
        <v>1</v>
      </c>
      <c r="K34" s="65" t="s">
        <v>45</v>
      </c>
      <c r="L34" s="56" t="s">
        <v>1</v>
      </c>
      <c r="M34" s="70">
        <f t="shared" ref="M34:M80" si="8">IF(K34&lt;&gt;"",IF(K34=L34,1,2),"")</f>
        <v>2</v>
      </c>
      <c r="O34" s="55"/>
      <c r="Q34" s="20">
        <v>4.1666666666666498E-2</v>
      </c>
      <c r="R34" s="21">
        <v>1</v>
      </c>
      <c r="S34" s="56" t="s">
        <v>1</v>
      </c>
      <c r="T34" s="56" t="s">
        <v>1</v>
      </c>
      <c r="U34" s="70">
        <f t="shared" ref="U34:U80" si="9">IF(S34&lt;&gt;"",IF(S34=T34,1,2),"")</f>
        <v>1</v>
      </c>
      <c r="W34" s="55"/>
      <c r="Y34" s="20">
        <v>4.1666666666666498E-2</v>
      </c>
      <c r="Z34" s="21">
        <v>1</v>
      </c>
      <c r="AA34" s="65" t="s">
        <v>45</v>
      </c>
      <c r="AB34" s="56" t="s">
        <v>1</v>
      </c>
      <c r="AC34" s="70">
        <f t="shared" ref="AC34:AC80" si="10">IF(AA34&lt;&gt;"",IF(AA34=AB34,1,2),"")</f>
        <v>2</v>
      </c>
      <c r="AE34" s="55"/>
      <c r="AH34" s="20">
        <v>4.1666666666666498E-2</v>
      </c>
      <c r="AI34" s="21">
        <v>1</v>
      </c>
      <c r="AJ34" s="56" t="s">
        <v>1</v>
      </c>
      <c r="AK34" s="56" t="s">
        <v>1</v>
      </c>
      <c r="AL34" s="70">
        <f t="shared" ref="AL34:AL80" si="11">IF(AJ34&lt;&gt;"",IF(AJ34=AK34,1,2),"")</f>
        <v>1</v>
      </c>
      <c r="AN34" s="55"/>
    </row>
    <row r="35" spans="1:40" ht="9" customHeight="1" x14ac:dyDescent="0.25">
      <c r="A35" s="20">
        <v>6.2499999999996399E-2</v>
      </c>
      <c r="B35" s="21">
        <v>1</v>
      </c>
      <c r="C35" s="56" t="s">
        <v>1</v>
      </c>
      <c r="D35" s="56" t="s">
        <v>1</v>
      </c>
      <c r="E35" s="70">
        <f t="shared" si="7"/>
        <v>1</v>
      </c>
      <c r="G35" s="55"/>
      <c r="I35" s="20">
        <v>6.2499999999996399E-2</v>
      </c>
      <c r="J35" s="21">
        <v>1</v>
      </c>
      <c r="K35" s="65" t="s">
        <v>45</v>
      </c>
      <c r="L35" s="56" t="s">
        <v>1</v>
      </c>
      <c r="M35" s="70">
        <f t="shared" si="8"/>
        <v>2</v>
      </c>
      <c r="O35" s="55"/>
      <c r="Q35" s="20">
        <v>6.2499999999996399E-2</v>
      </c>
      <c r="R35" s="21">
        <v>1</v>
      </c>
      <c r="S35" s="56" t="s">
        <v>1</v>
      </c>
      <c r="T35" s="56" t="s">
        <v>1</v>
      </c>
      <c r="U35" s="70">
        <f t="shared" si="9"/>
        <v>1</v>
      </c>
      <c r="W35" s="55"/>
      <c r="Y35" s="20">
        <v>6.2499999999996399E-2</v>
      </c>
      <c r="Z35" s="21">
        <v>1</v>
      </c>
      <c r="AA35" s="56" t="s">
        <v>1</v>
      </c>
      <c r="AB35" s="56" t="s">
        <v>1</v>
      </c>
      <c r="AC35" s="70">
        <f t="shared" si="10"/>
        <v>1</v>
      </c>
      <c r="AE35" s="55"/>
      <c r="AH35" s="20">
        <v>6.2499999999996399E-2</v>
      </c>
      <c r="AI35" s="21">
        <v>1</v>
      </c>
      <c r="AJ35" s="56" t="s">
        <v>1</v>
      </c>
      <c r="AK35" s="56" t="s">
        <v>1</v>
      </c>
      <c r="AL35" s="70">
        <f t="shared" si="11"/>
        <v>1</v>
      </c>
      <c r="AN35" s="55"/>
    </row>
    <row r="36" spans="1:40" ht="9" customHeight="1" x14ac:dyDescent="0.25">
      <c r="A36" s="20">
        <v>8.3333333333336104E-2</v>
      </c>
      <c r="B36" s="21">
        <v>1</v>
      </c>
      <c r="C36" s="56" t="s">
        <v>1</v>
      </c>
      <c r="D36" s="56" t="s">
        <v>1</v>
      </c>
      <c r="E36" s="70">
        <f t="shared" si="7"/>
        <v>1</v>
      </c>
      <c r="G36" s="55"/>
      <c r="I36" s="20">
        <v>8.3333333333336104E-2</v>
      </c>
      <c r="J36" s="21">
        <v>1</v>
      </c>
      <c r="K36" s="56" t="s">
        <v>1</v>
      </c>
      <c r="L36" s="56" t="s">
        <v>1</v>
      </c>
      <c r="M36" s="70">
        <f t="shared" si="8"/>
        <v>1</v>
      </c>
      <c r="O36" s="55"/>
      <c r="Q36" s="20">
        <v>8.3333333333336104E-2</v>
      </c>
      <c r="R36" s="21">
        <v>1</v>
      </c>
      <c r="S36" s="56" t="s">
        <v>1</v>
      </c>
      <c r="T36" s="56" t="s">
        <v>1</v>
      </c>
      <c r="U36" s="70">
        <f t="shared" si="9"/>
        <v>1</v>
      </c>
      <c r="W36" s="55"/>
      <c r="Y36" s="20">
        <v>8.3333333333336104E-2</v>
      </c>
      <c r="Z36" s="21">
        <v>1</v>
      </c>
      <c r="AA36" s="56" t="s">
        <v>1</v>
      </c>
      <c r="AB36" s="56" t="s">
        <v>1</v>
      </c>
      <c r="AC36" s="70">
        <f t="shared" si="10"/>
        <v>1</v>
      </c>
      <c r="AE36" s="55"/>
      <c r="AH36" s="20">
        <v>8.3333333333336104E-2</v>
      </c>
      <c r="AI36" s="21">
        <v>1</v>
      </c>
      <c r="AJ36" s="56" t="s">
        <v>1</v>
      </c>
      <c r="AK36" s="56" t="s">
        <v>1</v>
      </c>
      <c r="AL36" s="70">
        <f t="shared" si="11"/>
        <v>1</v>
      </c>
      <c r="AN36" s="55"/>
    </row>
    <row r="37" spans="1:40" ht="9" customHeight="1" x14ac:dyDescent="0.25">
      <c r="A37" s="20">
        <v>0.104166666666667</v>
      </c>
      <c r="B37" s="21">
        <v>1</v>
      </c>
      <c r="C37" s="56" t="s">
        <v>1</v>
      </c>
      <c r="D37" s="56" t="s">
        <v>1</v>
      </c>
      <c r="E37" s="70">
        <f t="shared" si="7"/>
        <v>1</v>
      </c>
      <c r="G37" s="55"/>
      <c r="I37" s="20">
        <v>0.104166666666667</v>
      </c>
      <c r="J37" s="21">
        <v>1</v>
      </c>
      <c r="K37" s="56" t="s">
        <v>1</v>
      </c>
      <c r="L37" s="56" t="s">
        <v>1</v>
      </c>
      <c r="M37" s="70">
        <f t="shared" si="8"/>
        <v>1</v>
      </c>
      <c r="O37" s="55"/>
      <c r="Q37" s="20">
        <v>0.104166666666667</v>
      </c>
      <c r="R37" s="21">
        <v>1</v>
      </c>
      <c r="S37" s="56" t="s">
        <v>1</v>
      </c>
      <c r="T37" s="56" t="s">
        <v>1</v>
      </c>
      <c r="U37" s="70">
        <f t="shared" si="9"/>
        <v>1</v>
      </c>
      <c r="W37" s="55"/>
      <c r="Y37" s="20">
        <v>0.104166666666667</v>
      </c>
      <c r="Z37" s="21">
        <v>1</v>
      </c>
      <c r="AA37" s="56" t="s">
        <v>1</v>
      </c>
      <c r="AB37" s="56" t="s">
        <v>1</v>
      </c>
      <c r="AC37" s="70">
        <f t="shared" si="10"/>
        <v>1</v>
      </c>
      <c r="AE37" s="55"/>
      <c r="AH37" s="20">
        <v>0.104166666666667</v>
      </c>
      <c r="AI37" s="21">
        <v>1</v>
      </c>
      <c r="AJ37" s="56" t="s">
        <v>1</v>
      </c>
      <c r="AK37" s="56" t="s">
        <v>1</v>
      </c>
      <c r="AL37" s="70">
        <f t="shared" si="11"/>
        <v>1</v>
      </c>
      <c r="AN37" s="55"/>
    </row>
    <row r="38" spans="1:40" ht="9" customHeight="1" x14ac:dyDescent="0.25">
      <c r="A38" s="20">
        <v>0.124999999999997</v>
      </c>
      <c r="B38" s="21">
        <v>1</v>
      </c>
      <c r="C38" s="56" t="s">
        <v>1</v>
      </c>
      <c r="D38" s="56" t="s">
        <v>1</v>
      </c>
      <c r="E38" s="70">
        <f t="shared" si="7"/>
        <v>1</v>
      </c>
      <c r="G38" s="55"/>
      <c r="I38" s="20">
        <v>0.124999999999997</v>
      </c>
      <c r="J38" s="21">
        <v>1</v>
      </c>
      <c r="K38" s="56" t="s">
        <v>1</v>
      </c>
      <c r="L38" s="56" t="s">
        <v>1</v>
      </c>
      <c r="M38" s="70">
        <f t="shared" si="8"/>
        <v>1</v>
      </c>
      <c r="O38" s="55"/>
      <c r="Q38" s="20">
        <v>0.124999999999997</v>
      </c>
      <c r="R38" s="21">
        <v>1</v>
      </c>
      <c r="S38" s="65" t="s">
        <v>45</v>
      </c>
      <c r="T38" s="56" t="s">
        <v>1</v>
      </c>
      <c r="U38" s="70">
        <f t="shared" si="9"/>
        <v>2</v>
      </c>
      <c r="W38" s="55" t="s">
        <v>59</v>
      </c>
      <c r="Y38" s="20">
        <v>0.124999999999997</v>
      </c>
      <c r="Z38" s="21">
        <v>1</v>
      </c>
      <c r="AA38" s="56" t="s">
        <v>1</v>
      </c>
      <c r="AB38" s="56" t="s">
        <v>1</v>
      </c>
      <c r="AC38" s="70">
        <f t="shared" si="10"/>
        <v>1</v>
      </c>
      <c r="AE38" s="55" t="s">
        <v>59</v>
      </c>
      <c r="AH38" s="20">
        <v>0.124999999999997</v>
      </c>
      <c r="AI38" s="21">
        <v>1</v>
      </c>
      <c r="AJ38" s="56" t="s">
        <v>1</v>
      </c>
      <c r="AK38" s="56" t="s">
        <v>1</v>
      </c>
      <c r="AL38" s="70">
        <f t="shared" si="11"/>
        <v>1</v>
      </c>
      <c r="AN38" s="55" t="s">
        <v>59</v>
      </c>
    </row>
    <row r="39" spans="1:40" ht="9" customHeight="1" x14ac:dyDescent="0.25">
      <c r="A39" s="20">
        <v>0.14583333333333701</v>
      </c>
      <c r="B39" s="21">
        <v>1</v>
      </c>
      <c r="C39" s="56" t="s">
        <v>1</v>
      </c>
      <c r="D39" s="56" t="s">
        <v>1</v>
      </c>
      <c r="E39" s="70">
        <f t="shared" si="7"/>
        <v>1</v>
      </c>
      <c r="G39" s="55"/>
      <c r="I39" s="20">
        <v>0.14583333333333701</v>
      </c>
      <c r="J39" s="21">
        <v>1</v>
      </c>
      <c r="K39" s="56" t="s">
        <v>1</v>
      </c>
      <c r="L39" s="56" t="s">
        <v>1</v>
      </c>
      <c r="M39" s="70">
        <f t="shared" si="8"/>
        <v>1</v>
      </c>
      <c r="O39" s="55"/>
      <c r="Q39" s="20">
        <v>0.14583333333333701</v>
      </c>
      <c r="R39" s="21">
        <v>1</v>
      </c>
      <c r="S39" s="56" t="s">
        <v>1</v>
      </c>
      <c r="T39" s="56" t="s">
        <v>1</v>
      </c>
      <c r="U39" s="70">
        <f t="shared" si="9"/>
        <v>1</v>
      </c>
      <c r="W39" s="55"/>
      <c r="Y39" s="20">
        <v>0.14583333333333701</v>
      </c>
      <c r="Z39" s="21">
        <v>1</v>
      </c>
      <c r="AA39" s="56" t="s">
        <v>1</v>
      </c>
      <c r="AB39" s="56" t="s">
        <v>1</v>
      </c>
      <c r="AC39" s="70">
        <f t="shared" si="10"/>
        <v>1</v>
      </c>
      <c r="AE39" s="55"/>
      <c r="AH39" s="20">
        <v>0.14583333333333701</v>
      </c>
      <c r="AI39" s="21">
        <v>1</v>
      </c>
      <c r="AJ39" s="56" t="s">
        <v>1</v>
      </c>
      <c r="AK39" s="56" t="s">
        <v>1</v>
      </c>
      <c r="AL39" s="70">
        <f t="shared" si="11"/>
        <v>1</v>
      </c>
      <c r="AN39" s="55"/>
    </row>
    <row r="40" spans="1:40" ht="9" customHeight="1" x14ac:dyDescent="0.25">
      <c r="A40" s="20">
        <v>0.16666666666666699</v>
      </c>
      <c r="B40" s="21">
        <v>1</v>
      </c>
      <c r="C40" s="56" t="s">
        <v>1</v>
      </c>
      <c r="D40" s="56" t="s">
        <v>1</v>
      </c>
      <c r="E40" s="70">
        <f t="shared" si="7"/>
        <v>1</v>
      </c>
      <c r="G40" s="55"/>
      <c r="I40" s="20">
        <v>0.16666666666666699</v>
      </c>
      <c r="J40" s="21">
        <v>1</v>
      </c>
      <c r="K40" s="56" t="s">
        <v>1</v>
      </c>
      <c r="L40" s="56" t="s">
        <v>1</v>
      </c>
      <c r="M40" s="70">
        <f t="shared" si="8"/>
        <v>1</v>
      </c>
      <c r="O40" s="55"/>
      <c r="Q40" s="20">
        <v>0.16666666666666699</v>
      </c>
      <c r="R40" s="21">
        <v>1</v>
      </c>
      <c r="S40" s="56" t="s">
        <v>1</v>
      </c>
      <c r="T40" s="56" t="s">
        <v>1</v>
      </c>
      <c r="U40" s="70">
        <f t="shared" si="9"/>
        <v>1</v>
      </c>
      <c r="W40" s="55"/>
      <c r="Y40" s="20">
        <v>0.16666666666666699</v>
      </c>
      <c r="Z40" s="21">
        <v>1</v>
      </c>
      <c r="AA40" s="56" t="s">
        <v>1</v>
      </c>
      <c r="AB40" s="56" t="s">
        <v>1</v>
      </c>
      <c r="AC40" s="70">
        <f t="shared" si="10"/>
        <v>1</v>
      </c>
      <c r="AE40" s="55"/>
      <c r="AH40" s="20">
        <v>0.16666666666666699</v>
      </c>
      <c r="AI40" s="21">
        <v>1</v>
      </c>
      <c r="AJ40" s="56" t="s">
        <v>1</v>
      </c>
      <c r="AK40" s="56" t="s">
        <v>1</v>
      </c>
      <c r="AL40" s="70">
        <f t="shared" si="11"/>
        <v>1</v>
      </c>
      <c r="AN40" s="55"/>
    </row>
    <row r="41" spans="1:40" ht="9" customHeight="1" x14ac:dyDescent="0.25">
      <c r="A41" s="20">
        <v>0.187499999999996</v>
      </c>
      <c r="B41" s="21">
        <v>1</v>
      </c>
      <c r="C41" s="56" t="s">
        <v>1</v>
      </c>
      <c r="D41" s="56" t="s">
        <v>1</v>
      </c>
      <c r="E41" s="70">
        <f t="shared" si="7"/>
        <v>1</v>
      </c>
      <c r="G41" s="55"/>
      <c r="I41" s="20">
        <v>0.187499999999996</v>
      </c>
      <c r="J41" s="21">
        <v>1</v>
      </c>
      <c r="K41" s="56" t="s">
        <v>1</v>
      </c>
      <c r="L41" s="56" t="s">
        <v>1</v>
      </c>
      <c r="M41" s="70">
        <f t="shared" si="8"/>
        <v>1</v>
      </c>
      <c r="O41" s="55"/>
      <c r="Q41" s="20">
        <v>0.187499999999996</v>
      </c>
      <c r="R41" s="21">
        <v>1</v>
      </c>
      <c r="S41" s="56" t="s">
        <v>1</v>
      </c>
      <c r="T41" s="56" t="s">
        <v>1</v>
      </c>
      <c r="U41" s="70">
        <f t="shared" si="9"/>
        <v>1</v>
      </c>
      <c r="W41" s="55"/>
      <c r="Y41" s="20">
        <v>0.187499999999996</v>
      </c>
      <c r="Z41" s="21">
        <v>1</v>
      </c>
      <c r="AA41" s="56" t="s">
        <v>1</v>
      </c>
      <c r="AB41" s="56" t="s">
        <v>1</v>
      </c>
      <c r="AC41" s="70">
        <f t="shared" si="10"/>
        <v>1</v>
      </c>
      <c r="AE41" s="55"/>
      <c r="AH41" s="20">
        <v>0.187499999999996</v>
      </c>
      <c r="AI41" s="21">
        <v>1</v>
      </c>
      <c r="AJ41" s="56" t="s">
        <v>1</v>
      </c>
      <c r="AK41" s="56" t="s">
        <v>1</v>
      </c>
      <c r="AL41" s="70">
        <f t="shared" si="11"/>
        <v>1</v>
      </c>
      <c r="AN41" s="55"/>
    </row>
    <row r="42" spans="1:40" ht="9" customHeight="1" x14ac:dyDescent="0.25">
      <c r="A42" s="20">
        <v>0.20833333333336601</v>
      </c>
      <c r="B42" s="21">
        <v>1</v>
      </c>
      <c r="C42" s="56" t="s">
        <v>1</v>
      </c>
      <c r="D42" s="56" t="s">
        <v>1</v>
      </c>
      <c r="E42" s="70">
        <f t="shared" si="7"/>
        <v>1</v>
      </c>
      <c r="G42" s="55"/>
      <c r="I42" s="20">
        <v>0.20833333333336601</v>
      </c>
      <c r="J42" s="21">
        <v>1</v>
      </c>
      <c r="K42" s="56" t="s">
        <v>1</v>
      </c>
      <c r="L42" s="56" t="s">
        <v>1</v>
      </c>
      <c r="M42" s="70">
        <f t="shared" si="8"/>
        <v>1</v>
      </c>
      <c r="O42" s="55"/>
      <c r="Q42" s="20">
        <v>0.20833333333336601</v>
      </c>
      <c r="R42" s="21">
        <v>1</v>
      </c>
      <c r="S42" s="56" t="s">
        <v>1</v>
      </c>
      <c r="T42" s="56" t="s">
        <v>1</v>
      </c>
      <c r="U42" s="70">
        <f t="shared" si="9"/>
        <v>1</v>
      </c>
      <c r="W42" s="55"/>
      <c r="Y42" s="20">
        <v>0.20833333333336601</v>
      </c>
      <c r="Z42" s="21">
        <v>1</v>
      </c>
      <c r="AA42" s="56" t="s">
        <v>1</v>
      </c>
      <c r="AB42" s="56" t="s">
        <v>1</v>
      </c>
      <c r="AC42" s="70">
        <f t="shared" si="10"/>
        <v>1</v>
      </c>
      <c r="AE42" s="55"/>
      <c r="AH42" s="20">
        <v>0.20833333333336601</v>
      </c>
      <c r="AI42" s="21">
        <v>1</v>
      </c>
      <c r="AJ42" s="56" t="s">
        <v>1</v>
      </c>
      <c r="AK42" s="56" t="s">
        <v>1</v>
      </c>
      <c r="AL42" s="70">
        <f t="shared" si="11"/>
        <v>1</v>
      </c>
      <c r="AN42" s="55"/>
    </row>
    <row r="43" spans="1:40" ht="9" customHeight="1" x14ac:dyDescent="0.25">
      <c r="A43" s="20">
        <v>0.22916666666666599</v>
      </c>
      <c r="B43" s="21">
        <v>1</v>
      </c>
      <c r="C43" s="56" t="s">
        <v>1</v>
      </c>
      <c r="D43" s="56" t="s">
        <v>1</v>
      </c>
      <c r="E43" s="70">
        <f t="shared" si="7"/>
        <v>1</v>
      </c>
      <c r="G43" s="55"/>
      <c r="I43" s="20">
        <v>0.22916666666666599</v>
      </c>
      <c r="J43" s="21">
        <v>1</v>
      </c>
      <c r="K43" s="56" t="s">
        <v>1</v>
      </c>
      <c r="L43" s="56" t="s">
        <v>1</v>
      </c>
      <c r="M43" s="70">
        <f t="shared" si="8"/>
        <v>1</v>
      </c>
      <c r="O43" s="55"/>
      <c r="Q43" s="20">
        <v>0.22916666666666599</v>
      </c>
      <c r="R43" s="21">
        <v>1</v>
      </c>
      <c r="S43" s="56" t="s">
        <v>1</v>
      </c>
      <c r="T43" s="56" t="s">
        <v>1</v>
      </c>
      <c r="U43" s="70">
        <f t="shared" si="9"/>
        <v>1</v>
      </c>
      <c r="W43" s="55"/>
      <c r="Y43" s="20">
        <v>0.22916666666666599</v>
      </c>
      <c r="Z43" s="21">
        <v>1</v>
      </c>
      <c r="AA43" s="56" t="s">
        <v>1</v>
      </c>
      <c r="AB43" s="56" t="s">
        <v>1</v>
      </c>
      <c r="AC43" s="70">
        <f t="shared" si="10"/>
        <v>1</v>
      </c>
      <c r="AE43" s="55"/>
      <c r="AH43" s="20">
        <v>0.22916666666666599</v>
      </c>
      <c r="AI43" s="21">
        <v>1</v>
      </c>
      <c r="AJ43" s="56" t="s">
        <v>1</v>
      </c>
      <c r="AK43" s="56" t="s">
        <v>1</v>
      </c>
      <c r="AL43" s="70">
        <f t="shared" si="11"/>
        <v>1</v>
      </c>
      <c r="AN43" s="55"/>
    </row>
    <row r="44" spans="1:40" ht="9.75" customHeight="1" x14ac:dyDescent="0.25">
      <c r="A44" s="20">
        <v>0.25</v>
      </c>
      <c r="B44" s="21">
        <v>1</v>
      </c>
      <c r="C44" s="56" t="s">
        <v>1</v>
      </c>
      <c r="D44" s="56" t="s">
        <v>1</v>
      </c>
      <c r="E44" s="70">
        <f t="shared" si="7"/>
        <v>1</v>
      </c>
      <c r="G44" s="55"/>
      <c r="I44" s="20">
        <v>0.25</v>
      </c>
      <c r="J44" s="21">
        <v>1</v>
      </c>
      <c r="K44" s="56" t="s">
        <v>1</v>
      </c>
      <c r="L44" s="56" t="s">
        <v>1</v>
      </c>
      <c r="M44" s="70">
        <f t="shared" si="8"/>
        <v>1</v>
      </c>
      <c r="O44" s="55"/>
      <c r="Q44" s="20">
        <v>0.25</v>
      </c>
      <c r="R44" s="21">
        <v>1</v>
      </c>
      <c r="S44" s="56" t="s">
        <v>1</v>
      </c>
      <c r="T44" s="56" t="s">
        <v>1</v>
      </c>
      <c r="U44" s="70">
        <f t="shared" si="9"/>
        <v>1</v>
      </c>
      <c r="W44" s="55"/>
      <c r="Y44" s="20">
        <v>0.25</v>
      </c>
      <c r="Z44" s="21">
        <v>1</v>
      </c>
      <c r="AA44" s="56" t="s">
        <v>1</v>
      </c>
      <c r="AB44" s="56" t="s">
        <v>1</v>
      </c>
      <c r="AC44" s="70">
        <f t="shared" si="10"/>
        <v>1</v>
      </c>
      <c r="AE44" s="55"/>
      <c r="AH44" s="20">
        <v>0.25</v>
      </c>
      <c r="AI44" s="21">
        <v>1</v>
      </c>
      <c r="AJ44" s="56" t="s">
        <v>1</v>
      </c>
      <c r="AK44" s="56" t="s">
        <v>1</v>
      </c>
      <c r="AL44" s="70">
        <f t="shared" si="11"/>
        <v>1</v>
      </c>
      <c r="AN44" s="55"/>
    </row>
    <row r="45" spans="1:40" ht="9.75" customHeight="1" x14ac:dyDescent="0.25">
      <c r="A45" s="20">
        <v>0.27083333333333331</v>
      </c>
      <c r="B45" s="21">
        <v>1</v>
      </c>
      <c r="C45" s="56" t="s">
        <v>1</v>
      </c>
      <c r="D45" s="56" t="s">
        <v>1</v>
      </c>
      <c r="E45" s="70">
        <f t="shared" si="7"/>
        <v>1</v>
      </c>
      <c r="G45" s="55"/>
      <c r="I45" s="20">
        <v>0.27083333333333331</v>
      </c>
      <c r="J45" s="21">
        <v>1</v>
      </c>
      <c r="K45" s="56" t="s">
        <v>1</v>
      </c>
      <c r="L45" s="56" t="s">
        <v>1</v>
      </c>
      <c r="M45" s="70">
        <f t="shared" si="8"/>
        <v>1</v>
      </c>
      <c r="O45" s="55"/>
      <c r="Q45" s="20">
        <v>0.27083333333333331</v>
      </c>
      <c r="R45" s="21">
        <v>1</v>
      </c>
      <c r="S45" s="56" t="s">
        <v>1</v>
      </c>
      <c r="T45" s="56" t="s">
        <v>1</v>
      </c>
      <c r="U45" s="70">
        <f t="shared" si="9"/>
        <v>1</v>
      </c>
      <c r="W45" s="55"/>
      <c r="Y45" s="20">
        <v>0.27083333333333331</v>
      </c>
      <c r="Z45" s="21">
        <v>1</v>
      </c>
      <c r="AA45" s="56" t="s">
        <v>1</v>
      </c>
      <c r="AB45" s="56" t="s">
        <v>1</v>
      </c>
      <c r="AC45" s="70">
        <f t="shared" si="10"/>
        <v>1</v>
      </c>
      <c r="AE45" s="55"/>
      <c r="AH45" s="20">
        <v>0.27083333333333331</v>
      </c>
      <c r="AI45" s="21">
        <v>1</v>
      </c>
      <c r="AJ45" s="56" t="s">
        <v>1</v>
      </c>
      <c r="AK45" s="56" t="s">
        <v>1</v>
      </c>
      <c r="AL45" s="70">
        <f t="shared" si="11"/>
        <v>1</v>
      </c>
      <c r="AN45" s="55"/>
    </row>
    <row r="46" spans="1:40" ht="9.75" customHeight="1" x14ac:dyDescent="0.25">
      <c r="A46" s="20">
        <v>0.29166666666666669</v>
      </c>
      <c r="B46" s="21">
        <v>1</v>
      </c>
      <c r="C46" s="56" t="s">
        <v>1</v>
      </c>
      <c r="D46" s="56" t="s">
        <v>1</v>
      </c>
      <c r="E46" s="70">
        <f t="shared" si="7"/>
        <v>1</v>
      </c>
      <c r="G46" s="63"/>
      <c r="I46" s="20">
        <v>0.29166666666666669</v>
      </c>
      <c r="J46" s="21">
        <v>1</v>
      </c>
      <c r="K46" s="56" t="s">
        <v>1</v>
      </c>
      <c r="L46" s="56" t="s">
        <v>1</v>
      </c>
      <c r="M46" s="70">
        <f t="shared" si="8"/>
        <v>1</v>
      </c>
      <c r="O46" s="63"/>
      <c r="Q46" s="20">
        <v>0.29166666666666669</v>
      </c>
      <c r="R46" s="21">
        <v>1</v>
      </c>
      <c r="S46" s="56" t="s">
        <v>1</v>
      </c>
      <c r="T46" s="56" t="s">
        <v>1</v>
      </c>
      <c r="U46" s="70">
        <f t="shared" si="9"/>
        <v>1</v>
      </c>
      <c r="W46" s="63"/>
      <c r="Y46" s="20">
        <v>0.29166666666666669</v>
      </c>
      <c r="Z46" s="21">
        <v>1</v>
      </c>
      <c r="AA46" s="56" t="s">
        <v>1</v>
      </c>
      <c r="AB46" s="56" t="s">
        <v>1</v>
      </c>
      <c r="AC46" s="70">
        <f t="shared" si="10"/>
        <v>1</v>
      </c>
      <c r="AE46" s="63"/>
      <c r="AH46" s="20">
        <v>0.29166666666666669</v>
      </c>
      <c r="AI46" s="21">
        <v>1</v>
      </c>
      <c r="AJ46" s="56" t="s">
        <v>1</v>
      </c>
      <c r="AK46" s="56" t="s">
        <v>1</v>
      </c>
      <c r="AL46" s="70">
        <f t="shared" si="11"/>
        <v>1</v>
      </c>
      <c r="AN46" s="63"/>
    </row>
    <row r="47" spans="1:40" ht="9.75" customHeight="1" x14ac:dyDescent="0.25">
      <c r="A47" s="20">
        <v>0.3125</v>
      </c>
      <c r="B47" s="21">
        <v>1</v>
      </c>
      <c r="C47" s="56" t="s">
        <v>1</v>
      </c>
      <c r="D47" s="56" t="s">
        <v>1</v>
      </c>
      <c r="E47" s="70">
        <f t="shared" si="7"/>
        <v>1</v>
      </c>
      <c r="G47" s="63"/>
      <c r="I47" s="20">
        <v>0.3125</v>
      </c>
      <c r="J47" s="21">
        <v>1</v>
      </c>
      <c r="K47" s="65" t="s">
        <v>45</v>
      </c>
      <c r="L47" s="65" t="s">
        <v>45</v>
      </c>
      <c r="M47" s="70">
        <f t="shared" si="8"/>
        <v>1</v>
      </c>
      <c r="O47" s="63"/>
      <c r="Q47" s="20">
        <v>0.3125</v>
      </c>
      <c r="R47" s="21">
        <v>1</v>
      </c>
      <c r="S47" s="59" t="s">
        <v>39</v>
      </c>
      <c r="T47" s="56" t="s">
        <v>1</v>
      </c>
      <c r="U47" s="70">
        <f t="shared" si="9"/>
        <v>2</v>
      </c>
      <c r="W47" s="63"/>
      <c r="Y47" s="20">
        <v>0.3125</v>
      </c>
      <c r="Z47" s="21">
        <v>1</v>
      </c>
      <c r="AA47" s="65" t="s">
        <v>45</v>
      </c>
      <c r="AB47" s="56" t="s">
        <v>1</v>
      </c>
      <c r="AC47" s="70">
        <f t="shared" si="10"/>
        <v>2</v>
      </c>
      <c r="AE47" s="63"/>
      <c r="AH47" s="20">
        <v>0.3125</v>
      </c>
      <c r="AI47" s="21">
        <v>1</v>
      </c>
      <c r="AJ47" s="56" t="s">
        <v>1</v>
      </c>
      <c r="AK47" s="56" t="s">
        <v>1</v>
      </c>
      <c r="AL47" s="70">
        <f t="shared" si="11"/>
        <v>1</v>
      </c>
      <c r="AN47" s="63"/>
    </row>
    <row r="48" spans="1:40" ht="9.75" customHeight="1" x14ac:dyDescent="0.25">
      <c r="A48" s="20">
        <v>0.33333333333333331</v>
      </c>
      <c r="B48" s="21">
        <v>1</v>
      </c>
      <c r="C48" s="56" t="s">
        <v>1</v>
      </c>
      <c r="D48" s="56" t="s">
        <v>1</v>
      </c>
      <c r="E48" s="70">
        <f t="shared" si="7"/>
        <v>1</v>
      </c>
      <c r="G48" s="55"/>
      <c r="I48" s="20">
        <v>0.33333333333333331</v>
      </c>
      <c r="J48" s="21">
        <v>1</v>
      </c>
      <c r="K48" s="65" t="s">
        <v>45</v>
      </c>
      <c r="L48" s="57" t="s">
        <v>2</v>
      </c>
      <c r="M48" s="70">
        <f t="shared" si="8"/>
        <v>2</v>
      </c>
      <c r="O48" s="55"/>
      <c r="Q48" s="20">
        <v>0.33333333333333331</v>
      </c>
      <c r="R48" s="21">
        <v>1</v>
      </c>
      <c r="S48" s="59" t="s">
        <v>39</v>
      </c>
      <c r="T48" s="57" t="s">
        <v>2</v>
      </c>
      <c r="U48" s="70">
        <f t="shared" si="9"/>
        <v>2</v>
      </c>
      <c r="W48" s="55"/>
      <c r="Y48" s="20">
        <v>0.33333333333333331</v>
      </c>
      <c r="Z48" s="21">
        <v>1</v>
      </c>
      <c r="AA48" s="57" t="s">
        <v>2</v>
      </c>
      <c r="AB48" s="57" t="s">
        <v>2</v>
      </c>
      <c r="AC48" s="70">
        <f t="shared" si="10"/>
        <v>1</v>
      </c>
      <c r="AE48" s="55"/>
      <c r="AH48" s="20">
        <v>0.33333333333333331</v>
      </c>
      <c r="AI48" s="21">
        <v>1</v>
      </c>
      <c r="AJ48" s="57" t="s">
        <v>2</v>
      </c>
      <c r="AK48" s="57" t="s">
        <v>2</v>
      </c>
      <c r="AL48" s="70">
        <f t="shared" si="11"/>
        <v>1</v>
      </c>
      <c r="AN48" s="55"/>
    </row>
    <row r="49" spans="1:40" ht="9.75" customHeight="1" x14ac:dyDescent="0.25">
      <c r="A49" s="20">
        <v>0.35416666666666669</v>
      </c>
      <c r="B49" s="21">
        <v>1</v>
      </c>
      <c r="C49" s="56" t="s">
        <v>1</v>
      </c>
      <c r="D49" s="56" t="s">
        <v>1</v>
      </c>
      <c r="E49" s="70">
        <f t="shared" si="7"/>
        <v>1</v>
      </c>
      <c r="G49" s="55"/>
      <c r="I49" s="20">
        <v>0.35416666666666669</v>
      </c>
      <c r="J49" s="21">
        <v>1</v>
      </c>
      <c r="K49" s="57" t="s">
        <v>2</v>
      </c>
      <c r="L49" s="53" t="s">
        <v>4</v>
      </c>
      <c r="M49" s="70">
        <f t="shared" si="8"/>
        <v>2</v>
      </c>
      <c r="O49" s="55"/>
      <c r="Q49" s="20">
        <v>0.35416666666666669</v>
      </c>
      <c r="R49" s="21">
        <v>1</v>
      </c>
      <c r="S49" s="59" t="s">
        <v>39</v>
      </c>
      <c r="T49" s="53" t="s">
        <v>4</v>
      </c>
      <c r="U49" s="70">
        <f t="shared" si="9"/>
        <v>2</v>
      </c>
      <c r="W49" s="55"/>
      <c r="Y49" s="20">
        <v>0.35416666666666669</v>
      </c>
      <c r="Z49" s="21">
        <v>1</v>
      </c>
      <c r="AA49" s="57" t="s">
        <v>2</v>
      </c>
      <c r="AB49" s="57" t="s">
        <v>2</v>
      </c>
      <c r="AC49" s="70">
        <f t="shared" si="10"/>
        <v>1</v>
      </c>
      <c r="AE49" s="55"/>
      <c r="AH49" s="20">
        <v>0.35416666666666669</v>
      </c>
      <c r="AI49" s="21">
        <v>1</v>
      </c>
      <c r="AJ49" s="57" t="s">
        <v>2</v>
      </c>
      <c r="AK49" s="57" t="s">
        <v>2</v>
      </c>
      <c r="AL49" s="70">
        <f t="shared" si="11"/>
        <v>1</v>
      </c>
      <c r="AN49" s="55"/>
    </row>
    <row r="50" spans="1:40" ht="9.75" customHeight="1" x14ac:dyDescent="0.25">
      <c r="A50" s="20">
        <v>0.375</v>
      </c>
      <c r="B50" s="21">
        <v>1</v>
      </c>
      <c r="C50" s="56" t="s">
        <v>1</v>
      </c>
      <c r="D50" s="56" t="s">
        <v>1</v>
      </c>
      <c r="E50" s="70">
        <f t="shared" si="7"/>
        <v>1</v>
      </c>
      <c r="G50" s="55"/>
      <c r="I50" s="20">
        <v>0.375</v>
      </c>
      <c r="J50" s="21">
        <v>1</v>
      </c>
      <c r="K50" s="65" t="s">
        <v>45</v>
      </c>
      <c r="L50" s="53" t="s">
        <v>4</v>
      </c>
      <c r="M50" s="70">
        <f t="shared" si="8"/>
        <v>2</v>
      </c>
      <c r="O50" s="55"/>
      <c r="Q50" s="20">
        <v>0.375</v>
      </c>
      <c r="R50" s="21">
        <v>1</v>
      </c>
      <c r="S50" s="59" t="s">
        <v>39</v>
      </c>
      <c r="T50" s="53" t="s">
        <v>4</v>
      </c>
      <c r="U50" s="70">
        <f t="shared" si="9"/>
        <v>2</v>
      </c>
      <c r="W50" s="55"/>
      <c r="Y50" s="20">
        <v>0.375</v>
      </c>
      <c r="Z50" s="21">
        <v>1</v>
      </c>
      <c r="AA50" s="65" t="s">
        <v>45</v>
      </c>
      <c r="AB50" s="65" t="s">
        <v>45</v>
      </c>
      <c r="AC50" s="70">
        <f t="shared" si="10"/>
        <v>1</v>
      </c>
      <c r="AE50" s="55"/>
      <c r="AH50" s="20">
        <v>0.375</v>
      </c>
      <c r="AI50" s="21">
        <v>1</v>
      </c>
      <c r="AJ50" s="65" t="s">
        <v>45</v>
      </c>
      <c r="AK50" s="65" t="s">
        <v>45</v>
      </c>
      <c r="AL50" s="70">
        <f t="shared" si="11"/>
        <v>1</v>
      </c>
      <c r="AN50" s="55"/>
    </row>
    <row r="51" spans="1:40" ht="9.75" customHeight="1" x14ac:dyDescent="0.25">
      <c r="A51" s="20">
        <v>0.39583333333333331</v>
      </c>
      <c r="B51" s="21">
        <v>1</v>
      </c>
      <c r="C51" s="57" t="s">
        <v>2</v>
      </c>
      <c r="D51" s="57" t="s">
        <v>2</v>
      </c>
      <c r="E51" s="70">
        <f t="shared" si="7"/>
        <v>1</v>
      </c>
      <c r="G51" s="55"/>
      <c r="I51" s="20">
        <v>0.39583333333333331</v>
      </c>
      <c r="J51" s="21">
        <v>1</v>
      </c>
      <c r="K51" s="60" t="s">
        <v>44</v>
      </c>
      <c r="L51" s="53" t="s">
        <v>4</v>
      </c>
      <c r="M51" s="70">
        <f t="shared" si="8"/>
        <v>2</v>
      </c>
      <c r="O51" s="55"/>
      <c r="Q51" s="20">
        <v>0.39583333333333331</v>
      </c>
      <c r="R51" s="21">
        <v>1</v>
      </c>
      <c r="S51" s="59" t="s">
        <v>39</v>
      </c>
      <c r="T51" s="53" t="s">
        <v>4</v>
      </c>
      <c r="U51" s="70">
        <f t="shared" si="9"/>
        <v>2</v>
      </c>
      <c r="W51" s="55"/>
      <c r="Y51" s="20">
        <v>0.39583333333333331</v>
      </c>
      <c r="Z51" s="21">
        <v>1</v>
      </c>
      <c r="AA51" s="65" t="s">
        <v>45</v>
      </c>
      <c r="AB51" s="65" t="s">
        <v>45</v>
      </c>
      <c r="AC51" s="70">
        <f t="shared" si="10"/>
        <v>1</v>
      </c>
      <c r="AE51" s="55"/>
      <c r="AH51" s="20">
        <v>0.39583333333333331</v>
      </c>
      <c r="AI51" s="21">
        <v>1</v>
      </c>
      <c r="AJ51" s="65" t="s">
        <v>45</v>
      </c>
      <c r="AK51" s="65" t="s">
        <v>45</v>
      </c>
      <c r="AL51" s="70">
        <f t="shared" si="11"/>
        <v>1</v>
      </c>
      <c r="AN51" s="55"/>
    </row>
    <row r="52" spans="1:40" ht="9.75" customHeight="1" x14ac:dyDescent="0.25">
      <c r="A52" s="20">
        <v>0.41666666666666669</v>
      </c>
      <c r="B52" s="21">
        <v>1</v>
      </c>
      <c r="C52" s="59" t="s">
        <v>39</v>
      </c>
      <c r="D52" s="53" t="s">
        <v>4</v>
      </c>
      <c r="E52" s="70">
        <f t="shared" si="7"/>
        <v>2</v>
      </c>
      <c r="G52" s="55"/>
      <c r="I52" s="20">
        <v>0.41666666666666669</v>
      </c>
      <c r="J52" s="21">
        <v>1</v>
      </c>
      <c r="K52" s="65" t="s">
        <v>45</v>
      </c>
      <c r="L52" s="53" t="s">
        <v>4</v>
      </c>
      <c r="M52" s="70">
        <f t="shared" si="8"/>
        <v>2</v>
      </c>
      <c r="O52" s="55"/>
      <c r="Q52" s="20">
        <v>0.41666666666666669</v>
      </c>
      <c r="R52" s="21">
        <v>1</v>
      </c>
      <c r="S52" s="65" t="s">
        <v>45</v>
      </c>
      <c r="T52" s="53" t="s">
        <v>4</v>
      </c>
      <c r="U52" s="70">
        <f t="shared" si="9"/>
        <v>2</v>
      </c>
      <c r="W52" s="55"/>
      <c r="Y52" s="20">
        <v>0.41666666666666669</v>
      </c>
      <c r="Z52" s="21">
        <v>1</v>
      </c>
      <c r="AA52" s="53" t="s">
        <v>4</v>
      </c>
      <c r="AB52" s="53" t="s">
        <v>4</v>
      </c>
      <c r="AC52" s="70">
        <f t="shared" si="10"/>
        <v>1</v>
      </c>
      <c r="AE52" s="55"/>
      <c r="AH52" s="20">
        <v>0.41666666666666669</v>
      </c>
      <c r="AI52" s="21">
        <v>1</v>
      </c>
      <c r="AJ52" s="59" t="s">
        <v>39</v>
      </c>
      <c r="AK52" s="53" t="s">
        <v>4</v>
      </c>
      <c r="AL52" s="70">
        <f t="shared" si="11"/>
        <v>2</v>
      </c>
      <c r="AN52" s="55"/>
    </row>
    <row r="53" spans="1:40" ht="9.75" customHeight="1" x14ac:dyDescent="0.25">
      <c r="A53" s="20">
        <v>0.4375</v>
      </c>
      <c r="B53" s="21">
        <v>1</v>
      </c>
      <c r="C53" s="60" t="s">
        <v>44</v>
      </c>
      <c r="D53" s="53" t="s">
        <v>4</v>
      </c>
      <c r="E53" s="70">
        <f t="shared" si="7"/>
        <v>2</v>
      </c>
      <c r="G53" s="55"/>
      <c r="I53" s="20">
        <v>0.4375</v>
      </c>
      <c r="J53" s="21">
        <v>1</v>
      </c>
      <c r="K53" s="53" t="s">
        <v>4</v>
      </c>
      <c r="L53" s="53" t="s">
        <v>4</v>
      </c>
      <c r="M53" s="70">
        <f t="shared" si="8"/>
        <v>1</v>
      </c>
      <c r="O53" s="55"/>
      <c r="Q53" s="20">
        <v>0.4375</v>
      </c>
      <c r="R53" s="21">
        <v>1</v>
      </c>
      <c r="S53" s="59" t="s">
        <v>39</v>
      </c>
      <c r="T53" s="53" t="s">
        <v>4</v>
      </c>
      <c r="U53" s="70">
        <f t="shared" si="9"/>
        <v>2</v>
      </c>
      <c r="W53" s="55"/>
      <c r="Y53" s="20">
        <v>0.4375</v>
      </c>
      <c r="Z53" s="21">
        <v>1</v>
      </c>
      <c r="AA53" s="72" t="s">
        <v>60</v>
      </c>
      <c r="AB53" s="53" t="s">
        <v>4</v>
      </c>
      <c r="AC53" s="70">
        <f t="shared" si="10"/>
        <v>2</v>
      </c>
      <c r="AE53" s="55"/>
      <c r="AH53" s="20">
        <v>0.4375</v>
      </c>
      <c r="AI53" s="21">
        <v>1</v>
      </c>
      <c r="AJ53" s="65" t="s">
        <v>45</v>
      </c>
      <c r="AK53" s="53" t="s">
        <v>4</v>
      </c>
      <c r="AL53" s="70">
        <f t="shared" si="11"/>
        <v>2</v>
      </c>
      <c r="AN53" s="55"/>
    </row>
    <row r="54" spans="1:40" ht="9.75" customHeight="1" x14ac:dyDescent="0.25">
      <c r="A54" s="20">
        <v>0.45833333333333331</v>
      </c>
      <c r="B54" s="21">
        <v>1</v>
      </c>
      <c r="C54" s="58" t="s">
        <v>4</v>
      </c>
      <c r="D54" s="53" t="s">
        <v>4</v>
      </c>
      <c r="E54" s="70">
        <f t="shared" si="7"/>
        <v>1</v>
      </c>
      <c r="G54" s="55"/>
      <c r="I54" s="20">
        <v>0.45833333333333331</v>
      </c>
      <c r="J54" s="21">
        <v>1</v>
      </c>
      <c r="K54" s="53" t="s">
        <v>4</v>
      </c>
      <c r="L54" s="53" t="s">
        <v>4</v>
      </c>
      <c r="M54" s="70">
        <f t="shared" si="8"/>
        <v>1</v>
      </c>
      <c r="O54" s="55"/>
      <c r="Q54" s="20">
        <v>0.45833333333333331</v>
      </c>
      <c r="R54" s="21">
        <v>1</v>
      </c>
      <c r="S54" s="59" t="s">
        <v>39</v>
      </c>
      <c r="T54" s="53" t="s">
        <v>4</v>
      </c>
      <c r="U54" s="70">
        <f t="shared" si="9"/>
        <v>2</v>
      </c>
      <c r="W54" s="55"/>
      <c r="Y54" s="20">
        <v>0.45833333333333331</v>
      </c>
      <c r="Z54" s="21">
        <v>1</v>
      </c>
      <c r="AA54" s="72" t="s">
        <v>60</v>
      </c>
      <c r="AB54" s="53" t="s">
        <v>4</v>
      </c>
      <c r="AC54" s="70">
        <f t="shared" si="10"/>
        <v>2</v>
      </c>
      <c r="AE54" s="55"/>
      <c r="AH54" s="20">
        <v>0.45833333333333331</v>
      </c>
      <c r="AI54" s="21">
        <v>1</v>
      </c>
      <c r="AJ54" s="53" t="s">
        <v>4</v>
      </c>
      <c r="AK54" s="53" t="s">
        <v>4</v>
      </c>
      <c r="AL54" s="70">
        <f t="shared" si="11"/>
        <v>1</v>
      </c>
      <c r="AN54" s="55"/>
    </row>
    <row r="55" spans="1:40" ht="9.75" customHeight="1" x14ac:dyDescent="0.25">
      <c r="A55" s="20">
        <v>0.47916666666666669</v>
      </c>
      <c r="B55" s="21">
        <v>1</v>
      </c>
      <c r="C55" s="60" t="s">
        <v>44</v>
      </c>
      <c r="D55" s="53" t="s">
        <v>4</v>
      </c>
      <c r="E55" s="70">
        <f t="shared" si="7"/>
        <v>2</v>
      </c>
      <c r="G55" s="55"/>
      <c r="I55" s="20">
        <v>0.47916666666666669</v>
      </c>
      <c r="J55" s="21">
        <v>1</v>
      </c>
      <c r="K55" s="57" t="s">
        <v>2</v>
      </c>
      <c r="L55" s="57" t="s">
        <v>2</v>
      </c>
      <c r="M55" s="70">
        <f t="shared" si="8"/>
        <v>1</v>
      </c>
      <c r="O55" s="55"/>
      <c r="Q55" s="20">
        <v>0.47916666666666669</v>
      </c>
      <c r="R55" s="21">
        <v>1</v>
      </c>
      <c r="S55" s="53" t="s">
        <v>4</v>
      </c>
      <c r="T55" s="53" t="s">
        <v>4</v>
      </c>
      <c r="U55" s="70">
        <f t="shared" si="9"/>
        <v>1</v>
      </c>
      <c r="W55" s="55"/>
      <c r="Y55" s="20">
        <v>0.47916666666666669</v>
      </c>
      <c r="Z55" s="21">
        <v>1</v>
      </c>
      <c r="AA55" s="63"/>
      <c r="AB55" s="53" t="s">
        <v>4</v>
      </c>
      <c r="AC55" s="70" t="str">
        <f t="shared" si="10"/>
        <v/>
      </c>
      <c r="AE55" s="55"/>
      <c r="AH55" s="20">
        <v>0.47916666666666669</v>
      </c>
      <c r="AI55" s="21">
        <v>1</v>
      </c>
      <c r="AJ55" s="57" t="s">
        <v>2</v>
      </c>
      <c r="AK55" s="53" t="s">
        <v>4</v>
      </c>
      <c r="AL55" s="70">
        <f t="shared" si="11"/>
        <v>2</v>
      </c>
      <c r="AN55" s="55"/>
    </row>
    <row r="56" spans="1:40" ht="9.75" customHeight="1" x14ac:dyDescent="0.25">
      <c r="A56" s="20">
        <v>0.5</v>
      </c>
      <c r="B56" s="21">
        <v>1</v>
      </c>
      <c r="C56" s="57" t="s">
        <v>2</v>
      </c>
      <c r="D56" s="57" t="s">
        <v>2</v>
      </c>
      <c r="E56" s="70">
        <f t="shared" si="7"/>
        <v>1</v>
      </c>
      <c r="G56" s="55"/>
      <c r="I56" s="20">
        <v>0.5</v>
      </c>
      <c r="J56" s="21">
        <v>1</v>
      </c>
      <c r="K56" s="57" t="s">
        <v>2</v>
      </c>
      <c r="L56" s="57" t="s">
        <v>2</v>
      </c>
      <c r="M56" s="70">
        <f t="shared" si="8"/>
        <v>1</v>
      </c>
      <c r="O56" s="55"/>
      <c r="Q56" s="20">
        <v>0.5</v>
      </c>
      <c r="R56" s="21">
        <v>1</v>
      </c>
      <c r="S56" s="57" t="s">
        <v>2</v>
      </c>
      <c r="T56" s="57" t="s">
        <v>2</v>
      </c>
      <c r="U56" s="70">
        <f t="shared" si="9"/>
        <v>1</v>
      </c>
      <c r="W56" s="55"/>
      <c r="Y56" s="20">
        <v>0.5</v>
      </c>
      <c r="Z56" s="21">
        <v>1</v>
      </c>
      <c r="AA56" s="57" t="s">
        <v>2</v>
      </c>
      <c r="AB56" s="57" t="s">
        <v>2</v>
      </c>
      <c r="AC56" s="70">
        <f t="shared" si="10"/>
        <v>1</v>
      </c>
      <c r="AE56" s="55"/>
      <c r="AH56" s="20">
        <v>0.5</v>
      </c>
      <c r="AI56" s="21">
        <v>1</v>
      </c>
      <c r="AJ56" s="57" t="s">
        <v>2</v>
      </c>
      <c r="AK56" s="57" t="s">
        <v>2</v>
      </c>
      <c r="AL56" s="70">
        <f t="shared" si="11"/>
        <v>1</v>
      </c>
      <c r="AN56" s="55"/>
    </row>
    <row r="57" spans="1:40" ht="9.75" customHeight="1" x14ac:dyDescent="0.25">
      <c r="A57" s="20">
        <v>0.52083333333333337</v>
      </c>
      <c r="B57" s="21">
        <v>1</v>
      </c>
      <c r="C57" s="57" t="s">
        <v>2</v>
      </c>
      <c r="D57" s="57" t="s">
        <v>2</v>
      </c>
      <c r="E57" s="70">
        <f t="shared" si="7"/>
        <v>1</v>
      </c>
      <c r="G57" s="55"/>
      <c r="I57" s="20">
        <v>0.52083333333333337</v>
      </c>
      <c r="J57" s="21">
        <v>1</v>
      </c>
      <c r="K57" s="53" t="s">
        <v>4</v>
      </c>
      <c r="L57" s="53" t="s">
        <v>4</v>
      </c>
      <c r="M57" s="70">
        <f t="shared" si="8"/>
        <v>1</v>
      </c>
      <c r="O57" s="55"/>
      <c r="Q57" s="20">
        <v>0.52083333333333337</v>
      </c>
      <c r="R57" s="21">
        <v>1</v>
      </c>
      <c r="S57" s="57" t="s">
        <v>2</v>
      </c>
      <c r="T57" s="57" t="s">
        <v>2</v>
      </c>
      <c r="U57" s="70">
        <f t="shared" si="9"/>
        <v>1</v>
      </c>
      <c r="W57" s="55"/>
      <c r="Y57" s="20">
        <v>0.52083333333333337</v>
      </c>
      <c r="Z57" s="21">
        <v>1</v>
      </c>
      <c r="AA57" s="57" t="s">
        <v>2</v>
      </c>
      <c r="AB57" s="57" t="s">
        <v>2</v>
      </c>
      <c r="AC57" s="70">
        <f t="shared" si="10"/>
        <v>1</v>
      </c>
      <c r="AE57" s="55"/>
      <c r="AH57" s="20">
        <v>0.52083333333333337</v>
      </c>
      <c r="AI57" s="21">
        <v>1</v>
      </c>
      <c r="AJ57" s="57" t="s">
        <v>2</v>
      </c>
      <c r="AK57" s="57" t="s">
        <v>2</v>
      </c>
      <c r="AL57" s="70">
        <f t="shared" si="11"/>
        <v>1</v>
      </c>
      <c r="AN57" s="55"/>
    </row>
    <row r="58" spans="1:40" ht="9.75" customHeight="1" x14ac:dyDescent="0.25">
      <c r="A58" s="20">
        <v>0.54166666666666663</v>
      </c>
      <c r="B58" s="21">
        <v>1</v>
      </c>
      <c r="C58" s="58" t="s">
        <v>4</v>
      </c>
      <c r="D58" s="53" t="s">
        <v>4</v>
      </c>
      <c r="E58" s="70">
        <f t="shared" si="7"/>
        <v>1</v>
      </c>
      <c r="G58" s="55"/>
      <c r="I58" s="20">
        <v>0.54166666666666663</v>
      </c>
      <c r="J58" s="21">
        <v>1</v>
      </c>
      <c r="K58" s="59" t="s">
        <v>39</v>
      </c>
      <c r="L58" s="53" t="s">
        <v>4</v>
      </c>
      <c r="M58" s="70">
        <f t="shared" si="8"/>
        <v>2</v>
      </c>
      <c r="O58" s="55"/>
      <c r="Q58" s="20">
        <v>0.54166666666666663</v>
      </c>
      <c r="R58" s="21">
        <v>1</v>
      </c>
      <c r="S58" s="53" t="s">
        <v>4</v>
      </c>
      <c r="T58" s="53" t="s">
        <v>4</v>
      </c>
      <c r="U58" s="70">
        <f t="shared" si="9"/>
        <v>1</v>
      </c>
      <c r="W58" s="55"/>
      <c r="Y58" s="20">
        <v>0.54166666666666663</v>
      </c>
      <c r="Z58" s="21">
        <v>1</v>
      </c>
      <c r="AA58" s="53" t="s">
        <v>4</v>
      </c>
      <c r="AB58" s="53" t="s">
        <v>4</v>
      </c>
      <c r="AC58" s="70">
        <f t="shared" si="10"/>
        <v>1</v>
      </c>
      <c r="AE58" s="55"/>
      <c r="AH58" s="20">
        <v>0.54166666666666663</v>
      </c>
      <c r="AI58" s="21">
        <v>1</v>
      </c>
      <c r="AJ58" s="65" t="s">
        <v>45</v>
      </c>
      <c r="AK58" s="53" t="s">
        <v>4</v>
      </c>
      <c r="AL58" s="70">
        <f t="shared" si="11"/>
        <v>2</v>
      </c>
      <c r="AN58" s="55"/>
    </row>
    <row r="59" spans="1:40" ht="9.75" customHeight="1" x14ac:dyDescent="0.25">
      <c r="A59" s="20">
        <v>0.5625</v>
      </c>
      <c r="B59" s="21">
        <v>1</v>
      </c>
      <c r="C59" s="65" t="s">
        <v>45</v>
      </c>
      <c r="D59" s="53" t="s">
        <v>4</v>
      </c>
      <c r="E59" s="70">
        <f t="shared" si="7"/>
        <v>2</v>
      </c>
      <c r="G59" s="55"/>
      <c r="I59" s="20">
        <v>0.5625</v>
      </c>
      <c r="J59" s="21">
        <v>1</v>
      </c>
      <c r="K59" s="59" t="s">
        <v>39</v>
      </c>
      <c r="L59" s="53" t="s">
        <v>4</v>
      </c>
      <c r="M59" s="70">
        <f t="shared" si="8"/>
        <v>2</v>
      </c>
      <c r="O59" s="55"/>
      <c r="Q59" s="20">
        <v>0.5625</v>
      </c>
      <c r="R59" s="21">
        <v>1</v>
      </c>
      <c r="S59" s="59" t="s">
        <v>39</v>
      </c>
      <c r="T59" s="53" t="s">
        <v>4</v>
      </c>
      <c r="U59" s="70">
        <f t="shared" si="9"/>
        <v>2</v>
      </c>
      <c r="W59" s="55"/>
      <c r="Y59" s="20">
        <v>0.5625</v>
      </c>
      <c r="Z59" s="21">
        <v>1</v>
      </c>
      <c r="AA59" s="59" t="s">
        <v>39</v>
      </c>
      <c r="AB59" s="53" t="s">
        <v>4</v>
      </c>
      <c r="AC59" s="70">
        <f t="shared" si="10"/>
        <v>2</v>
      </c>
      <c r="AE59" s="55"/>
      <c r="AH59" s="20">
        <v>0.5625</v>
      </c>
      <c r="AI59" s="21">
        <v>1</v>
      </c>
      <c r="AJ59" s="65" t="s">
        <v>45</v>
      </c>
      <c r="AK59" s="53" t="s">
        <v>4</v>
      </c>
      <c r="AL59" s="70">
        <f t="shared" si="11"/>
        <v>2</v>
      </c>
      <c r="AN59" s="55"/>
    </row>
    <row r="60" spans="1:40" ht="9.75" customHeight="1" x14ac:dyDescent="0.25">
      <c r="A60" s="20">
        <v>0.58333333333333337</v>
      </c>
      <c r="B60" s="21">
        <v>1</v>
      </c>
      <c r="C60" s="65" t="s">
        <v>45</v>
      </c>
      <c r="D60" s="53" t="s">
        <v>4</v>
      </c>
      <c r="E60" s="70">
        <f t="shared" si="7"/>
        <v>2</v>
      </c>
      <c r="G60" s="55" t="s">
        <v>47</v>
      </c>
      <c r="I60" s="20">
        <v>0.58333333333333337</v>
      </c>
      <c r="J60" s="21">
        <v>1</v>
      </c>
      <c r="K60" s="53" t="s">
        <v>4</v>
      </c>
      <c r="L60" s="53" t="s">
        <v>4</v>
      </c>
      <c r="M60" s="70">
        <f t="shared" si="8"/>
        <v>1</v>
      </c>
      <c r="O60" s="55"/>
      <c r="Q60" s="20">
        <v>0.58333333333333337</v>
      </c>
      <c r="R60" s="21">
        <v>1</v>
      </c>
      <c r="S60" s="59" t="s">
        <v>39</v>
      </c>
      <c r="T60" s="53" t="s">
        <v>4</v>
      </c>
      <c r="U60" s="70">
        <f t="shared" si="9"/>
        <v>2</v>
      </c>
      <c r="W60" s="55"/>
      <c r="Y60" s="20">
        <v>0.58333333333333337</v>
      </c>
      <c r="Z60" s="21">
        <v>1</v>
      </c>
      <c r="AA60" s="59" t="s">
        <v>39</v>
      </c>
      <c r="AB60" s="53" t="s">
        <v>4</v>
      </c>
      <c r="AC60" s="70">
        <f t="shared" si="10"/>
        <v>2</v>
      </c>
      <c r="AE60" s="55"/>
      <c r="AH60" s="20">
        <v>0.58333333333333337</v>
      </c>
      <c r="AI60" s="21">
        <v>1</v>
      </c>
      <c r="AJ60" s="65" t="s">
        <v>45</v>
      </c>
      <c r="AK60" s="53" t="s">
        <v>4</v>
      </c>
      <c r="AL60" s="70">
        <f t="shared" si="11"/>
        <v>2</v>
      </c>
      <c r="AN60" s="55"/>
    </row>
    <row r="61" spans="1:40" ht="9.75" customHeight="1" x14ac:dyDescent="0.25">
      <c r="A61" s="20">
        <v>0.60416666666666663</v>
      </c>
      <c r="B61" s="21">
        <v>1</v>
      </c>
      <c r="C61" s="59" t="s">
        <v>39</v>
      </c>
      <c r="D61" s="53" t="s">
        <v>4</v>
      </c>
      <c r="E61" s="70">
        <f t="shared" si="7"/>
        <v>2</v>
      </c>
      <c r="G61" s="55" t="s">
        <v>46</v>
      </c>
      <c r="I61" s="20">
        <v>0.60416666666666663</v>
      </c>
      <c r="J61" s="21">
        <v>1</v>
      </c>
      <c r="K61" s="59" t="s">
        <v>39</v>
      </c>
      <c r="L61" s="53" t="s">
        <v>4</v>
      </c>
      <c r="M61" s="70">
        <f t="shared" si="8"/>
        <v>2</v>
      </c>
      <c r="O61" s="55"/>
      <c r="Q61" s="20">
        <v>0.60416666666666663</v>
      </c>
      <c r="R61" s="21">
        <v>1</v>
      </c>
      <c r="S61" s="59" t="s">
        <v>39</v>
      </c>
      <c r="T61" s="53" t="s">
        <v>4</v>
      </c>
      <c r="U61" s="70">
        <f t="shared" si="9"/>
        <v>2</v>
      </c>
      <c r="W61" s="55"/>
      <c r="Y61" s="20">
        <v>0.60416666666666663</v>
      </c>
      <c r="Z61" s="21">
        <v>1</v>
      </c>
      <c r="AA61" s="65" t="s">
        <v>45</v>
      </c>
      <c r="AB61" s="53" t="s">
        <v>4</v>
      </c>
      <c r="AC61" s="70">
        <f t="shared" si="10"/>
        <v>2</v>
      </c>
      <c r="AE61" s="55"/>
      <c r="AH61" s="20">
        <v>0.60416666666666663</v>
      </c>
      <c r="AI61" s="21">
        <v>1</v>
      </c>
      <c r="AJ61" s="53" t="s">
        <v>4</v>
      </c>
      <c r="AK61" s="53" t="s">
        <v>4</v>
      </c>
      <c r="AL61" s="70">
        <f t="shared" si="11"/>
        <v>1</v>
      </c>
      <c r="AN61" s="55"/>
    </row>
    <row r="62" spans="1:40" ht="9.75" customHeight="1" x14ac:dyDescent="0.25">
      <c r="A62" s="20">
        <v>0.625</v>
      </c>
      <c r="B62" s="21">
        <v>1</v>
      </c>
      <c r="C62" s="60" t="s">
        <v>44</v>
      </c>
      <c r="D62" s="53" t="s">
        <v>4</v>
      </c>
      <c r="E62" s="70">
        <f t="shared" si="7"/>
        <v>2</v>
      </c>
      <c r="G62" s="55" t="s">
        <v>48</v>
      </c>
      <c r="I62" s="20">
        <v>0.625</v>
      </c>
      <c r="J62" s="21">
        <v>1</v>
      </c>
      <c r="K62" s="53" t="s">
        <v>4</v>
      </c>
      <c r="L62" s="53" t="s">
        <v>4</v>
      </c>
      <c r="M62" s="70">
        <f t="shared" si="8"/>
        <v>1</v>
      </c>
      <c r="O62" s="55"/>
      <c r="Q62" s="20">
        <v>0.625</v>
      </c>
      <c r="R62" s="21">
        <v>1</v>
      </c>
      <c r="S62" s="65" t="s">
        <v>45</v>
      </c>
      <c r="T62" s="53" t="s">
        <v>4</v>
      </c>
      <c r="U62" s="70">
        <f t="shared" si="9"/>
        <v>2</v>
      </c>
      <c r="W62" s="55"/>
      <c r="Y62" s="20">
        <v>0.625</v>
      </c>
      <c r="Z62" s="21">
        <v>1</v>
      </c>
      <c r="AA62" s="65" t="s">
        <v>45</v>
      </c>
      <c r="AB62" s="53" t="s">
        <v>4</v>
      </c>
      <c r="AC62" s="70">
        <f t="shared" si="10"/>
        <v>2</v>
      </c>
      <c r="AE62" s="55"/>
      <c r="AH62" s="20">
        <v>0.625</v>
      </c>
      <c r="AI62" s="21">
        <v>1</v>
      </c>
      <c r="AJ62" s="53" t="s">
        <v>4</v>
      </c>
      <c r="AK62" s="53" t="s">
        <v>4</v>
      </c>
      <c r="AL62" s="70">
        <f t="shared" si="11"/>
        <v>1</v>
      </c>
      <c r="AN62" s="55"/>
    </row>
    <row r="63" spans="1:40" ht="9.75" customHeight="1" x14ac:dyDescent="0.25">
      <c r="A63" s="20">
        <v>0.64583333333333337</v>
      </c>
      <c r="B63" s="21">
        <v>1</v>
      </c>
      <c r="C63" s="60" t="s">
        <v>44</v>
      </c>
      <c r="D63" s="53" t="s">
        <v>4</v>
      </c>
      <c r="E63" s="70">
        <f t="shared" si="7"/>
        <v>2</v>
      </c>
      <c r="G63" s="55"/>
      <c r="I63" s="20">
        <v>0.64583333333333337</v>
      </c>
      <c r="J63" s="21">
        <v>1</v>
      </c>
      <c r="K63" s="53" t="s">
        <v>4</v>
      </c>
      <c r="L63" s="53" t="s">
        <v>4</v>
      </c>
      <c r="M63" s="70">
        <f t="shared" si="8"/>
        <v>1</v>
      </c>
      <c r="O63" s="55"/>
      <c r="Q63" s="20">
        <v>0.64583333333333337</v>
      </c>
      <c r="R63" s="21">
        <v>1</v>
      </c>
      <c r="S63" s="65" t="s">
        <v>45</v>
      </c>
      <c r="T63" s="53" t="s">
        <v>4</v>
      </c>
      <c r="U63" s="70">
        <f t="shared" si="9"/>
        <v>2</v>
      </c>
      <c r="W63" s="55"/>
      <c r="Y63" s="20">
        <v>0.64583333333333337</v>
      </c>
      <c r="Z63" s="21">
        <v>1</v>
      </c>
      <c r="AA63" s="59" t="s">
        <v>39</v>
      </c>
      <c r="AB63" s="53" t="s">
        <v>4</v>
      </c>
      <c r="AC63" s="70">
        <f t="shared" si="10"/>
        <v>2</v>
      </c>
      <c r="AE63" s="55"/>
      <c r="AH63" s="20">
        <v>0.64583333333333337</v>
      </c>
      <c r="AI63" s="21">
        <v>1</v>
      </c>
      <c r="AJ63" s="65" t="s">
        <v>45</v>
      </c>
      <c r="AK63" s="53" t="s">
        <v>4</v>
      </c>
      <c r="AL63" s="70">
        <f t="shared" si="11"/>
        <v>2</v>
      </c>
      <c r="AN63" s="55"/>
    </row>
    <row r="64" spans="1:40" ht="9.75" customHeight="1" x14ac:dyDescent="0.25">
      <c r="A64" s="20">
        <v>0.66666666666666663</v>
      </c>
      <c r="B64" s="21">
        <v>1</v>
      </c>
      <c r="C64" s="59" t="s">
        <v>39</v>
      </c>
      <c r="D64" s="53" t="s">
        <v>4</v>
      </c>
      <c r="E64" s="70">
        <f t="shared" si="7"/>
        <v>2</v>
      </c>
      <c r="G64" s="55"/>
      <c r="I64" s="20">
        <v>0.66666666666666663</v>
      </c>
      <c r="J64" s="21">
        <v>1</v>
      </c>
      <c r="K64" s="53" t="s">
        <v>4</v>
      </c>
      <c r="L64" s="53" t="s">
        <v>4</v>
      </c>
      <c r="M64" s="70">
        <f t="shared" si="8"/>
        <v>1</v>
      </c>
      <c r="O64" s="55"/>
      <c r="Q64" s="20">
        <v>0.66666666666666663</v>
      </c>
      <c r="R64" s="21">
        <v>1</v>
      </c>
      <c r="S64" s="65" t="s">
        <v>45</v>
      </c>
      <c r="T64" s="53" t="s">
        <v>4</v>
      </c>
      <c r="U64" s="70">
        <f t="shared" si="9"/>
        <v>2</v>
      </c>
      <c r="W64" s="55"/>
      <c r="Y64" s="20">
        <v>0.66666666666666663</v>
      </c>
      <c r="Z64" s="21">
        <v>1</v>
      </c>
      <c r="AA64" s="53" t="s">
        <v>4</v>
      </c>
      <c r="AB64" s="53" t="s">
        <v>4</v>
      </c>
      <c r="AC64" s="70">
        <f t="shared" si="10"/>
        <v>1</v>
      </c>
      <c r="AE64" s="55"/>
      <c r="AH64" s="20">
        <v>0.66666666666666663</v>
      </c>
      <c r="AI64" s="21">
        <v>1</v>
      </c>
      <c r="AJ64" s="53" t="s">
        <v>4</v>
      </c>
      <c r="AK64" s="53" t="s">
        <v>4</v>
      </c>
      <c r="AL64" s="70">
        <f t="shared" si="11"/>
        <v>1</v>
      </c>
      <c r="AN64" s="55"/>
    </row>
    <row r="65" spans="1:40" ht="9" customHeight="1" x14ac:dyDescent="0.25">
      <c r="A65" s="20">
        <v>0.6875</v>
      </c>
      <c r="B65" s="21">
        <v>1</v>
      </c>
      <c r="C65" s="59" t="s">
        <v>39</v>
      </c>
      <c r="D65" s="53" t="s">
        <v>4</v>
      </c>
      <c r="E65" s="70">
        <f t="shared" si="7"/>
        <v>2</v>
      </c>
      <c r="G65" s="55"/>
      <c r="I65" s="20">
        <v>0.6875</v>
      </c>
      <c r="J65" s="21">
        <v>1</v>
      </c>
      <c r="K65" s="53" t="s">
        <v>4</v>
      </c>
      <c r="L65" s="53" t="s">
        <v>4</v>
      </c>
      <c r="M65" s="70">
        <f t="shared" si="8"/>
        <v>1</v>
      </c>
      <c r="O65" s="55"/>
      <c r="Q65" s="20">
        <v>0.6875</v>
      </c>
      <c r="R65" s="21">
        <v>1</v>
      </c>
      <c r="S65" s="65" t="s">
        <v>45</v>
      </c>
      <c r="T65" s="53" t="s">
        <v>4</v>
      </c>
      <c r="U65" s="70">
        <f t="shared" si="9"/>
        <v>2</v>
      </c>
      <c r="W65" s="55"/>
      <c r="Y65" s="20">
        <v>0.6875</v>
      </c>
      <c r="Z65" s="21">
        <v>1</v>
      </c>
      <c r="AA65" s="53" t="s">
        <v>4</v>
      </c>
      <c r="AB65" s="53" t="s">
        <v>4</v>
      </c>
      <c r="AC65" s="70">
        <f t="shared" si="10"/>
        <v>1</v>
      </c>
      <c r="AE65" s="55"/>
      <c r="AH65" s="20">
        <v>0.6875</v>
      </c>
      <c r="AI65" s="21">
        <v>1</v>
      </c>
      <c r="AJ65" s="53" t="s">
        <v>4</v>
      </c>
      <c r="AK65" s="53" t="s">
        <v>4</v>
      </c>
      <c r="AL65" s="70">
        <f t="shared" si="11"/>
        <v>1</v>
      </c>
      <c r="AN65" s="55"/>
    </row>
    <row r="66" spans="1:40" ht="9" customHeight="1" x14ac:dyDescent="0.25">
      <c r="A66" s="20">
        <v>0.70833333333333337</v>
      </c>
      <c r="B66" s="21">
        <v>1</v>
      </c>
      <c r="C66" s="53" t="s">
        <v>4</v>
      </c>
      <c r="D66" s="53" t="s">
        <v>4</v>
      </c>
      <c r="E66" s="70">
        <f t="shared" si="7"/>
        <v>1</v>
      </c>
      <c r="G66" s="55"/>
      <c r="I66" s="20">
        <v>0.70833333333333337</v>
      </c>
      <c r="J66" s="21">
        <v>1</v>
      </c>
      <c r="K66" s="63"/>
      <c r="L66" s="53" t="s">
        <v>4</v>
      </c>
      <c r="M66" s="70" t="str">
        <f t="shared" si="8"/>
        <v/>
      </c>
      <c r="O66" s="55"/>
      <c r="Q66" s="20">
        <v>0.70833333333333337</v>
      </c>
      <c r="R66" s="21">
        <v>1</v>
      </c>
      <c r="S66" s="65" t="s">
        <v>45</v>
      </c>
      <c r="T66" s="53" t="s">
        <v>4</v>
      </c>
      <c r="U66" s="70">
        <f t="shared" si="9"/>
        <v>2</v>
      </c>
      <c r="W66" s="55"/>
      <c r="Y66" s="20">
        <v>0.70833333333333337</v>
      </c>
      <c r="Z66" s="21">
        <v>1</v>
      </c>
      <c r="AA66" s="53" t="s">
        <v>4</v>
      </c>
      <c r="AB66" s="53" t="s">
        <v>4</v>
      </c>
      <c r="AC66" s="70">
        <f t="shared" si="10"/>
        <v>1</v>
      </c>
      <c r="AE66" s="55"/>
      <c r="AH66" s="20">
        <v>0.70833333333333337</v>
      </c>
      <c r="AI66" s="21">
        <v>1</v>
      </c>
      <c r="AJ66" s="53" t="s">
        <v>4</v>
      </c>
      <c r="AK66" s="53" t="s">
        <v>4</v>
      </c>
      <c r="AL66" s="70">
        <f t="shared" si="11"/>
        <v>1</v>
      </c>
      <c r="AN66" s="55"/>
    </row>
    <row r="67" spans="1:40" ht="9" customHeight="1" x14ac:dyDescent="0.25">
      <c r="A67" s="20">
        <v>0.72916666666666663</v>
      </c>
      <c r="B67" s="21">
        <v>1</v>
      </c>
      <c r="C67" s="53" t="s">
        <v>4</v>
      </c>
      <c r="D67" s="53" t="s">
        <v>4</v>
      </c>
      <c r="E67" s="70">
        <f t="shared" si="7"/>
        <v>1</v>
      </c>
      <c r="G67" s="55"/>
      <c r="I67" s="20">
        <v>0.72916666666666663</v>
      </c>
      <c r="J67" s="21">
        <v>1</v>
      </c>
      <c r="K67" s="63"/>
      <c r="L67" s="65" t="s">
        <v>45</v>
      </c>
      <c r="M67" s="70" t="str">
        <f t="shared" si="8"/>
        <v/>
      </c>
      <c r="O67" s="55"/>
      <c r="Q67" s="20">
        <v>0.72916666666666663</v>
      </c>
      <c r="R67" s="21">
        <v>1</v>
      </c>
      <c r="S67" s="63"/>
      <c r="T67" s="65" t="s">
        <v>45</v>
      </c>
      <c r="U67" s="70" t="str">
        <f t="shared" si="9"/>
        <v/>
      </c>
      <c r="W67" s="55" t="s">
        <v>58</v>
      </c>
      <c r="Y67" s="20">
        <v>0.72916666666666663</v>
      </c>
      <c r="Z67" s="21">
        <v>1</v>
      </c>
      <c r="AA67" s="53" t="s">
        <v>4</v>
      </c>
      <c r="AB67" s="53" t="s">
        <v>4</v>
      </c>
      <c r="AC67" s="70">
        <f t="shared" si="10"/>
        <v>1</v>
      </c>
      <c r="AE67" s="55" t="s">
        <v>58</v>
      </c>
      <c r="AH67" s="20">
        <v>0.72916666666666663</v>
      </c>
      <c r="AI67" s="21">
        <v>1</v>
      </c>
      <c r="AJ67" s="53" t="s">
        <v>4</v>
      </c>
      <c r="AK67" s="53" t="s">
        <v>4</v>
      </c>
      <c r="AL67" s="70">
        <f t="shared" si="11"/>
        <v>1</v>
      </c>
      <c r="AN67" s="55" t="s">
        <v>58</v>
      </c>
    </row>
    <row r="68" spans="1:40" ht="9" customHeight="1" x14ac:dyDescent="0.25">
      <c r="A68" s="20">
        <v>0.75</v>
      </c>
      <c r="B68" s="21">
        <v>1</v>
      </c>
      <c r="C68" s="53" t="s">
        <v>4</v>
      </c>
      <c r="D68" s="53" t="s">
        <v>4</v>
      </c>
      <c r="E68" s="70">
        <f t="shared" si="7"/>
        <v>1</v>
      </c>
      <c r="G68" s="55"/>
      <c r="I68" s="20">
        <v>0.75</v>
      </c>
      <c r="J68" s="21">
        <v>1</v>
      </c>
      <c r="K68" s="63"/>
      <c r="L68" s="57" t="s">
        <v>2</v>
      </c>
      <c r="M68" s="70" t="str">
        <f t="shared" si="8"/>
        <v/>
      </c>
      <c r="O68" s="55"/>
      <c r="Q68" s="20">
        <v>0.75</v>
      </c>
      <c r="R68" s="21">
        <v>1</v>
      </c>
      <c r="S68" s="63"/>
      <c r="T68" s="57" t="s">
        <v>2</v>
      </c>
      <c r="U68" s="70" t="str">
        <f t="shared" si="9"/>
        <v/>
      </c>
      <c r="W68" s="55"/>
      <c r="Y68" s="20">
        <v>0.75</v>
      </c>
      <c r="Z68" s="21">
        <v>1</v>
      </c>
      <c r="AA68" s="53" t="s">
        <v>4</v>
      </c>
      <c r="AB68" s="53" t="s">
        <v>4</v>
      </c>
      <c r="AC68" s="70">
        <f t="shared" si="10"/>
        <v>1</v>
      </c>
      <c r="AE68" s="55"/>
      <c r="AH68" s="20">
        <v>0.75</v>
      </c>
      <c r="AI68" s="21">
        <v>1</v>
      </c>
      <c r="AJ68" s="53" t="s">
        <v>4</v>
      </c>
      <c r="AK68" s="53" t="s">
        <v>4</v>
      </c>
      <c r="AL68" s="70">
        <f t="shared" si="11"/>
        <v>1</v>
      </c>
      <c r="AN68" s="55"/>
    </row>
    <row r="69" spans="1:40" ht="9" customHeight="1" x14ac:dyDescent="0.25">
      <c r="A69" s="20">
        <v>0.77083333333333337</v>
      </c>
      <c r="B69" s="21">
        <v>1</v>
      </c>
      <c r="C69" s="53" t="s">
        <v>4</v>
      </c>
      <c r="D69" s="53" t="s">
        <v>4</v>
      </c>
      <c r="E69" s="70">
        <f t="shared" si="7"/>
        <v>1</v>
      </c>
      <c r="G69" s="55"/>
      <c r="I69" s="20">
        <v>0.77083333333333337</v>
      </c>
      <c r="J69" s="21">
        <v>1</v>
      </c>
      <c r="K69" s="63"/>
      <c r="L69" s="57" t="s">
        <v>2</v>
      </c>
      <c r="M69" s="70" t="str">
        <f t="shared" si="8"/>
        <v/>
      </c>
      <c r="O69" s="55"/>
      <c r="Q69" s="20">
        <v>0.77083333333333337</v>
      </c>
      <c r="R69" s="21">
        <v>1</v>
      </c>
      <c r="S69" s="63"/>
      <c r="T69" s="57" t="s">
        <v>2</v>
      </c>
      <c r="U69" s="70" t="str">
        <f t="shared" si="9"/>
        <v/>
      </c>
      <c r="W69" s="55"/>
      <c r="Y69" s="20">
        <v>0.77083333333333337</v>
      </c>
      <c r="Z69" s="21">
        <v>1</v>
      </c>
      <c r="AA69" s="53" t="s">
        <v>4</v>
      </c>
      <c r="AB69" s="53" t="s">
        <v>4</v>
      </c>
      <c r="AC69" s="70">
        <f t="shared" si="10"/>
        <v>1</v>
      </c>
      <c r="AE69" s="55"/>
      <c r="AH69" s="20">
        <v>0.77083333333333337</v>
      </c>
      <c r="AI69" s="21">
        <v>1</v>
      </c>
      <c r="AJ69" s="53" t="s">
        <v>4</v>
      </c>
      <c r="AK69" s="53" t="s">
        <v>4</v>
      </c>
      <c r="AL69" s="70">
        <f t="shared" si="11"/>
        <v>1</v>
      </c>
      <c r="AN69" s="55"/>
    </row>
    <row r="70" spans="1:40" ht="9" customHeight="1" x14ac:dyDescent="0.25">
      <c r="A70" s="20">
        <v>0.79166666666666663</v>
      </c>
      <c r="B70" s="21">
        <v>1</v>
      </c>
      <c r="C70" s="59" t="s">
        <v>39</v>
      </c>
      <c r="D70" s="53" t="s">
        <v>4</v>
      </c>
      <c r="E70" s="70">
        <f t="shared" si="7"/>
        <v>2</v>
      </c>
      <c r="G70" s="55"/>
      <c r="I70" s="20">
        <v>0.79166666666666663</v>
      </c>
      <c r="J70" s="21">
        <v>1</v>
      </c>
      <c r="K70" s="63"/>
      <c r="L70" s="65" t="s">
        <v>45</v>
      </c>
      <c r="M70" s="70" t="str">
        <f t="shared" si="8"/>
        <v/>
      </c>
      <c r="O70" s="55"/>
      <c r="Q70" s="20">
        <v>0.79166666666666663</v>
      </c>
      <c r="R70" s="21">
        <v>1</v>
      </c>
      <c r="S70" s="63"/>
      <c r="T70" s="65" t="s">
        <v>45</v>
      </c>
      <c r="U70" s="70" t="str">
        <f t="shared" si="9"/>
        <v/>
      </c>
      <c r="W70" s="55"/>
      <c r="Y70" s="20">
        <v>0.79166666666666663</v>
      </c>
      <c r="Z70" s="21">
        <v>1</v>
      </c>
      <c r="AA70" s="53" t="s">
        <v>4</v>
      </c>
      <c r="AB70" s="65" t="s">
        <v>45</v>
      </c>
      <c r="AC70" s="70">
        <f t="shared" si="10"/>
        <v>2</v>
      </c>
      <c r="AE70" s="55"/>
      <c r="AH70" s="20">
        <v>0.79166666666666663</v>
      </c>
      <c r="AI70" s="21">
        <v>1</v>
      </c>
      <c r="AJ70" s="53" t="s">
        <v>4</v>
      </c>
      <c r="AK70" s="65" t="s">
        <v>45</v>
      </c>
      <c r="AL70" s="70">
        <f t="shared" si="11"/>
        <v>2</v>
      </c>
      <c r="AN70" s="55"/>
    </row>
    <row r="71" spans="1:40" ht="9" customHeight="1" x14ac:dyDescent="0.25">
      <c r="A71" s="20">
        <v>0.8125</v>
      </c>
      <c r="B71" s="21">
        <v>1</v>
      </c>
      <c r="C71" s="59" t="s">
        <v>39</v>
      </c>
      <c r="D71" s="57" t="s">
        <v>2</v>
      </c>
      <c r="E71" s="70">
        <f t="shared" si="7"/>
        <v>2</v>
      </c>
      <c r="G71" s="55"/>
      <c r="I71" s="20">
        <v>0.8125</v>
      </c>
      <c r="J71" s="21">
        <v>1</v>
      </c>
      <c r="K71" s="63"/>
      <c r="L71" s="65" t="s">
        <v>45</v>
      </c>
      <c r="M71" s="70" t="str">
        <f t="shared" si="8"/>
        <v/>
      </c>
      <c r="O71" s="55"/>
      <c r="Q71" s="20">
        <v>0.8125</v>
      </c>
      <c r="R71" s="21">
        <v>1</v>
      </c>
      <c r="S71" s="63"/>
      <c r="T71" s="65" t="s">
        <v>45</v>
      </c>
      <c r="U71" s="70" t="str">
        <f t="shared" si="9"/>
        <v/>
      </c>
      <c r="W71" s="55"/>
      <c r="Y71" s="20">
        <v>0.8125</v>
      </c>
      <c r="Z71" s="21">
        <v>1</v>
      </c>
      <c r="AA71" s="53" t="s">
        <v>4</v>
      </c>
      <c r="AB71" s="65" t="s">
        <v>45</v>
      </c>
      <c r="AC71" s="70">
        <f t="shared" si="10"/>
        <v>2</v>
      </c>
      <c r="AE71" s="55"/>
      <c r="AH71" s="20">
        <v>0.8125</v>
      </c>
      <c r="AI71" s="21">
        <v>1</v>
      </c>
      <c r="AJ71" s="53" t="s">
        <v>4</v>
      </c>
      <c r="AK71" s="65" t="s">
        <v>45</v>
      </c>
      <c r="AL71" s="70">
        <f t="shared" si="11"/>
        <v>2</v>
      </c>
      <c r="AN71" s="55"/>
    </row>
    <row r="72" spans="1:40" ht="9" customHeight="1" x14ac:dyDescent="0.25">
      <c r="A72" s="20">
        <v>0.83333333333333337</v>
      </c>
      <c r="B72" s="21">
        <v>1</v>
      </c>
      <c r="C72" s="57" t="s">
        <v>2</v>
      </c>
      <c r="D72" s="57" t="s">
        <v>2</v>
      </c>
      <c r="E72" s="70">
        <f t="shared" si="7"/>
        <v>1</v>
      </c>
      <c r="G72" s="55"/>
      <c r="I72" s="20">
        <v>0.83333333333333337</v>
      </c>
      <c r="J72" s="21">
        <v>1</v>
      </c>
      <c r="K72" s="63"/>
      <c r="L72" s="65" t="s">
        <v>45</v>
      </c>
      <c r="M72" s="70" t="str">
        <f t="shared" si="8"/>
        <v/>
      </c>
      <c r="O72" s="55"/>
      <c r="Q72" s="20">
        <v>0.83333333333333337</v>
      </c>
      <c r="R72" s="21">
        <v>1</v>
      </c>
      <c r="S72" s="63"/>
      <c r="T72" s="65" t="s">
        <v>45</v>
      </c>
      <c r="U72" s="70" t="str">
        <f t="shared" si="9"/>
        <v/>
      </c>
      <c r="W72" s="55"/>
      <c r="Y72" s="20">
        <v>0.83333333333333337</v>
      </c>
      <c r="Z72" s="21">
        <v>1</v>
      </c>
      <c r="AA72" s="63"/>
      <c r="AB72" s="65" t="s">
        <v>45</v>
      </c>
      <c r="AC72" s="70" t="str">
        <f t="shared" si="10"/>
        <v/>
      </c>
      <c r="AE72" s="55"/>
      <c r="AH72" s="20">
        <v>0.83333333333333337</v>
      </c>
      <c r="AI72" s="21">
        <v>1</v>
      </c>
      <c r="AJ72" s="53" t="s">
        <v>4</v>
      </c>
      <c r="AK72" s="65" t="s">
        <v>45</v>
      </c>
      <c r="AL72" s="70">
        <f t="shared" si="11"/>
        <v>2</v>
      </c>
      <c r="AN72" s="55"/>
    </row>
    <row r="73" spans="1:40" ht="9" customHeight="1" x14ac:dyDescent="0.25">
      <c r="A73" s="20">
        <v>0.85416666666666663</v>
      </c>
      <c r="B73" s="21">
        <v>1</v>
      </c>
      <c r="C73" s="57" t="s">
        <v>2</v>
      </c>
      <c r="D73" s="65" t="s">
        <v>45</v>
      </c>
      <c r="E73" s="70">
        <f t="shared" si="7"/>
        <v>2</v>
      </c>
      <c r="G73" s="55"/>
      <c r="I73" s="20">
        <v>0.85416666666666663</v>
      </c>
      <c r="J73" s="21">
        <v>1</v>
      </c>
      <c r="K73" s="63"/>
      <c r="L73" s="65" t="s">
        <v>45</v>
      </c>
      <c r="M73" s="70" t="str">
        <f t="shared" si="8"/>
        <v/>
      </c>
      <c r="O73" s="55"/>
      <c r="Q73" s="20">
        <v>0.85416666666666663</v>
      </c>
      <c r="R73" s="21">
        <v>1</v>
      </c>
      <c r="S73" s="63"/>
      <c r="T73" s="65" t="s">
        <v>45</v>
      </c>
      <c r="U73" s="70" t="str">
        <f t="shared" si="9"/>
        <v/>
      </c>
      <c r="W73" s="55"/>
      <c r="Y73" s="20">
        <v>0.85416666666666663</v>
      </c>
      <c r="Z73" s="21">
        <v>1</v>
      </c>
      <c r="AA73" s="63"/>
      <c r="AB73" s="65" t="s">
        <v>45</v>
      </c>
      <c r="AC73" s="70" t="str">
        <f t="shared" si="10"/>
        <v/>
      </c>
      <c r="AE73" s="55"/>
      <c r="AH73" s="20">
        <v>0.85416666666666663</v>
      </c>
      <c r="AI73" s="21">
        <v>1</v>
      </c>
      <c r="AJ73" s="53" t="s">
        <v>4</v>
      </c>
      <c r="AK73" s="65" t="s">
        <v>45</v>
      </c>
      <c r="AL73" s="70">
        <f t="shared" si="11"/>
        <v>2</v>
      </c>
      <c r="AN73" s="55" t="s">
        <v>61</v>
      </c>
    </row>
    <row r="74" spans="1:40" ht="9" customHeight="1" x14ac:dyDescent="0.25">
      <c r="A74" s="20">
        <v>0.875</v>
      </c>
      <c r="B74" s="21">
        <v>1</v>
      </c>
      <c r="C74" s="65" t="s">
        <v>45</v>
      </c>
      <c r="D74" s="65" t="s">
        <v>45</v>
      </c>
      <c r="E74" s="70">
        <f t="shared" si="7"/>
        <v>1</v>
      </c>
      <c r="G74" s="55"/>
      <c r="I74" s="20">
        <v>0.875</v>
      </c>
      <c r="J74" s="21">
        <v>1</v>
      </c>
      <c r="K74" s="63"/>
      <c r="L74" s="59" t="s">
        <v>39</v>
      </c>
      <c r="M74" s="70" t="str">
        <f t="shared" si="8"/>
        <v/>
      </c>
      <c r="O74" s="55"/>
      <c r="Q74" s="20">
        <v>0.875</v>
      </c>
      <c r="R74" s="21">
        <v>1</v>
      </c>
      <c r="S74" s="63"/>
      <c r="T74" s="59" t="s">
        <v>39</v>
      </c>
      <c r="U74" s="70" t="str">
        <f t="shared" si="9"/>
        <v/>
      </c>
      <c r="W74" s="55"/>
      <c r="Y74" s="20">
        <v>0.875</v>
      </c>
      <c r="Z74" s="21">
        <v>1</v>
      </c>
      <c r="AA74" s="63"/>
      <c r="AB74" s="59" t="s">
        <v>39</v>
      </c>
      <c r="AC74" s="70" t="str">
        <f t="shared" si="10"/>
        <v/>
      </c>
      <c r="AE74" s="55"/>
      <c r="AH74" s="20">
        <v>0.875</v>
      </c>
      <c r="AI74" s="21">
        <v>1</v>
      </c>
      <c r="AJ74" s="63"/>
      <c r="AK74" s="59" t="s">
        <v>39</v>
      </c>
      <c r="AL74" s="70" t="str">
        <f t="shared" si="11"/>
        <v/>
      </c>
      <c r="AN74" s="55"/>
    </row>
    <row r="75" spans="1:40" ht="9" customHeight="1" x14ac:dyDescent="0.25">
      <c r="A75" s="20">
        <v>0.89583333333333337</v>
      </c>
      <c r="B75" s="21">
        <v>1</v>
      </c>
      <c r="C75" s="65" t="s">
        <v>45</v>
      </c>
      <c r="D75" s="65" t="s">
        <v>45</v>
      </c>
      <c r="E75" s="70">
        <f t="shared" si="7"/>
        <v>1</v>
      </c>
      <c r="G75" s="55"/>
      <c r="I75" s="20">
        <v>0.89583333333333337</v>
      </c>
      <c r="J75" s="21">
        <v>1</v>
      </c>
      <c r="K75" s="63"/>
      <c r="L75" s="60" t="s">
        <v>44</v>
      </c>
      <c r="M75" s="70" t="str">
        <f t="shared" si="8"/>
        <v/>
      </c>
      <c r="O75" s="55"/>
      <c r="Q75" s="20">
        <v>0.89583333333333337</v>
      </c>
      <c r="R75" s="21">
        <v>1</v>
      </c>
      <c r="S75" s="63"/>
      <c r="T75" s="60" t="s">
        <v>44</v>
      </c>
      <c r="U75" s="70" t="str">
        <f t="shared" si="9"/>
        <v/>
      </c>
      <c r="W75" s="55"/>
      <c r="Y75" s="20">
        <v>0.89583333333333337</v>
      </c>
      <c r="Z75" s="21">
        <v>1</v>
      </c>
      <c r="AA75" s="63"/>
      <c r="AB75" s="60" t="s">
        <v>44</v>
      </c>
      <c r="AC75" s="70" t="str">
        <f t="shared" si="10"/>
        <v/>
      </c>
      <c r="AE75" s="55"/>
      <c r="AH75" s="20">
        <v>0.89583333333333337</v>
      </c>
      <c r="AI75" s="21">
        <v>1</v>
      </c>
      <c r="AJ75" s="63"/>
      <c r="AK75" s="60" t="s">
        <v>44</v>
      </c>
      <c r="AL75" s="70" t="str">
        <f t="shared" si="11"/>
        <v/>
      </c>
      <c r="AN75" s="55"/>
    </row>
    <row r="76" spans="1:40" ht="9" customHeight="1" x14ac:dyDescent="0.25">
      <c r="A76" s="20">
        <v>0.91666666666666663</v>
      </c>
      <c r="B76" s="21">
        <v>1</v>
      </c>
      <c r="C76" s="60" t="s">
        <v>44</v>
      </c>
      <c r="D76" s="59" t="s">
        <v>39</v>
      </c>
      <c r="E76" s="70">
        <f>IF(C76&lt;&gt;"",IF(C76=D76,1,2),"")</f>
        <v>2</v>
      </c>
      <c r="G76" s="55"/>
      <c r="I76" s="20">
        <v>0.91666666666666663</v>
      </c>
      <c r="J76" s="21">
        <v>1</v>
      </c>
      <c r="K76" s="63"/>
      <c r="L76" s="65" t="s">
        <v>45</v>
      </c>
      <c r="M76" s="70" t="str">
        <f t="shared" si="8"/>
        <v/>
      </c>
      <c r="O76" s="55"/>
      <c r="Q76" s="20">
        <v>0.91666666666666663</v>
      </c>
      <c r="R76" s="21">
        <v>1</v>
      </c>
      <c r="S76" s="63"/>
      <c r="T76" s="65" t="s">
        <v>45</v>
      </c>
      <c r="U76" s="70" t="str">
        <f t="shared" si="9"/>
        <v/>
      </c>
      <c r="W76" s="55"/>
      <c r="Y76" s="20">
        <v>0.91666666666666663</v>
      </c>
      <c r="Z76" s="21">
        <v>1</v>
      </c>
      <c r="AA76" s="63"/>
      <c r="AB76" s="65" t="s">
        <v>45</v>
      </c>
      <c r="AC76" s="70" t="str">
        <f t="shared" si="10"/>
        <v/>
      </c>
      <c r="AE76" s="55"/>
      <c r="AH76" s="20">
        <v>0.91666666666666663</v>
      </c>
      <c r="AI76" s="21">
        <v>1</v>
      </c>
      <c r="AJ76" s="63"/>
      <c r="AK76" s="65" t="s">
        <v>45</v>
      </c>
      <c r="AL76" s="70" t="str">
        <f t="shared" si="11"/>
        <v/>
      </c>
      <c r="AN76" s="55"/>
    </row>
    <row r="77" spans="1:40" ht="9" customHeight="1" x14ac:dyDescent="0.25">
      <c r="A77" s="20">
        <v>0.9375</v>
      </c>
      <c r="B77" s="21">
        <v>1</v>
      </c>
      <c r="C77" s="60" t="s">
        <v>44</v>
      </c>
      <c r="D77" s="60" t="s">
        <v>44</v>
      </c>
      <c r="E77" s="70">
        <f>IF(C77&lt;&gt;"",IF(C77=D77,1,2),"")</f>
        <v>1</v>
      </c>
      <c r="G77" s="55"/>
      <c r="I77" s="20">
        <v>0.9375</v>
      </c>
      <c r="J77" s="21">
        <v>1</v>
      </c>
      <c r="K77" s="63"/>
      <c r="L77" s="65" t="s">
        <v>45</v>
      </c>
      <c r="M77" s="70" t="str">
        <f t="shared" si="8"/>
        <v/>
      </c>
      <c r="O77" s="55"/>
      <c r="Q77" s="20">
        <v>0.9375</v>
      </c>
      <c r="R77" s="21">
        <v>1</v>
      </c>
      <c r="S77" s="63"/>
      <c r="T77" s="65" t="s">
        <v>45</v>
      </c>
      <c r="U77" s="70" t="str">
        <f t="shared" si="9"/>
        <v/>
      </c>
      <c r="W77" s="55"/>
      <c r="Y77" s="20">
        <v>0.9375</v>
      </c>
      <c r="Z77" s="21">
        <v>1</v>
      </c>
      <c r="AA77" s="63"/>
      <c r="AB77" s="65" t="s">
        <v>45</v>
      </c>
      <c r="AC77" s="70" t="str">
        <f t="shared" si="10"/>
        <v/>
      </c>
      <c r="AE77" s="55"/>
      <c r="AH77" s="20">
        <v>0.9375</v>
      </c>
      <c r="AI77" s="21">
        <v>1</v>
      </c>
      <c r="AJ77" s="63"/>
      <c r="AK77" s="65" t="s">
        <v>45</v>
      </c>
      <c r="AL77" s="70" t="str">
        <f t="shared" si="11"/>
        <v/>
      </c>
      <c r="AN77" s="55"/>
    </row>
    <row r="78" spans="1:40" ht="9" customHeight="1" x14ac:dyDescent="0.25">
      <c r="A78" s="20">
        <v>0.95833333333333337</v>
      </c>
      <c r="B78" s="21">
        <v>1</v>
      </c>
      <c r="C78" s="60" t="s">
        <v>44</v>
      </c>
      <c r="D78" s="65" t="s">
        <v>45</v>
      </c>
      <c r="E78" s="70">
        <f t="shared" si="7"/>
        <v>2</v>
      </c>
      <c r="G78" s="55"/>
      <c r="I78" s="20">
        <v>0.95833333333333337</v>
      </c>
      <c r="J78" s="21">
        <v>1</v>
      </c>
      <c r="K78" s="63"/>
      <c r="L78" s="65" t="s">
        <v>45</v>
      </c>
      <c r="M78" s="70" t="str">
        <f t="shared" si="8"/>
        <v/>
      </c>
      <c r="O78" s="55"/>
      <c r="Q78" s="20">
        <v>0.95833333333333337</v>
      </c>
      <c r="R78" s="21">
        <v>1</v>
      </c>
      <c r="S78" s="63"/>
      <c r="T78" s="65" t="s">
        <v>45</v>
      </c>
      <c r="U78" s="70" t="str">
        <f t="shared" si="9"/>
        <v/>
      </c>
      <c r="W78" s="55"/>
      <c r="Y78" s="20">
        <v>0.95833333333333337</v>
      </c>
      <c r="Z78" s="21">
        <v>1</v>
      </c>
      <c r="AA78" s="63"/>
      <c r="AB78" s="65" t="s">
        <v>45</v>
      </c>
      <c r="AC78" s="70" t="str">
        <f t="shared" si="10"/>
        <v/>
      </c>
      <c r="AE78" s="55"/>
      <c r="AH78" s="20">
        <v>0.95833333333333337</v>
      </c>
      <c r="AI78" s="21">
        <v>1</v>
      </c>
      <c r="AJ78" s="63"/>
      <c r="AK78" s="65" t="s">
        <v>45</v>
      </c>
      <c r="AL78" s="70" t="str">
        <f t="shared" si="11"/>
        <v/>
      </c>
      <c r="AN78" s="55"/>
    </row>
    <row r="79" spans="1:40" ht="9" customHeight="1" x14ac:dyDescent="0.25">
      <c r="A79" s="20">
        <v>0.97916666666666663</v>
      </c>
      <c r="B79" s="21">
        <v>1</v>
      </c>
      <c r="C79" s="60" t="s">
        <v>44</v>
      </c>
      <c r="D79" s="65" t="s">
        <v>45</v>
      </c>
      <c r="E79" s="70">
        <f t="shared" si="7"/>
        <v>2</v>
      </c>
      <c r="G79" s="55"/>
      <c r="I79" s="20">
        <v>0.97916666666666663</v>
      </c>
      <c r="J79" s="21">
        <v>1</v>
      </c>
      <c r="K79" s="63"/>
      <c r="L79" s="65" t="s">
        <v>45</v>
      </c>
      <c r="M79" s="70" t="str">
        <f t="shared" si="8"/>
        <v/>
      </c>
      <c r="O79" s="55"/>
      <c r="Q79" s="20">
        <v>0.97916666666666663</v>
      </c>
      <c r="R79" s="21">
        <v>1</v>
      </c>
      <c r="S79" s="63"/>
      <c r="T79" s="65" t="s">
        <v>45</v>
      </c>
      <c r="U79" s="70" t="str">
        <f t="shared" si="9"/>
        <v/>
      </c>
      <c r="W79" s="55"/>
      <c r="Y79" s="20">
        <v>0.97916666666666663</v>
      </c>
      <c r="Z79" s="21">
        <v>1</v>
      </c>
      <c r="AA79" s="63"/>
      <c r="AB79" s="65" t="s">
        <v>45</v>
      </c>
      <c r="AC79" s="70" t="str">
        <f t="shared" si="10"/>
        <v/>
      </c>
      <c r="AE79" s="55"/>
      <c r="AH79" s="20">
        <v>0.97916666666666663</v>
      </c>
      <c r="AI79" s="21">
        <v>1</v>
      </c>
      <c r="AJ79" s="63"/>
      <c r="AK79" s="65" t="s">
        <v>45</v>
      </c>
      <c r="AL79" s="70" t="str">
        <f t="shared" si="11"/>
        <v/>
      </c>
      <c r="AN79" s="55"/>
    </row>
    <row r="80" spans="1:40" ht="9" customHeight="1" x14ac:dyDescent="0.25">
      <c r="A80" s="20">
        <v>0</v>
      </c>
      <c r="B80" s="21">
        <v>1</v>
      </c>
      <c r="C80" s="65" t="s">
        <v>45</v>
      </c>
      <c r="D80" s="65" t="s">
        <v>45</v>
      </c>
      <c r="E80" s="70">
        <f t="shared" si="7"/>
        <v>1</v>
      </c>
      <c r="G80" s="55"/>
      <c r="I80" s="20">
        <v>0</v>
      </c>
      <c r="J80" s="21">
        <v>1</v>
      </c>
      <c r="K80" s="63"/>
      <c r="L80" s="65" t="s">
        <v>45</v>
      </c>
      <c r="M80" s="70" t="str">
        <f t="shared" si="8"/>
        <v/>
      </c>
      <c r="O80" s="55"/>
      <c r="Q80" s="20">
        <v>0</v>
      </c>
      <c r="R80" s="21">
        <v>1</v>
      </c>
      <c r="S80" s="63"/>
      <c r="T80" s="65" t="s">
        <v>45</v>
      </c>
      <c r="U80" s="70" t="str">
        <f t="shared" si="9"/>
        <v/>
      </c>
      <c r="W80" s="55"/>
      <c r="Y80" s="20">
        <v>0</v>
      </c>
      <c r="Z80" s="21">
        <v>1</v>
      </c>
      <c r="AA80" s="63"/>
      <c r="AB80" s="65" t="s">
        <v>45</v>
      </c>
      <c r="AC80" s="70" t="str">
        <f t="shared" si="10"/>
        <v/>
      </c>
      <c r="AE80" s="55"/>
      <c r="AH80" s="20">
        <v>0</v>
      </c>
      <c r="AI80" s="21">
        <v>1</v>
      </c>
      <c r="AJ80" s="63"/>
      <c r="AK80" s="65" t="s">
        <v>45</v>
      </c>
      <c r="AL80" s="70" t="str">
        <f t="shared" si="11"/>
        <v/>
      </c>
      <c r="AN80" s="55"/>
    </row>
    <row r="81" spans="1:40" ht="9" customHeight="1" thickBot="1" x14ac:dyDescent="0.3">
      <c r="A81" s="20">
        <v>2.0833333333336701E-2</v>
      </c>
      <c r="B81" s="21">
        <v>1</v>
      </c>
      <c r="C81" s="65" t="s">
        <v>45</v>
      </c>
      <c r="D81" s="65" t="s">
        <v>45</v>
      </c>
      <c r="E81" s="71">
        <f>IF(C81&lt;&gt;"",IF(C81=D81,1,2),"")</f>
        <v>1</v>
      </c>
      <c r="G81" s="55"/>
      <c r="I81" s="20">
        <v>2.0833333333336701E-2</v>
      </c>
      <c r="J81" s="21">
        <v>1</v>
      </c>
      <c r="K81" s="63"/>
      <c r="L81" s="65" t="s">
        <v>45</v>
      </c>
      <c r="M81" s="71" t="str">
        <f>IF(K81&lt;&gt;"",IF(K81=L81,1,2),"")</f>
        <v/>
      </c>
      <c r="O81" s="55"/>
      <c r="Q81" s="20">
        <v>2.0833333333336701E-2</v>
      </c>
      <c r="R81" s="21">
        <v>1</v>
      </c>
      <c r="S81" s="63"/>
      <c r="T81" s="65" t="s">
        <v>45</v>
      </c>
      <c r="U81" s="71" t="str">
        <f>IF(S81&lt;&gt;"",IF(S81=T81,1,2),"")</f>
        <v/>
      </c>
      <c r="W81" s="55"/>
      <c r="Y81" s="20">
        <v>2.0833333333336701E-2</v>
      </c>
      <c r="Z81" s="21">
        <v>1</v>
      </c>
      <c r="AA81" s="63"/>
      <c r="AB81" s="65" t="s">
        <v>45</v>
      </c>
      <c r="AC81" s="71" t="str">
        <f>IF(AA81&lt;&gt;"",IF(AA81=AB81,1,2),"")</f>
        <v/>
      </c>
      <c r="AE81" s="55"/>
      <c r="AH81" s="20">
        <v>2.0833333333336701E-2</v>
      </c>
      <c r="AI81" s="21">
        <v>1</v>
      </c>
      <c r="AJ81" s="63"/>
      <c r="AK81" s="65" t="s">
        <v>45</v>
      </c>
      <c r="AL81" s="71" t="str">
        <f>IF(AJ81&lt;&gt;"",IF(AJ81=AK81,1,2),"")</f>
        <v/>
      </c>
      <c r="AN81" s="55"/>
    </row>
    <row r="82" spans="1:40" x14ac:dyDescent="0.25">
      <c r="O82" t="s">
        <v>55</v>
      </c>
      <c r="W82" t="s">
        <v>55</v>
      </c>
      <c r="AE82" t="s">
        <v>55</v>
      </c>
      <c r="AN82" s="55"/>
    </row>
    <row r="83" spans="1:40" x14ac:dyDescent="0.25">
      <c r="L83" t="s">
        <v>51</v>
      </c>
      <c r="M83" s="68">
        <f>COUNTIF(M34:M81,"2")</f>
        <v>10</v>
      </c>
      <c r="T83" t="s">
        <v>51</v>
      </c>
      <c r="U83" s="68">
        <f>COUNTIF(U34:U81,"2")</f>
        <v>17</v>
      </c>
      <c r="AA83"/>
      <c r="AC83"/>
      <c r="AD83"/>
      <c r="AJ83"/>
      <c r="AL83"/>
      <c r="AM83"/>
    </row>
    <row r="84" spans="1:40" x14ac:dyDescent="0.25">
      <c r="L84" t="s">
        <v>52</v>
      </c>
      <c r="M84" s="67">
        <f>COUNTIF(M34:M81,"1")</f>
        <v>22</v>
      </c>
      <c r="T84" t="s">
        <v>52</v>
      </c>
      <c r="U84" s="67">
        <f>COUNTIF(U34:U81,"1")</f>
        <v>16</v>
      </c>
      <c r="AA84"/>
      <c r="AC84"/>
      <c r="AD84"/>
      <c r="AJ84"/>
      <c r="AL84"/>
      <c r="AM84"/>
    </row>
    <row r="85" spans="1:40" x14ac:dyDescent="0.25">
      <c r="O85" t="s">
        <v>56</v>
      </c>
      <c r="W85" t="s">
        <v>56</v>
      </c>
      <c r="AA85"/>
      <c r="AC85"/>
      <c r="AD85"/>
      <c r="AJ85"/>
      <c r="AL85"/>
      <c r="AM85"/>
    </row>
    <row r="86" spans="1:40" x14ac:dyDescent="0.25">
      <c r="D86" t="s">
        <v>49</v>
      </c>
      <c r="E86" s="68">
        <f>SUMIFS($E$34:$E$81,$E$34:$E$81,"2")</f>
        <v>32</v>
      </c>
      <c r="L86" t="s">
        <v>51</v>
      </c>
      <c r="M86" s="68">
        <f>SUMIFS($M$34:$M$81,$M$34:$M$81,"2")</f>
        <v>20</v>
      </c>
      <c r="T86" t="s">
        <v>51</v>
      </c>
      <c r="U86" s="68">
        <f>SUMIFS($U$34:$U$81,$M$34:$M$81,"2")</f>
        <v>17</v>
      </c>
      <c r="AA86"/>
      <c r="AC86"/>
      <c r="AD86"/>
      <c r="AJ86"/>
      <c r="AL86"/>
      <c r="AM86"/>
    </row>
    <row r="87" spans="1:40" x14ac:dyDescent="0.25">
      <c r="D87" t="s">
        <v>50</v>
      </c>
      <c r="E87" s="67">
        <f>SUMIFS($E$34:$E$81,$E$34:$E$81,"1")</f>
        <v>32</v>
      </c>
      <c r="L87" t="s">
        <v>52</v>
      </c>
      <c r="M87" s="67">
        <f>SUMIFS($M$34:$M$81,$M$34:$M$81,"1")</f>
        <v>22</v>
      </c>
      <c r="T87" t="s">
        <v>52</v>
      </c>
      <c r="U87" s="67">
        <f>SUMIFS($U$34:$U$81,$M$34:$M$81,"1")</f>
        <v>31</v>
      </c>
      <c r="AA87"/>
      <c r="AC87"/>
      <c r="AD87"/>
      <c r="AJ87"/>
      <c r="AL87"/>
      <c r="AM87"/>
    </row>
    <row r="88" spans="1:40" x14ac:dyDescent="0.25">
      <c r="O88" t="s">
        <v>57</v>
      </c>
      <c r="W88" t="s">
        <v>57</v>
      </c>
      <c r="AA88"/>
      <c r="AC88"/>
      <c r="AD88"/>
      <c r="AJ88"/>
      <c r="AL88"/>
      <c r="AM88"/>
    </row>
    <row r="89" spans="1:40" x14ac:dyDescent="0.25">
      <c r="D89" t="s">
        <v>49</v>
      </c>
      <c r="E89" s="68">
        <f>SUMIFS($E$59:$E$63,$E$59:$E$63,"2")</f>
        <v>10</v>
      </c>
      <c r="F89" s="22">
        <f>E89</f>
        <v>10</v>
      </c>
      <c r="G89" t="e">
        <f>_xlfn.PERCENTILE.EXC(E34:E81,E34)</f>
        <v>#NUM!</v>
      </c>
      <c r="L89" t="s">
        <v>54</v>
      </c>
      <c r="M89" s="68">
        <f>SUMIFS($M$59:$M$63,$M$59:$M$63,"2")</f>
        <v>4</v>
      </c>
      <c r="N89" s="22">
        <f>M89</f>
        <v>4</v>
      </c>
      <c r="O89" t="e">
        <f>_xlfn.PERCENTILE.EXC(M34:M81,M34)</f>
        <v>#NUM!</v>
      </c>
      <c r="T89" t="s">
        <v>54</v>
      </c>
      <c r="U89" s="68">
        <f>SUMIFS($M$59:$M$63,$M$59:$M$63,"2")</f>
        <v>4</v>
      </c>
      <c r="V89" s="22">
        <f>U89</f>
        <v>4</v>
      </c>
      <c r="W89" t="e">
        <f>_xlfn.PERCENTILE.EXC(U34:U81,U34)</f>
        <v>#NUM!</v>
      </c>
      <c r="AA89"/>
      <c r="AC89"/>
      <c r="AD89"/>
      <c r="AJ89"/>
      <c r="AL89"/>
      <c r="AM89"/>
    </row>
    <row r="90" spans="1:40" x14ac:dyDescent="0.25">
      <c r="D90" t="s">
        <v>50</v>
      </c>
      <c r="E90" s="67">
        <f>SUMIFS($E$34:$E$49,$E$34:$E$49,"1")</f>
        <v>16</v>
      </c>
      <c r="F90" s="22">
        <f>E90</f>
        <v>16</v>
      </c>
      <c r="L90" t="s">
        <v>53</v>
      </c>
      <c r="M90" s="67">
        <f>SUMIFS($M$34:$M$49,$M$34:$M$49,"1")</f>
        <v>12</v>
      </c>
      <c r="N90" s="22">
        <f>M90</f>
        <v>12</v>
      </c>
      <c r="T90" t="s">
        <v>53</v>
      </c>
      <c r="U90" s="67">
        <f>SUMIFS($M$34:$M$49,$M$34:$M$49,"1")</f>
        <v>12</v>
      </c>
      <c r="V90" s="22">
        <f>U90</f>
        <v>12</v>
      </c>
      <c r="AA90"/>
      <c r="AC90"/>
      <c r="AD90"/>
      <c r="AJ90"/>
      <c r="AL90"/>
      <c r="AM90"/>
    </row>
    <row r="91" spans="1:40" x14ac:dyDescent="0.25">
      <c r="E91"/>
      <c r="F91"/>
      <c r="M91"/>
      <c r="N91"/>
      <c r="U91"/>
      <c r="V91"/>
      <c r="AC91"/>
      <c r="AD91"/>
      <c r="AL91"/>
      <c r="AM91"/>
    </row>
  </sheetData>
  <mergeCells count="5">
    <mergeCell ref="AH33:AI33"/>
    <mergeCell ref="A33:B33"/>
    <mergeCell ref="I33:J33"/>
    <mergeCell ref="Q33:R33"/>
    <mergeCell ref="Y33:Z33"/>
  </mergeCells>
  <conditionalFormatting sqref="E1:E3 E92:E1048576 E7:E13 E16:E88">
    <cfRule type="cellIs" dxfId="45" priority="39" operator="equal">
      <formula>2</formula>
    </cfRule>
    <cfRule type="cellIs" dxfId="44" priority="40" operator="equal">
      <formula>1</formula>
    </cfRule>
  </conditionalFormatting>
  <conditionalFormatting sqref="E15">
    <cfRule type="cellIs" dxfId="43" priority="37" operator="equal">
      <formula>2</formula>
    </cfRule>
    <cfRule type="cellIs" dxfId="42" priority="38" operator="equal">
      <formula>1</formula>
    </cfRule>
  </conditionalFormatting>
  <conditionalFormatting sqref="E89:E90">
    <cfRule type="cellIs" dxfId="41" priority="35" operator="equal">
      <formula>2</formula>
    </cfRule>
    <cfRule type="cellIs" dxfId="40" priority="36" operator="equal">
      <formula>1</formula>
    </cfRule>
  </conditionalFormatting>
  <conditionalFormatting sqref="M32:M82 M92:M1048576 M85:M88">
    <cfRule type="cellIs" dxfId="39" priority="33" operator="equal">
      <formula>2</formula>
    </cfRule>
    <cfRule type="cellIs" dxfId="38" priority="34" operator="equal">
      <formula>1</formula>
    </cfRule>
  </conditionalFormatting>
  <conditionalFormatting sqref="M89:M90">
    <cfRule type="cellIs" dxfId="37" priority="29" operator="equal">
      <formula>2</formula>
    </cfRule>
    <cfRule type="cellIs" dxfId="36" priority="30" operator="equal">
      <formula>1</formula>
    </cfRule>
  </conditionalFormatting>
  <conditionalFormatting sqref="M83:M84">
    <cfRule type="cellIs" dxfId="35" priority="27" operator="equal">
      <formula>2</formula>
    </cfRule>
    <cfRule type="cellIs" dxfId="34" priority="28" operator="equal">
      <formula>1</formula>
    </cfRule>
  </conditionalFormatting>
  <conditionalFormatting sqref="E4">
    <cfRule type="cellIs" dxfId="33" priority="25" operator="equal">
      <formula>2</formula>
    </cfRule>
    <cfRule type="cellIs" dxfId="32" priority="26" operator="equal">
      <formula>1</formula>
    </cfRule>
  </conditionalFormatting>
  <conditionalFormatting sqref="E5">
    <cfRule type="cellIs" dxfId="31" priority="23" operator="equal">
      <formula>2</formula>
    </cfRule>
    <cfRule type="cellIs" dxfId="30" priority="24" operator="equal">
      <formula>1</formula>
    </cfRule>
  </conditionalFormatting>
  <conditionalFormatting sqref="E6">
    <cfRule type="cellIs" dxfId="29" priority="21" operator="equal">
      <formula>2</formula>
    </cfRule>
    <cfRule type="cellIs" dxfId="28" priority="22" operator="equal">
      <formula>1</formula>
    </cfRule>
  </conditionalFormatting>
  <conditionalFormatting sqref="U32:U82 U92:U1048576 U85:U88">
    <cfRule type="cellIs" dxfId="27" priority="19" operator="equal">
      <formula>2</formula>
    </cfRule>
    <cfRule type="cellIs" dxfId="26" priority="20" operator="equal">
      <formula>1</formula>
    </cfRule>
  </conditionalFormatting>
  <conditionalFormatting sqref="U89:U90">
    <cfRule type="cellIs" dxfId="25" priority="17" operator="equal">
      <formula>2</formula>
    </cfRule>
    <cfRule type="cellIs" dxfId="24" priority="18" operator="equal">
      <formula>1</formula>
    </cfRule>
  </conditionalFormatting>
  <conditionalFormatting sqref="U83:U84">
    <cfRule type="cellIs" dxfId="23" priority="15" operator="equal">
      <formula>2</formula>
    </cfRule>
    <cfRule type="cellIs" dxfId="22" priority="16" operator="equal">
      <formula>1</formula>
    </cfRule>
  </conditionalFormatting>
  <conditionalFormatting sqref="AC32:AC82 AC92:AC1048576">
    <cfRule type="cellIs" dxfId="21" priority="13" operator="equal">
      <formula>2</formula>
    </cfRule>
    <cfRule type="cellIs" dxfId="20" priority="14" operator="equal">
      <formula>1</formula>
    </cfRule>
  </conditionalFormatting>
  <conditionalFormatting sqref="E14">
    <cfRule type="cellIs" dxfId="15" priority="7" operator="equal">
      <formula>2</formula>
    </cfRule>
    <cfRule type="cellIs" dxfId="14" priority="8" operator="equal">
      <formula>1</formula>
    </cfRule>
  </conditionalFormatting>
  <conditionalFormatting sqref="AL32:AL82 AL92:AL1048576 AL85:AL88">
    <cfRule type="cellIs" dxfId="11" priority="5" operator="equal">
      <formula>2</formula>
    </cfRule>
    <cfRule type="cellIs" dxfId="10" priority="6" operator="equal">
      <formula>1</formula>
    </cfRule>
  </conditionalFormatting>
  <conditionalFormatting sqref="AL89:AL90">
    <cfRule type="cellIs" dxfId="7" priority="3" operator="equal">
      <formula>2</formula>
    </cfRule>
    <cfRule type="cellIs" dxfId="6" priority="4" operator="equal">
      <formula>1</formula>
    </cfRule>
  </conditionalFormatting>
  <conditionalFormatting sqref="AL84">
    <cfRule type="cellIs" dxfId="3" priority="1" operator="equal">
      <formula>2</formula>
    </cfRule>
    <cfRule type="cellIs" dxfId="2" priority="2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opLeftCell="A10" workbookViewId="0">
      <selection activeCell="C34" sqref="C34"/>
    </sheetView>
  </sheetViews>
  <sheetFormatPr defaultRowHeight="15" x14ac:dyDescent="0.25"/>
  <cols>
    <col min="1" max="1" width="5.5703125" customWidth="1"/>
    <col min="2" max="2" width="3.42578125" customWidth="1"/>
    <col min="4" max="4" width="6.85546875" customWidth="1"/>
    <col min="5" max="5" width="1.5703125" style="22" customWidth="1"/>
    <col min="6" max="6" width="2.140625" style="22" customWidth="1"/>
  </cols>
  <sheetData>
    <row r="1" spans="1:8" x14ac:dyDescent="0.25">
      <c r="C1" t="s">
        <v>0</v>
      </c>
      <c r="G1" s="32" t="s">
        <v>1</v>
      </c>
      <c r="H1" s="43">
        <f>SUMIFS(H25:H922,G25:G922,G1)</f>
        <v>17</v>
      </c>
    </row>
    <row r="2" spans="1:8" x14ac:dyDescent="0.25">
      <c r="G2" s="42" t="s">
        <v>2</v>
      </c>
      <c r="H2" s="43">
        <f>SUMIFS(H26:H923,G26:G923,G2)</f>
        <v>1</v>
      </c>
    </row>
    <row r="3" spans="1:8" x14ac:dyDescent="0.25">
      <c r="G3" s="27" t="s">
        <v>3</v>
      </c>
      <c r="H3" s="43">
        <f>SUMIFS(H27:H924,G27:G924,G3)</f>
        <v>0</v>
      </c>
    </row>
    <row r="4" spans="1:8" x14ac:dyDescent="0.25">
      <c r="G4" s="41" t="s">
        <v>4</v>
      </c>
      <c r="H4" s="43">
        <f>SUMIFS(H28:H925,G28:G925,G4)</f>
        <v>1</v>
      </c>
    </row>
    <row r="5" spans="1:8" x14ac:dyDescent="0.25">
      <c r="H5" s="43"/>
    </row>
    <row r="6" spans="1:8" x14ac:dyDescent="0.25">
      <c r="H6" s="43"/>
    </row>
    <row r="7" spans="1:8" x14ac:dyDescent="0.25">
      <c r="H7" s="43"/>
    </row>
    <row r="8" spans="1:8" x14ac:dyDescent="0.25">
      <c r="H8" s="43"/>
    </row>
    <row r="9" spans="1:8" x14ac:dyDescent="0.25">
      <c r="H9" s="43"/>
    </row>
    <row r="10" spans="1:8" x14ac:dyDescent="0.25">
      <c r="H10" s="43"/>
    </row>
    <row r="11" spans="1:8" x14ac:dyDescent="0.25">
      <c r="H11" s="43"/>
    </row>
    <row r="13" spans="1:8" x14ac:dyDescent="0.25">
      <c r="A13" s="17" t="s">
        <v>5</v>
      </c>
      <c r="B13" s="17"/>
      <c r="C13" s="50">
        <v>38666</v>
      </c>
      <c r="D13" s="19"/>
    </row>
    <row r="14" spans="1:8" x14ac:dyDescent="0.25">
      <c r="A14" s="17"/>
      <c r="B14" s="17"/>
      <c r="C14" s="18" t="s">
        <v>40</v>
      </c>
      <c r="D14" s="18" t="s">
        <v>41</v>
      </c>
    </row>
    <row r="15" spans="1:8" ht="9" customHeight="1" x14ac:dyDescent="0.25">
      <c r="A15" s="20">
        <v>4.1666666666666498E-2</v>
      </c>
      <c r="B15" s="21">
        <v>1</v>
      </c>
      <c r="C15" s="44" t="s">
        <v>1</v>
      </c>
      <c r="E15" s="22">
        <f t="shared" ref="E15:E61" si="0">IF(C15&lt;&gt;"",IF(C15=D15,1,2),"")</f>
        <v>2</v>
      </c>
    </row>
    <row r="16" spans="1:8" ht="9" customHeight="1" x14ac:dyDescent="0.25">
      <c r="A16" s="20">
        <v>6.2499999999996399E-2</v>
      </c>
      <c r="B16" s="21">
        <v>1</v>
      </c>
      <c r="C16" s="44" t="s">
        <v>1</v>
      </c>
      <c r="E16" s="22">
        <f t="shared" si="0"/>
        <v>2</v>
      </c>
    </row>
    <row r="17" spans="1:8" ht="9" customHeight="1" x14ac:dyDescent="0.25">
      <c r="A17" s="20">
        <v>8.3333333333336104E-2</v>
      </c>
      <c r="B17" s="21">
        <v>1</v>
      </c>
      <c r="C17" s="44" t="s">
        <v>1</v>
      </c>
      <c r="E17" s="22">
        <f t="shared" si="0"/>
        <v>2</v>
      </c>
    </row>
    <row r="18" spans="1:8" ht="9" customHeight="1" x14ac:dyDescent="0.25">
      <c r="A18" s="20">
        <v>0.104166666666667</v>
      </c>
      <c r="B18" s="21">
        <v>1</v>
      </c>
      <c r="C18" s="44" t="s">
        <v>1</v>
      </c>
      <c r="E18" s="22">
        <f t="shared" si="0"/>
        <v>2</v>
      </c>
    </row>
    <row r="19" spans="1:8" ht="9" customHeight="1" x14ac:dyDescent="0.25">
      <c r="A19" s="20">
        <v>0.124999999999997</v>
      </c>
      <c r="B19" s="21">
        <v>1</v>
      </c>
      <c r="C19" s="44" t="s">
        <v>1</v>
      </c>
      <c r="E19" s="22">
        <f t="shared" si="0"/>
        <v>2</v>
      </c>
    </row>
    <row r="20" spans="1:8" ht="9" customHeight="1" x14ac:dyDescent="0.25">
      <c r="A20" s="20">
        <v>0.14583333333333701</v>
      </c>
      <c r="B20" s="21">
        <v>1</v>
      </c>
      <c r="C20" s="44" t="s">
        <v>1</v>
      </c>
      <c r="E20" s="22">
        <f t="shared" si="0"/>
        <v>2</v>
      </c>
    </row>
    <row r="21" spans="1:8" ht="9" customHeight="1" x14ac:dyDescent="0.25">
      <c r="A21" s="20">
        <v>0.16666666666666699</v>
      </c>
      <c r="B21" s="21">
        <v>1</v>
      </c>
      <c r="C21" s="44" t="s">
        <v>1</v>
      </c>
      <c r="E21" s="22">
        <f t="shared" si="0"/>
        <v>2</v>
      </c>
    </row>
    <row r="22" spans="1:8" ht="9" customHeight="1" x14ac:dyDescent="0.25">
      <c r="A22" s="20">
        <v>0.187499999999996</v>
      </c>
      <c r="B22" s="21">
        <v>1</v>
      </c>
      <c r="C22" s="44" t="s">
        <v>1</v>
      </c>
      <c r="E22" s="22">
        <f t="shared" si="0"/>
        <v>2</v>
      </c>
    </row>
    <row r="23" spans="1:8" ht="9" customHeight="1" x14ac:dyDescent="0.25">
      <c r="A23" s="20">
        <v>0.20833333333336601</v>
      </c>
      <c r="B23" s="21">
        <v>1</v>
      </c>
      <c r="C23" s="44" t="s">
        <v>1</v>
      </c>
      <c r="E23" s="22">
        <f t="shared" si="0"/>
        <v>2</v>
      </c>
    </row>
    <row r="24" spans="1:8" ht="9" customHeight="1" x14ac:dyDescent="0.25">
      <c r="A24" s="20">
        <v>0.22916666666666599</v>
      </c>
      <c r="B24" s="21">
        <v>1</v>
      </c>
      <c r="C24" s="44" t="s">
        <v>1</v>
      </c>
      <c r="E24" s="22">
        <f t="shared" si="0"/>
        <v>2</v>
      </c>
    </row>
    <row r="25" spans="1:8" ht="9.75" customHeight="1" x14ac:dyDescent="0.25">
      <c r="A25" s="20">
        <v>0.25</v>
      </c>
      <c r="B25" s="21">
        <v>1</v>
      </c>
      <c r="C25" s="44" t="s">
        <v>1</v>
      </c>
      <c r="D25" s="22"/>
      <c r="E25" s="22">
        <f t="shared" si="0"/>
        <v>2</v>
      </c>
    </row>
    <row r="26" spans="1:8" ht="9.75" customHeight="1" x14ac:dyDescent="0.25">
      <c r="A26" s="20">
        <v>0.27083333333333331</v>
      </c>
      <c r="B26" s="21">
        <v>1</v>
      </c>
      <c r="C26" s="44" t="s">
        <v>1</v>
      </c>
      <c r="E26" s="22">
        <f t="shared" si="0"/>
        <v>2</v>
      </c>
    </row>
    <row r="27" spans="1:8" ht="9.75" customHeight="1" x14ac:dyDescent="0.25">
      <c r="A27" s="20">
        <v>0.29166666666666669</v>
      </c>
      <c r="B27" s="21">
        <v>1</v>
      </c>
      <c r="C27" s="44" t="s">
        <v>1</v>
      </c>
      <c r="E27" s="22">
        <f t="shared" si="0"/>
        <v>2</v>
      </c>
      <c r="G27" s="49"/>
    </row>
    <row r="28" spans="1:8" ht="9.75" customHeight="1" x14ac:dyDescent="0.25">
      <c r="A28" s="20">
        <v>0.3125</v>
      </c>
      <c r="B28" s="21">
        <v>1</v>
      </c>
      <c r="C28" s="44" t="s">
        <v>1</v>
      </c>
      <c r="E28" s="22">
        <f t="shared" si="0"/>
        <v>2</v>
      </c>
      <c r="G28" s="49"/>
    </row>
    <row r="29" spans="1:8" ht="9.75" customHeight="1" x14ac:dyDescent="0.25">
      <c r="A29" s="20">
        <v>0.33333333333333331</v>
      </c>
      <c r="B29" s="21">
        <v>1</v>
      </c>
      <c r="C29" s="44" t="s">
        <v>1</v>
      </c>
      <c r="E29" s="22">
        <f t="shared" si="0"/>
        <v>2</v>
      </c>
      <c r="G29" s="44" t="s">
        <v>1</v>
      </c>
      <c r="H29" s="43">
        <f>COUNTIF($C$15:$C$62,G29)</f>
        <v>17</v>
      </c>
    </row>
    <row r="30" spans="1:8" ht="9.75" customHeight="1" x14ac:dyDescent="0.25">
      <c r="A30" s="20">
        <v>0.35416666666666669</v>
      </c>
      <c r="B30" s="21">
        <v>1</v>
      </c>
      <c r="C30" s="44" t="s">
        <v>1</v>
      </c>
      <c r="E30" s="22">
        <f t="shared" si="0"/>
        <v>2</v>
      </c>
      <c r="G30" s="45" t="s">
        <v>2</v>
      </c>
      <c r="H30" s="43">
        <f t="shared" ref="H30:H34" si="1">COUNTIF($C$15:$C$62,G30)</f>
        <v>1</v>
      </c>
    </row>
    <row r="31" spans="1:8" ht="9.75" customHeight="1" x14ac:dyDescent="0.25">
      <c r="A31" s="20">
        <v>0.375</v>
      </c>
      <c r="B31" s="21">
        <v>1</v>
      </c>
      <c r="C31" s="44" t="s">
        <v>1</v>
      </c>
      <c r="E31" s="22">
        <f t="shared" si="0"/>
        <v>2</v>
      </c>
      <c r="G31" s="46" t="s">
        <v>3</v>
      </c>
      <c r="H31" s="43">
        <f t="shared" si="1"/>
        <v>0</v>
      </c>
    </row>
    <row r="32" spans="1:8" ht="9.75" customHeight="1" x14ac:dyDescent="0.25">
      <c r="A32" s="20">
        <v>0.39583333333333331</v>
      </c>
      <c r="B32" s="21">
        <v>1</v>
      </c>
      <c r="C32" s="45" t="s">
        <v>2</v>
      </c>
      <c r="E32" s="22">
        <f t="shared" si="0"/>
        <v>2</v>
      </c>
      <c r="G32" s="47" t="s">
        <v>4</v>
      </c>
      <c r="H32" s="43">
        <f t="shared" si="1"/>
        <v>1</v>
      </c>
    </row>
    <row r="33" spans="1:8" ht="9.75" customHeight="1" x14ac:dyDescent="0.25">
      <c r="A33" s="20">
        <v>0.41666666666666669</v>
      </c>
      <c r="B33" s="21">
        <v>1</v>
      </c>
      <c r="C33" s="52" t="s">
        <v>39</v>
      </c>
      <c r="D33" s="53" t="s">
        <v>4</v>
      </c>
      <c r="E33" s="22">
        <f t="shared" si="0"/>
        <v>2</v>
      </c>
      <c r="G33" s="51" t="s">
        <v>38</v>
      </c>
      <c r="H33" s="43">
        <f t="shared" si="1"/>
        <v>0</v>
      </c>
    </row>
    <row r="34" spans="1:8" ht="9.75" customHeight="1" x14ac:dyDescent="0.25">
      <c r="A34" s="20">
        <v>0.4375</v>
      </c>
      <c r="B34" s="21">
        <v>1</v>
      </c>
      <c r="C34" s="54" t="s">
        <v>44</v>
      </c>
      <c r="D34" s="53" t="s">
        <v>4</v>
      </c>
      <c r="E34" s="22">
        <f t="shared" si="0"/>
        <v>2</v>
      </c>
      <c r="G34" s="52" t="s">
        <v>39</v>
      </c>
      <c r="H34" s="43">
        <f t="shared" si="1"/>
        <v>1</v>
      </c>
    </row>
    <row r="35" spans="1:8" ht="9.75" customHeight="1" x14ac:dyDescent="0.25">
      <c r="A35" s="20">
        <v>0.45833333333333331</v>
      </c>
      <c r="B35" s="21">
        <v>1</v>
      </c>
      <c r="C35" s="47" t="s">
        <v>4</v>
      </c>
      <c r="D35" s="53" t="s">
        <v>4</v>
      </c>
      <c r="E35" s="22">
        <f t="shared" si="0"/>
        <v>1</v>
      </c>
      <c r="G35" s="54" t="s">
        <v>44</v>
      </c>
      <c r="H35" s="43">
        <f>COUNTIF($C$15:$C$62,G35)</f>
        <v>2</v>
      </c>
    </row>
    <row r="36" spans="1:8" ht="9.75" customHeight="1" x14ac:dyDescent="0.25">
      <c r="A36" s="20">
        <v>0.47916666666666669</v>
      </c>
      <c r="B36" s="21">
        <v>1</v>
      </c>
      <c r="C36" s="54" t="s">
        <v>44</v>
      </c>
      <c r="D36" s="53" t="s">
        <v>4</v>
      </c>
      <c r="E36" s="22">
        <f t="shared" si="0"/>
        <v>2</v>
      </c>
    </row>
    <row r="37" spans="1:8" ht="9.75" customHeight="1" x14ac:dyDescent="0.25">
      <c r="A37" s="20">
        <v>0.5</v>
      </c>
      <c r="B37" s="21">
        <v>1</v>
      </c>
      <c r="C37" s="48"/>
      <c r="D37" s="53" t="s">
        <v>4</v>
      </c>
      <c r="E37" s="22" t="str">
        <f t="shared" si="0"/>
        <v/>
      </c>
    </row>
    <row r="38" spans="1:8" ht="9.75" customHeight="1" x14ac:dyDescent="0.25">
      <c r="A38" s="20">
        <v>0.52083333333333337</v>
      </c>
      <c r="B38" s="21">
        <v>1</v>
      </c>
      <c r="C38" s="48"/>
      <c r="D38" s="53" t="s">
        <v>4</v>
      </c>
      <c r="E38" s="22" t="str">
        <f t="shared" si="0"/>
        <v/>
      </c>
    </row>
    <row r="39" spans="1:8" ht="9.75" customHeight="1" x14ac:dyDescent="0.25">
      <c r="A39" s="20">
        <v>0.54166666666666663</v>
      </c>
      <c r="B39" s="21">
        <v>1</v>
      </c>
      <c r="C39" s="48"/>
      <c r="D39" s="53" t="s">
        <v>4</v>
      </c>
      <c r="E39" s="22" t="str">
        <f t="shared" si="0"/>
        <v/>
      </c>
    </row>
    <row r="40" spans="1:8" ht="9.75" customHeight="1" x14ac:dyDescent="0.25">
      <c r="A40" s="20">
        <v>0.5625</v>
      </c>
      <c r="B40" s="21">
        <v>1</v>
      </c>
      <c r="C40" s="48"/>
      <c r="D40" s="53" t="s">
        <v>4</v>
      </c>
      <c r="E40" s="22" t="str">
        <f t="shared" si="0"/>
        <v/>
      </c>
    </row>
    <row r="41" spans="1:8" ht="9.75" customHeight="1" x14ac:dyDescent="0.25">
      <c r="A41" s="20">
        <v>0.58333333333333337</v>
      </c>
      <c r="B41" s="21">
        <v>1</v>
      </c>
      <c r="C41" s="48"/>
      <c r="D41" s="53" t="s">
        <v>4</v>
      </c>
      <c r="E41" s="22" t="str">
        <f t="shared" si="0"/>
        <v/>
      </c>
    </row>
    <row r="42" spans="1:8" ht="9.75" customHeight="1" x14ac:dyDescent="0.25">
      <c r="A42" s="20">
        <v>0.60416666666666663</v>
      </c>
      <c r="B42" s="21">
        <v>1</v>
      </c>
      <c r="C42" s="48"/>
      <c r="D42" s="53" t="s">
        <v>4</v>
      </c>
      <c r="E42" s="22" t="str">
        <f t="shared" si="0"/>
        <v/>
      </c>
    </row>
    <row r="43" spans="1:8" ht="9.75" customHeight="1" x14ac:dyDescent="0.25">
      <c r="A43" s="20">
        <v>0.625</v>
      </c>
      <c r="B43" s="21">
        <v>1</v>
      </c>
      <c r="C43" s="48"/>
      <c r="D43" s="53" t="s">
        <v>4</v>
      </c>
      <c r="E43" s="22" t="str">
        <f t="shared" si="0"/>
        <v/>
      </c>
    </row>
    <row r="44" spans="1:8" ht="9.75" customHeight="1" x14ac:dyDescent="0.25">
      <c r="A44" s="20">
        <v>0.64583333333333337</v>
      </c>
      <c r="B44" s="21">
        <v>1</v>
      </c>
      <c r="C44" s="48"/>
      <c r="D44" s="53" t="s">
        <v>4</v>
      </c>
      <c r="E44" s="22" t="str">
        <f t="shared" si="0"/>
        <v/>
      </c>
    </row>
    <row r="45" spans="1:8" ht="9.75" customHeight="1" x14ac:dyDescent="0.25">
      <c r="A45" s="20">
        <v>0.66666666666666663</v>
      </c>
      <c r="B45" s="21">
        <v>1</v>
      </c>
      <c r="C45" s="48"/>
      <c r="D45" s="53" t="s">
        <v>4</v>
      </c>
      <c r="E45" s="22" t="str">
        <f t="shared" si="0"/>
        <v/>
      </c>
    </row>
    <row r="46" spans="1:8" ht="9" customHeight="1" x14ac:dyDescent="0.25">
      <c r="A46" s="20">
        <v>0.6875</v>
      </c>
      <c r="B46" s="21">
        <v>1</v>
      </c>
      <c r="C46" s="48"/>
      <c r="D46" s="53" t="s">
        <v>4</v>
      </c>
      <c r="E46" s="22" t="str">
        <f t="shared" si="0"/>
        <v/>
      </c>
    </row>
    <row r="47" spans="1:8" ht="9" customHeight="1" x14ac:dyDescent="0.25">
      <c r="A47" s="20">
        <v>0.70833333333333337</v>
      </c>
      <c r="B47" s="21">
        <v>1</v>
      </c>
      <c r="C47" s="48"/>
      <c r="D47" s="53" t="s">
        <v>4</v>
      </c>
      <c r="E47" s="22" t="str">
        <f t="shared" si="0"/>
        <v/>
      </c>
    </row>
    <row r="48" spans="1:8" ht="9" customHeight="1" x14ac:dyDescent="0.25">
      <c r="A48" s="20">
        <v>0.72916666666666663</v>
      </c>
      <c r="B48" s="21">
        <v>1</v>
      </c>
      <c r="C48" s="48"/>
      <c r="D48" s="53" t="s">
        <v>4</v>
      </c>
      <c r="E48" s="22" t="str">
        <f t="shared" si="0"/>
        <v/>
      </c>
    </row>
    <row r="49" spans="1:8" ht="9" customHeight="1" x14ac:dyDescent="0.25">
      <c r="A49" s="20">
        <v>0.75</v>
      </c>
      <c r="B49" s="21">
        <v>1</v>
      </c>
      <c r="C49" s="48"/>
      <c r="D49" s="53" t="s">
        <v>4</v>
      </c>
      <c r="E49" s="22" t="str">
        <f t="shared" si="0"/>
        <v/>
      </c>
    </row>
    <row r="50" spans="1:8" ht="9" customHeight="1" x14ac:dyDescent="0.25">
      <c r="A50" s="20">
        <v>0.77083333333333337</v>
      </c>
      <c r="B50" s="21">
        <v>1</v>
      </c>
      <c r="C50" s="48"/>
      <c r="D50" s="53" t="s">
        <v>4</v>
      </c>
      <c r="E50" s="22" t="str">
        <f t="shared" si="0"/>
        <v/>
      </c>
    </row>
    <row r="51" spans="1:8" ht="9" customHeight="1" x14ac:dyDescent="0.25">
      <c r="A51" s="20">
        <v>0.79166666666666663</v>
      </c>
      <c r="B51" s="21">
        <v>1</v>
      </c>
      <c r="C51" s="48"/>
      <c r="D51" s="53" t="s">
        <v>4</v>
      </c>
      <c r="E51" s="22" t="str">
        <f t="shared" si="0"/>
        <v/>
      </c>
    </row>
    <row r="52" spans="1:8" ht="9" customHeight="1" x14ac:dyDescent="0.25">
      <c r="A52" s="20">
        <v>0.8125</v>
      </c>
      <c r="B52" s="21">
        <v>1</v>
      </c>
      <c r="C52" s="48"/>
      <c r="E52" s="22" t="str">
        <f t="shared" si="0"/>
        <v/>
      </c>
    </row>
    <row r="53" spans="1:8" ht="9" customHeight="1" x14ac:dyDescent="0.25">
      <c r="A53" s="20">
        <v>0.83333333333333337</v>
      </c>
      <c r="B53" s="21">
        <v>1</v>
      </c>
      <c r="C53" s="48"/>
      <c r="E53" s="22" t="str">
        <f t="shared" si="0"/>
        <v/>
      </c>
    </row>
    <row r="54" spans="1:8" ht="9" customHeight="1" x14ac:dyDescent="0.25">
      <c r="A54" s="20">
        <v>0.85416666666666663</v>
      </c>
      <c r="B54" s="21">
        <v>1</v>
      </c>
      <c r="C54" s="48"/>
      <c r="E54" s="22" t="str">
        <f t="shared" si="0"/>
        <v/>
      </c>
    </row>
    <row r="55" spans="1:8" ht="9" customHeight="1" x14ac:dyDescent="0.25">
      <c r="A55" s="20">
        <v>0.875</v>
      </c>
      <c r="B55" s="21">
        <v>1</v>
      </c>
      <c r="C55" s="48"/>
      <c r="E55" s="22" t="str">
        <f t="shared" si="0"/>
        <v/>
      </c>
    </row>
    <row r="56" spans="1:8" ht="9" customHeight="1" x14ac:dyDescent="0.25">
      <c r="A56" s="20">
        <v>0.89583333333333337</v>
      </c>
      <c r="B56" s="21">
        <v>1</v>
      </c>
      <c r="C56" s="48"/>
      <c r="E56" s="22" t="str">
        <f t="shared" si="0"/>
        <v/>
      </c>
    </row>
    <row r="57" spans="1:8" ht="9" customHeight="1" x14ac:dyDescent="0.25">
      <c r="A57" s="20">
        <v>0.91666666666666663</v>
      </c>
      <c r="B57" s="21">
        <v>1</v>
      </c>
      <c r="C57" s="48"/>
      <c r="E57" s="22" t="str">
        <f t="shared" si="0"/>
        <v/>
      </c>
    </row>
    <row r="58" spans="1:8" ht="9" customHeight="1" x14ac:dyDescent="0.25">
      <c r="A58" s="20">
        <v>0.9375</v>
      </c>
      <c r="B58" s="21">
        <v>1</v>
      </c>
      <c r="C58" s="48"/>
      <c r="E58" s="22" t="str">
        <f t="shared" si="0"/>
        <v/>
      </c>
    </row>
    <row r="59" spans="1:8" ht="9" customHeight="1" x14ac:dyDescent="0.25">
      <c r="A59" s="20">
        <v>0.95833333333333337</v>
      </c>
      <c r="B59" s="21">
        <v>1</v>
      </c>
      <c r="C59" s="48"/>
      <c r="E59" s="22" t="str">
        <f t="shared" si="0"/>
        <v/>
      </c>
      <c r="H59" t="s">
        <v>42</v>
      </c>
    </row>
    <row r="60" spans="1:8" ht="9" customHeight="1" x14ac:dyDescent="0.25">
      <c r="A60" s="20">
        <v>0.97916666666666663</v>
      </c>
      <c r="B60" s="21">
        <v>1</v>
      </c>
      <c r="C60" s="48"/>
      <c r="E60" s="22" t="str">
        <f t="shared" si="0"/>
        <v/>
      </c>
      <c r="H60" t="s">
        <v>43</v>
      </c>
    </row>
    <row r="61" spans="1:8" ht="9" customHeight="1" x14ac:dyDescent="0.25">
      <c r="A61" s="20">
        <v>0</v>
      </c>
      <c r="B61" s="21">
        <v>1</v>
      </c>
      <c r="C61" s="48"/>
      <c r="E61" s="22" t="str">
        <f t="shared" si="0"/>
        <v/>
      </c>
    </row>
    <row r="62" spans="1:8" ht="9" customHeight="1" x14ac:dyDescent="0.25">
      <c r="A62" s="20">
        <v>2.0833333333336701E-2</v>
      </c>
      <c r="B62" s="21">
        <v>1</v>
      </c>
      <c r="C62" s="48"/>
      <c r="E62" s="22" t="str">
        <f>IF(C62&lt;&gt;"",IF(C62=D62,1,2),"")</f>
        <v/>
      </c>
    </row>
  </sheetData>
  <conditionalFormatting sqref="E1:E1048576">
    <cfRule type="cellIs" dxfId="13" priority="1" operator="equal">
      <formula>2</formula>
    </cfRule>
    <cfRule type="cellIs" dxfId="12" priority="2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/>
  </sheetViews>
  <sheetFormatPr defaultRowHeight="15" x14ac:dyDescent="0.25"/>
  <cols>
    <col min="1" max="1" width="7.7109375" customWidth="1"/>
    <col min="2" max="2" width="2.140625" customWidth="1"/>
    <col min="3" max="3" width="6.140625" customWidth="1"/>
    <col min="4" max="4" width="4.85546875" customWidth="1"/>
    <col min="6" max="6" width="9.140625" style="31"/>
    <col min="7" max="7" width="9.140625" style="35"/>
    <col min="8" max="8" width="9.140625" style="31"/>
    <col min="9" max="9" width="9.140625" style="35"/>
  </cols>
  <sheetData>
    <row r="1" spans="1:9" x14ac:dyDescent="0.25">
      <c r="A1" s="17" t="s">
        <v>5</v>
      </c>
      <c r="B1" s="17"/>
      <c r="C1" s="18">
        <v>41604</v>
      </c>
      <c r="D1" s="19"/>
      <c r="F1" s="29" t="s">
        <v>7</v>
      </c>
      <c r="G1" s="30"/>
      <c r="H1" s="29" t="s">
        <v>8</v>
      </c>
      <c r="I1" s="30"/>
    </row>
    <row r="2" spans="1:9" x14ac:dyDescent="0.25">
      <c r="A2" s="20">
        <v>0.25</v>
      </c>
      <c r="B2" s="21">
        <v>1</v>
      </c>
      <c r="C2" s="22"/>
      <c r="D2" s="22"/>
      <c r="G2" s="32" t="s">
        <v>9</v>
      </c>
      <c r="H2" s="32" t="s">
        <v>9</v>
      </c>
      <c r="I2" s="32" t="s">
        <v>9</v>
      </c>
    </row>
    <row r="3" spans="1:9" x14ac:dyDescent="0.25">
      <c r="A3" s="20">
        <v>0.27083333333333331</v>
      </c>
      <c r="B3" s="21">
        <v>1</v>
      </c>
      <c r="C3" s="74" t="s">
        <v>6</v>
      </c>
      <c r="D3" s="23" t="s">
        <v>6</v>
      </c>
      <c r="G3" s="32" t="s">
        <v>9</v>
      </c>
      <c r="H3" s="26" t="s">
        <v>10</v>
      </c>
      <c r="I3" s="32" t="s">
        <v>9</v>
      </c>
    </row>
    <row r="4" spans="1:9" x14ac:dyDescent="0.25">
      <c r="A4" s="20">
        <v>0.29166666666666669</v>
      </c>
      <c r="B4" s="21">
        <v>1</v>
      </c>
      <c r="C4" s="74"/>
      <c r="D4" s="23" t="s">
        <v>6</v>
      </c>
      <c r="G4" s="32" t="s">
        <v>9</v>
      </c>
      <c r="H4" s="33" t="s">
        <v>6</v>
      </c>
      <c r="I4" s="32" t="s">
        <v>9</v>
      </c>
    </row>
    <row r="5" spans="1:9" x14ac:dyDescent="0.25">
      <c r="A5" s="20">
        <v>0.3125</v>
      </c>
      <c r="B5" s="21">
        <v>1</v>
      </c>
      <c r="C5" s="24" t="s">
        <v>11</v>
      </c>
      <c r="D5" s="23" t="s">
        <v>6</v>
      </c>
      <c r="G5" s="33" t="s">
        <v>6</v>
      </c>
      <c r="H5" s="33" t="s">
        <v>6</v>
      </c>
      <c r="I5" s="33" t="s">
        <v>6</v>
      </c>
    </row>
    <row r="6" spans="1:9" x14ac:dyDescent="0.25">
      <c r="A6" s="20">
        <v>0.33333333333333331</v>
      </c>
      <c r="B6" s="21">
        <v>1</v>
      </c>
      <c r="C6" s="75" t="s">
        <v>12</v>
      </c>
      <c r="D6" s="24" t="s">
        <v>11</v>
      </c>
      <c r="G6" s="33" t="s">
        <v>6</v>
      </c>
      <c r="H6" s="24" t="s">
        <v>11</v>
      </c>
      <c r="I6" s="24" t="s">
        <v>11</v>
      </c>
    </row>
    <row r="7" spans="1:9" x14ac:dyDescent="0.25">
      <c r="A7" s="20">
        <v>0.35416666666666669</v>
      </c>
      <c r="B7" s="21">
        <v>1</v>
      </c>
      <c r="C7" s="75"/>
      <c r="D7" s="24" t="s">
        <v>11</v>
      </c>
      <c r="G7" s="24" t="s">
        <v>11</v>
      </c>
      <c r="H7" s="34" t="s">
        <v>12</v>
      </c>
      <c r="I7" s="34" t="s">
        <v>12</v>
      </c>
    </row>
    <row r="8" spans="1:9" x14ac:dyDescent="0.25">
      <c r="A8" s="20">
        <v>0.375</v>
      </c>
      <c r="B8" s="21">
        <v>1</v>
      </c>
      <c r="C8" s="75"/>
      <c r="D8" s="25" t="s">
        <v>12</v>
      </c>
      <c r="G8" s="24" t="s">
        <v>11</v>
      </c>
      <c r="H8" s="34" t="s">
        <v>12</v>
      </c>
      <c r="I8" s="34" t="s">
        <v>12</v>
      </c>
    </row>
    <row r="9" spans="1:9" x14ac:dyDescent="0.25">
      <c r="A9" s="20">
        <v>0.39583333333333331</v>
      </c>
      <c r="B9" s="21">
        <v>1</v>
      </c>
      <c r="C9" s="75"/>
      <c r="D9" s="25" t="s">
        <v>12</v>
      </c>
      <c r="G9" s="34" t="s">
        <v>12</v>
      </c>
      <c r="H9" s="34" t="s">
        <v>12</v>
      </c>
      <c r="I9" s="34" t="s">
        <v>12</v>
      </c>
    </row>
    <row r="10" spans="1:9" x14ac:dyDescent="0.25">
      <c r="A10" s="20">
        <v>0.41666666666666669</v>
      </c>
      <c r="B10" s="21">
        <v>1</v>
      </c>
      <c r="C10" s="75"/>
      <c r="D10" s="25" t="s">
        <v>12</v>
      </c>
      <c r="G10" s="34" t="s">
        <v>12</v>
      </c>
      <c r="H10" s="34" t="s">
        <v>12</v>
      </c>
      <c r="I10" s="34" t="s">
        <v>12</v>
      </c>
    </row>
    <row r="11" spans="1:9" x14ac:dyDescent="0.25">
      <c r="A11" s="20">
        <v>0.4375</v>
      </c>
      <c r="B11" s="21">
        <v>1</v>
      </c>
      <c r="C11" s="75"/>
      <c r="D11" s="25" t="s">
        <v>12</v>
      </c>
      <c r="G11" s="34" t="s">
        <v>12</v>
      </c>
      <c r="H11" s="34" t="s">
        <v>12</v>
      </c>
      <c r="I11" s="34" t="s">
        <v>12</v>
      </c>
    </row>
    <row r="12" spans="1:9" x14ac:dyDescent="0.25">
      <c r="A12" s="20">
        <v>0.45833333333333331</v>
      </c>
      <c r="B12" s="21">
        <v>1</v>
      </c>
      <c r="C12" s="75"/>
      <c r="D12" s="25" t="s">
        <v>12</v>
      </c>
      <c r="G12" s="34" t="s">
        <v>12</v>
      </c>
      <c r="H12" s="34" t="s">
        <v>12</v>
      </c>
      <c r="I12" s="34" t="s">
        <v>12</v>
      </c>
    </row>
    <row r="13" spans="1:9" x14ac:dyDescent="0.25">
      <c r="A13" s="20">
        <v>0.47916666666666669</v>
      </c>
      <c r="B13" s="21">
        <v>1</v>
      </c>
      <c r="C13" s="75"/>
      <c r="D13" s="25" t="s">
        <v>12</v>
      </c>
      <c r="G13" s="34" t="s">
        <v>12</v>
      </c>
      <c r="H13" s="34" t="s">
        <v>12</v>
      </c>
      <c r="I13" s="34" t="s">
        <v>12</v>
      </c>
    </row>
    <row r="14" spans="1:9" x14ac:dyDescent="0.25">
      <c r="A14" s="20">
        <v>0.5</v>
      </c>
      <c r="B14" s="21">
        <v>1</v>
      </c>
      <c r="C14" s="75"/>
      <c r="D14" s="25" t="s">
        <v>12</v>
      </c>
      <c r="G14" s="34" t="s">
        <v>12</v>
      </c>
      <c r="H14" s="33" t="s">
        <v>6</v>
      </c>
      <c r="I14" s="33" t="s">
        <v>6</v>
      </c>
    </row>
    <row r="15" spans="1:9" x14ac:dyDescent="0.25">
      <c r="A15" s="20">
        <v>0.52083333333333337</v>
      </c>
      <c r="B15" s="20"/>
      <c r="C15" s="23" t="s">
        <v>6</v>
      </c>
      <c r="D15" s="23" t="s">
        <v>6</v>
      </c>
      <c r="G15" s="33" t="s">
        <v>6</v>
      </c>
      <c r="H15" s="33" t="s">
        <v>6</v>
      </c>
      <c r="I15" s="33" t="s">
        <v>6</v>
      </c>
    </row>
    <row r="16" spans="1:9" x14ac:dyDescent="0.25">
      <c r="A16" s="20">
        <v>0.54166666666666663</v>
      </c>
      <c r="B16" s="20"/>
      <c r="C16" s="23" t="s">
        <v>6</v>
      </c>
      <c r="D16" s="23"/>
      <c r="G16" s="33" t="s">
        <v>6</v>
      </c>
      <c r="H16" s="34" t="s">
        <v>12</v>
      </c>
      <c r="I16" s="34" t="s">
        <v>12</v>
      </c>
    </row>
    <row r="17" spans="1:9" ht="15" customHeight="1" x14ac:dyDescent="0.25">
      <c r="A17" s="20">
        <v>0.5625</v>
      </c>
      <c r="B17" s="20"/>
      <c r="C17" s="25" t="s">
        <v>12</v>
      </c>
      <c r="D17" s="25" t="s">
        <v>12</v>
      </c>
      <c r="G17" s="33" t="s">
        <v>6</v>
      </c>
      <c r="H17" s="34" t="s">
        <v>12</v>
      </c>
      <c r="I17" s="34" t="s">
        <v>12</v>
      </c>
    </row>
    <row r="18" spans="1:9" ht="15" customHeight="1" x14ac:dyDescent="0.25">
      <c r="A18" s="20">
        <v>0.58333333333333337</v>
      </c>
      <c r="B18" s="20"/>
      <c r="C18" s="25"/>
      <c r="D18" s="25"/>
      <c r="G18" s="34" t="s">
        <v>12</v>
      </c>
      <c r="H18" s="34" t="s">
        <v>12</v>
      </c>
      <c r="I18" s="34" t="s">
        <v>12</v>
      </c>
    </row>
    <row r="19" spans="1:9" ht="15" customHeight="1" x14ac:dyDescent="0.25">
      <c r="A19" s="20">
        <v>0.60416666666666663</v>
      </c>
      <c r="B19" s="20"/>
      <c r="C19" s="25"/>
      <c r="D19" s="25"/>
      <c r="G19" s="34" t="s">
        <v>12</v>
      </c>
      <c r="H19" s="34" t="s">
        <v>12</v>
      </c>
      <c r="I19" s="34" t="s">
        <v>12</v>
      </c>
    </row>
    <row r="20" spans="1:9" ht="15" customHeight="1" x14ac:dyDescent="0.25">
      <c r="A20" s="20">
        <v>0.625</v>
      </c>
      <c r="B20" s="20"/>
      <c r="C20" s="25"/>
      <c r="D20" s="25"/>
      <c r="G20" s="34" t="s">
        <v>12</v>
      </c>
      <c r="H20" s="34" t="s">
        <v>12</v>
      </c>
      <c r="I20" s="34" t="s">
        <v>12</v>
      </c>
    </row>
    <row r="21" spans="1:9" ht="15" customHeight="1" x14ac:dyDescent="0.25">
      <c r="A21" s="20">
        <v>0.64583333333333337</v>
      </c>
      <c r="B21" s="20"/>
      <c r="C21" s="25"/>
      <c r="D21" s="25"/>
      <c r="G21" s="34" t="s">
        <v>12</v>
      </c>
      <c r="H21" s="34" t="s">
        <v>12</v>
      </c>
      <c r="I21" s="34" t="s">
        <v>12</v>
      </c>
    </row>
    <row r="22" spans="1:9" ht="15" customHeight="1" x14ac:dyDescent="0.25">
      <c r="A22" s="20">
        <v>0.66666666666666663</v>
      </c>
      <c r="B22" s="20"/>
      <c r="C22" s="22"/>
      <c r="D22" s="25"/>
      <c r="G22" s="34" t="s">
        <v>12</v>
      </c>
      <c r="H22" s="34" t="s">
        <v>12</v>
      </c>
      <c r="I22" s="34" t="s">
        <v>12</v>
      </c>
    </row>
    <row r="23" spans="1:9" ht="15" customHeight="1" x14ac:dyDescent="0.25">
      <c r="A23" s="20">
        <v>0.6875</v>
      </c>
      <c r="B23" s="20"/>
      <c r="C23" s="22"/>
      <c r="D23" s="25"/>
      <c r="G23" s="34" t="s">
        <v>12</v>
      </c>
      <c r="H23" s="34" t="s">
        <v>12</v>
      </c>
      <c r="I23" s="34" t="s">
        <v>12</v>
      </c>
    </row>
    <row r="24" spans="1:9" ht="15" customHeight="1" x14ac:dyDescent="0.25">
      <c r="A24" s="20">
        <v>0.70833333333333337</v>
      </c>
      <c r="B24" s="20"/>
      <c r="C24" s="22"/>
      <c r="D24" s="25"/>
      <c r="G24" s="34" t="s">
        <v>12</v>
      </c>
      <c r="H24" s="34" t="s">
        <v>12</v>
      </c>
      <c r="I24" s="34" t="s">
        <v>12</v>
      </c>
    </row>
    <row r="25" spans="1:9" ht="15" customHeight="1" x14ac:dyDescent="0.25">
      <c r="A25" s="20">
        <v>0.72916666666666663</v>
      </c>
      <c r="B25" s="20"/>
      <c r="C25" s="22"/>
      <c r="D25" s="22"/>
      <c r="G25" s="34" t="s">
        <v>12</v>
      </c>
      <c r="H25" s="34" t="s">
        <v>12</v>
      </c>
      <c r="I25" s="24" t="s">
        <v>11</v>
      </c>
    </row>
    <row r="26" spans="1:9" x14ac:dyDescent="0.25">
      <c r="A26" s="20">
        <v>0.75</v>
      </c>
      <c r="B26" s="20"/>
      <c r="C26" s="22"/>
      <c r="D26" s="22"/>
      <c r="G26" s="33" t="s">
        <v>6</v>
      </c>
      <c r="H26" s="24" t="s">
        <v>11</v>
      </c>
      <c r="I26" s="37" t="s">
        <v>13</v>
      </c>
    </row>
    <row r="27" spans="1:9" x14ac:dyDescent="0.25">
      <c r="A27" s="20">
        <v>0.77083333333333337</v>
      </c>
      <c r="B27" s="20"/>
      <c r="C27" s="24" t="s">
        <v>11</v>
      </c>
      <c r="D27" s="22"/>
      <c r="G27" s="24" t="s">
        <v>11</v>
      </c>
      <c r="H27" s="37" t="s">
        <v>13</v>
      </c>
      <c r="I27" s="33" t="s">
        <v>6</v>
      </c>
    </row>
    <row r="28" spans="1:9" x14ac:dyDescent="0.25">
      <c r="A28" s="20">
        <v>0.79166666666666663</v>
      </c>
      <c r="B28" s="20"/>
      <c r="C28" s="26" t="s">
        <v>14</v>
      </c>
      <c r="D28" s="22"/>
      <c r="G28" s="33" t="s">
        <v>6</v>
      </c>
      <c r="H28" s="37" t="s">
        <v>13</v>
      </c>
      <c r="I28" s="26" t="s">
        <v>14</v>
      </c>
    </row>
    <row r="29" spans="1:9" x14ac:dyDescent="0.25">
      <c r="A29" s="20">
        <v>0.8125</v>
      </c>
      <c r="B29" s="20"/>
      <c r="C29" s="26"/>
      <c r="D29" s="24" t="s">
        <v>11</v>
      </c>
      <c r="G29" s="37" t="s">
        <v>13</v>
      </c>
      <c r="H29" s="26" t="s">
        <v>14</v>
      </c>
      <c r="I29" s="26" t="s">
        <v>14</v>
      </c>
    </row>
    <row r="30" spans="1:9" x14ac:dyDescent="0.25">
      <c r="A30" s="20">
        <v>0.83333333333333337</v>
      </c>
      <c r="B30" s="20"/>
      <c r="C30" s="26"/>
      <c r="D30" s="26" t="s">
        <v>14</v>
      </c>
      <c r="G30" s="37" t="s">
        <v>13</v>
      </c>
      <c r="H30" s="26" t="s">
        <v>14</v>
      </c>
      <c r="I30" s="26" t="s">
        <v>14</v>
      </c>
    </row>
    <row r="31" spans="1:9" x14ac:dyDescent="0.25">
      <c r="A31" s="20">
        <v>0.85416666666666663</v>
      </c>
      <c r="B31" s="20"/>
      <c r="C31" s="26"/>
      <c r="D31" s="26"/>
      <c r="G31" s="37" t="s">
        <v>13</v>
      </c>
      <c r="H31" s="26" t="s">
        <v>14</v>
      </c>
      <c r="I31" s="26" t="s">
        <v>14</v>
      </c>
    </row>
    <row r="32" spans="1:9" x14ac:dyDescent="0.25">
      <c r="A32" s="20">
        <v>0.875</v>
      </c>
      <c r="B32" s="20"/>
      <c r="C32" s="26"/>
      <c r="D32" s="26"/>
      <c r="G32" s="24" t="s">
        <v>11</v>
      </c>
      <c r="H32" s="26" t="s">
        <v>14</v>
      </c>
      <c r="I32" s="26" t="s">
        <v>14</v>
      </c>
    </row>
    <row r="33" spans="1:9" x14ac:dyDescent="0.25">
      <c r="A33" s="20">
        <v>0.89583333333333337</v>
      </c>
      <c r="B33" s="20"/>
      <c r="C33" s="26"/>
      <c r="D33" s="24" t="s">
        <v>11</v>
      </c>
      <c r="G33" s="24" t="s">
        <v>11</v>
      </c>
      <c r="H33" s="26" t="s">
        <v>14</v>
      </c>
      <c r="I33" s="26" t="s">
        <v>14</v>
      </c>
    </row>
    <row r="34" spans="1:9" x14ac:dyDescent="0.25">
      <c r="A34" s="20">
        <v>0.91666666666666663</v>
      </c>
      <c r="B34" s="20"/>
      <c r="C34" s="26"/>
      <c r="D34" s="27" t="s">
        <v>15</v>
      </c>
      <c r="G34" s="36" t="s">
        <v>15</v>
      </c>
      <c r="H34" s="36" t="s">
        <v>15</v>
      </c>
      <c r="I34" s="26" t="s">
        <v>14</v>
      </c>
    </row>
    <row r="35" spans="1:9" x14ac:dyDescent="0.25">
      <c r="A35" s="20">
        <v>0.9375</v>
      </c>
      <c r="B35" s="20"/>
      <c r="C35" s="28" t="s">
        <v>10</v>
      </c>
      <c r="D35" s="27"/>
      <c r="G35" s="36" t="s">
        <v>15</v>
      </c>
      <c r="H35" s="38" t="s">
        <v>16</v>
      </c>
      <c r="I35" s="33" t="s">
        <v>6</v>
      </c>
    </row>
    <row r="36" spans="1:9" x14ac:dyDescent="0.25">
      <c r="A36" s="20">
        <v>0.95833333333333337</v>
      </c>
      <c r="B36" s="20"/>
      <c r="C36" s="28"/>
      <c r="D36" s="27"/>
      <c r="G36" s="36" t="s">
        <v>15</v>
      </c>
      <c r="H36" s="38" t="s">
        <v>16</v>
      </c>
      <c r="I36" s="36" t="s">
        <v>15</v>
      </c>
    </row>
    <row r="37" spans="1:9" x14ac:dyDescent="0.25">
      <c r="A37" s="20">
        <v>0.97916666666666663</v>
      </c>
      <c r="B37" s="20"/>
      <c r="C37" s="28"/>
      <c r="D37" s="27"/>
      <c r="G37" s="39" t="s">
        <v>17</v>
      </c>
      <c r="H37" s="32" t="s">
        <v>9</v>
      </c>
      <c r="I37" s="34" t="s">
        <v>12</v>
      </c>
    </row>
    <row r="38" spans="1:9" x14ac:dyDescent="0.25">
      <c r="A38" s="20">
        <v>0</v>
      </c>
      <c r="B38" s="20"/>
      <c r="C38" s="28"/>
      <c r="D38" s="27"/>
      <c r="G38" s="38" t="s">
        <v>16</v>
      </c>
      <c r="H38" s="32" t="s">
        <v>9</v>
      </c>
      <c r="I38" s="34" t="s">
        <v>12</v>
      </c>
    </row>
    <row r="39" spans="1:9" x14ac:dyDescent="0.25">
      <c r="A39" s="20">
        <v>2.0833333333336701E-2</v>
      </c>
      <c r="F39" s="32" t="s">
        <v>9</v>
      </c>
      <c r="G39" s="39" t="s">
        <v>17</v>
      </c>
      <c r="H39" s="32" t="s">
        <v>9</v>
      </c>
      <c r="I39" s="38" t="s">
        <v>16</v>
      </c>
    </row>
    <row r="40" spans="1:9" x14ac:dyDescent="0.25">
      <c r="A40" s="20">
        <v>4.1666666666666498E-2</v>
      </c>
      <c r="F40" s="32" t="s">
        <v>9</v>
      </c>
      <c r="G40" s="39" t="s">
        <v>17</v>
      </c>
      <c r="H40" s="32" t="s">
        <v>9</v>
      </c>
      <c r="I40" s="32" t="s">
        <v>9</v>
      </c>
    </row>
    <row r="41" spans="1:9" x14ac:dyDescent="0.25">
      <c r="A41" s="20">
        <v>6.2499999999996399E-2</v>
      </c>
      <c r="F41" s="32" t="s">
        <v>9</v>
      </c>
      <c r="G41" s="32" t="s">
        <v>9</v>
      </c>
      <c r="H41" s="32" t="s">
        <v>9</v>
      </c>
      <c r="I41" s="32" t="s">
        <v>9</v>
      </c>
    </row>
    <row r="42" spans="1:9" x14ac:dyDescent="0.25">
      <c r="A42" s="20">
        <v>8.3333333333336104E-2</v>
      </c>
      <c r="F42" s="32" t="s">
        <v>9</v>
      </c>
      <c r="G42" s="32" t="s">
        <v>9</v>
      </c>
      <c r="H42" s="32" t="s">
        <v>9</v>
      </c>
      <c r="I42" s="32" t="s">
        <v>9</v>
      </c>
    </row>
    <row r="43" spans="1:9" x14ac:dyDescent="0.25">
      <c r="A43" s="20">
        <v>0.104166666666667</v>
      </c>
      <c r="F43" s="32" t="s">
        <v>9</v>
      </c>
      <c r="G43" s="32" t="s">
        <v>9</v>
      </c>
      <c r="H43" s="32" t="s">
        <v>9</v>
      </c>
      <c r="I43" s="32" t="s">
        <v>9</v>
      </c>
    </row>
    <row r="44" spans="1:9" x14ac:dyDescent="0.25">
      <c r="A44" s="20">
        <v>0.124999999999997</v>
      </c>
      <c r="F44" s="32" t="s">
        <v>9</v>
      </c>
      <c r="G44" s="32" t="s">
        <v>9</v>
      </c>
      <c r="H44" s="32" t="s">
        <v>9</v>
      </c>
      <c r="I44" s="32" t="s">
        <v>9</v>
      </c>
    </row>
    <row r="45" spans="1:9" x14ac:dyDescent="0.25">
      <c r="A45" s="20">
        <v>0.14583333333333701</v>
      </c>
      <c r="F45" s="32" t="s">
        <v>9</v>
      </c>
      <c r="G45" s="32" t="s">
        <v>9</v>
      </c>
      <c r="H45" s="32" t="s">
        <v>9</v>
      </c>
      <c r="I45" s="32" t="s">
        <v>9</v>
      </c>
    </row>
    <row r="46" spans="1:9" x14ac:dyDescent="0.25">
      <c r="A46" s="20">
        <v>0.16666666666666699</v>
      </c>
      <c r="F46" s="32" t="s">
        <v>9</v>
      </c>
      <c r="G46" s="32" t="s">
        <v>9</v>
      </c>
      <c r="H46" s="32" t="s">
        <v>9</v>
      </c>
      <c r="I46" s="32" t="s">
        <v>9</v>
      </c>
    </row>
    <row r="47" spans="1:9" x14ac:dyDescent="0.25">
      <c r="A47" s="20">
        <v>0.187499999999996</v>
      </c>
      <c r="F47" s="32" t="s">
        <v>9</v>
      </c>
      <c r="G47" s="32" t="s">
        <v>9</v>
      </c>
      <c r="H47" s="32" t="s">
        <v>9</v>
      </c>
      <c r="I47" s="32" t="s">
        <v>9</v>
      </c>
    </row>
    <row r="48" spans="1:9" x14ac:dyDescent="0.25">
      <c r="A48" s="20">
        <v>0.20833333333336601</v>
      </c>
      <c r="F48" s="32" t="s">
        <v>9</v>
      </c>
      <c r="G48" s="32" t="s">
        <v>9</v>
      </c>
      <c r="H48" s="32" t="s">
        <v>9</v>
      </c>
      <c r="I48" s="32" t="s">
        <v>9</v>
      </c>
    </row>
    <row r="49" spans="1:9" x14ac:dyDescent="0.25">
      <c r="A49" s="20">
        <v>0.22916666666666599</v>
      </c>
      <c r="F49" s="32" t="s">
        <v>9</v>
      </c>
      <c r="G49" s="32" t="s">
        <v>9</v>
      </c>
      <c r="H49" s="32" t="s">
        <v>9</v>
      </c>
      <c r="I49" s="32" t="s">
        <v>9</v>
      </c>
    </row>
    <row r="53" spans="1:9" x14ac:dyDescent="0.25">
      <c r="A53" t="s">
        <v>18</v>
      </c>
      <c r="F53" s="31">
        <f t="shared" ref="F53:F56" si="0">COUNTIF(G1:G49,G53)*0.5</f>
        <v>6</v>
      </c>
      <c r="G53" s="32" t="s">
        <v>9</v>
      </c>
      <c r="H53" s="31">
        <f t="shared" ref="H53:H58" si="1">COUNTIF(I1:I49,I53)*0.5</f>
        <v>6.5</v>
      </c>
      <c r="I53" s="32" t="s">
        <v>9</v>
      </c>
    </row>
    <row r="54" spans="1:9" x14ac:dyDescent="0.25">
      <c r="F54" s="31">
        <f t="shared" si="0"/>
        <v>3.5</v>
      </c>
      <c r="G54" s="33" t="s">
        <v>6</v>
      </c>
      <c r="H54" s="31">
        <f t="shared" si="1"/>
        <v>2.5</v>
      </c>
      <c r="I54" s="33" t="s">
        <v>6</v>
      </c>
    </row>
    <row r="55" spans="1:9" x14ac:dyDescent="0.25">
      <c r="F55" s="40">
        <f t="shared" si="0"/>
        <v>2.5</v>
      </c>
      <c r="G55" s="24" t="s">
        <v>11</v>
      </c>
      <c r="H55" s="40">
        <f t="shared" si="1"/>
        <v>1</v>
      </c>
      <c r="I55" s="24" t="s">
        <v>11</v>
      </c>
    </row>
    <row r="56" spans="1:9" x14ac:dyDescent="0.25">
      <c r="F56" s="40">
        <f t="shared" si="0"/>
        <v>7</v>
      </c>
      <c r="G56" s="34" t="s">
        <v>12</v>
      </c>
      <c r="H56" s="40">
        <f t="shared" si="1"/>
        <v>9</v>
      </c>
      <c r="I56" s="34" t="s">
        <v>12</v>
      </c>
    </row>
    <row r="57" spans="1:9" x14ac:dyDescent="0.25">
      <c r="F57" s="31">
        <f t="shared" ref="F57:F58" si="2">COUNTIF(G5:G53,G57)*0.5</f>
        <v>1.5</v>
      </c>
      <c r="G57" s="37" t="s">
        <v>13</v>
      </c>
      <c r="H57" s="31">
        <f t="shared" si="1"/>
        <v>0.5</v>
      </c>
      <c r="I57" s="37" t="s">
        <v>13</v>
      </c>
    </row>
    <row r="58" spans="1:9" x14ac:dyDescent="0.25">
      <c r="F58" s="31">
        <f t="shared" si="2"/>
        <v>0.5</v>
      </c>
      <c r="G58" s="38" t="s">
        <v>16</v>
      </c>
      <c r="H58" s="31">
        <f t="shared" si="1"/>
        <v>0.5</v>
      </c>
      <c r="I58" s="38" t="s">
        <v>16</v>
      </c>
    </row>
    <row r="59" spans="1:9" x14ac:dyDescent="0.25">
      <c r="F59" s="31">
        <f>COUNTIF(G7:G55,G59)*0.5</f>
        <v>0</v>
      </c>
      <c r="G59" s="39" t="s">
        <v>10</v>
      </c>
      <c r="H59" s="31">
        <f>COUNTIF(I7:I55,I59)*0.5</f>
        <v>0</v>
      </c>
      <c r="I59" s="39" t="s">
        <v>10</v>
      </c>
    </row>
  </sheetData>
  <mergeCells count="2">
    <mergeCell ref="C3:C4"/>
    <mergeCell ref="C6:C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2"/>
  <sheetViews>
    <sheetView topLeftCell="A32" zoomScale="85" zoomScaleNormal="85" workbookViewId="0">
      <selection activeCell="H42" sqref="H42"/>
    </sheetView>
  </sheetViews>
  <sheetFormatPr defaultRowHeight="15" x14ac:dyDescent="0.25"/>
  <cols>
    <col min="2" max="2" width="3.5703125" customWidth="1"/>
    <col min="3" max="3" width="18.28515625" customWidth="1"/>
    <col min="4" max="4" width="22.85546875" customWidth="1"/>
    <col min="5" max="5" width="24" customWidth="1"/>
    <col min="6" max="6" width="17.7109375" customWidth="1"/>
    <col min="7" max="7" width="19.28515625" customWidth="1"/>
  </cols>
  <sheetData>
    <row r="2" spans="1:18" ht="15" customHeight="1" x14ac:dyDescent="0.25">
      <c r="F2" s="76" t="s">
        <v>19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ht="15" customHeight="1" x14ac:dyDescent="0.25"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 ht="15" customHeight="1" x14ac:dyDescent="0.25">
      <c r="A4" s="9" t="s">
        <v>5</v>
      </c>
      <c r="B4" s="9"/>
      <c r="C4" s="10">
        <v>41604</v>
      </c>
      <c r="D4" s="11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</row>
    <row r="5" spans="1:18" ht="15" customHeight="1" x14ac:dyDescent="0.25">
      <c r="A5" s="1">
        <v>0.25</v>
      </c>
      <c r="B5" s="8">
        <v>1</v>
      </c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</row>
    <row r="6" spans="1:18" ht="15" customHeight="1" x14ac:dyDescent="0.25">
      <c r="A6" s="1">
        <v>0.27083333333333331</v>
      </c>
      <c r="B6" s="8">
        <v>1</v>
      </c>
      <c r="C6" s="77" t="s">
        <v>20</v>
      </c>
      <c r="D6" s="5" t="s">
        <v>20</v>
      </c>
    </row>
    <row r="7" spans="1:18" ht="15" customHeight="1" x14ac:dyDescent="0.25">
      <c r="A7" s="1">
        <v>0.29166666666666669</v>
      </c>
      <c r="B7" s="8">
        <v>1</v>
      </c>
      <c r="C7" s="77"/>
      <c r="D7" s="5" t="s">
        <v>20</v>
      </c>
    </row>
    <row r="8" spans="1:18" x14ac:dyDescent="0.25">
      <c r="A8" s="1">
        <v>0.3125</v>
      </c>
      <c r="B8" s="8">
        <v>1</v>
      </c>
      <c r="C8" s="6" t="s">
        <v>21</v>
      </c>
      <c r="D8" s="5" t="s">
        <v>20</v>
      </c>
    </row>
    <row r="9" spans="1:18" ht="15" customHeight="1" x14ac:dyDescent="0.25">
      <c r="A9" s="1">
        <v>0.33333333333333331</v>
      </c>
      <c r="B9" s="8">
        <v>1</v>
      </c>
      <c r="C9" s="78" t="s">
        <v>4</v>
      </c>
      <c r="D9" s="6" t="s">
        <v>21</v>
      </c>
    </row>
    <row r="10" spans="1:18" ht="15" customHeight="1" x14ac:dyDescent="0.25">
      <c r="A10" s="1">
        <v>0.35416666666666669</v>
      </c>
      <c r="B10" s="8">
        <v>1</v>
      </c>
      <c r="C10" s="78"/>
      <c r="D10" s="6" t="s">
        <v>21</v>
      </c>
    </row>
    <row r="11" spans="1:18" ht="15" customHeight="1" x14ac:dyDescent="0.25">
      <c r="A11" s="1">
        <v>0.375</v>
      </c>
      <c r="B11" s="8">
        <v>1</v>
      </c>
      <c r="C11" s="78"/>
      <c r="D11" s="7" t="s">
        <v>4</v>
      </c>
    </row>
    <row r="12" spans="1:18" ht="15" customHeight="1" x14ac:dyDescent="0.25">
      <c r="A12" s="1">
        <v>0.39583333333333331</v>
      </c>
      <c r="B12" s="8">
        <v>1</v>
      </c>
      <c r="C12" s="78"/>
      <c r="D12" s="7" t="s">
        <v>4</v>
      </c>
    </row>
    <row r="13" spans="1:18" ht="15" customHeight="1" x14ac:dyDescent="0.25">
      <c r="A13" s="1">
        <v>0.41666666666666669</v>
      </c>
      <c r="B13" s="8">
        <v>1</v>
      </c>
      <c r="C13" s="78"/>
      <c r="D13" s="7" t="s">
        <v>4</v>
      </c>
    </row>
    <row r="14" spans="1:18" ht="15" customHeight="1" x14ac:dyDescent="0.25">
      <c r="A14" s="1">
        <v>0.4375</v>
      </c>
      <c r="B14" s="8">
        <v>1</v>
      </c>
      <c r="C14" s="78"/>
      <c r="D14" s="7" t="s">
        <v>4</v>
      </c>
    </row>
    <row r="15" spans="1:18" ht="15" customHeight="1" x14ac:dyDescent="0.25">
      <c r="A15" s="1">
        <v>0.45833333333333331</v>
      </c>
      <c r="B15" s="8">
        <v>1</v>
      </c>
      <c r="C15" s="78"/>
      <c r="D15" s="7" t="s">
        <v>4</v>
      </c>
    </row>
    <row r="16" spans="1:18" ht="15" customHeight="1" x14ac:dyDescent="0.25">
      <c r="A16" s="1">
        <v>0.47916666666666669</v>
      </c>
      <c r="B16" s="8">
        <v>1</v>
      </c>
      <c r="C16" s="78"/>
      <c r="D16" s="7" t="s">
        <v>4</v>
      </c>
    </row>
    <row r="17" spans="1:4" ht="15" customHeight="1" x14ac:dyDescent="0.25">
      <c r="A17" s="1">
        <v>0.5</v>
      </c>
      <c r="B17" s="8">
        <v>1</v>
      </c>
      <c r="C17" s="78"/>
      <c r="D17" s="7" t="s">
        <v>4</v>
      </c>
    </row>
    <row r="18" spans="1:4" x14ac:dyDescent="0.25">
      <c r="A18" s="1">
        <v>0.52083333333333337</v>
      </c>
      <c r="B18" s="1"/>
      <c r="C18" s="5" t="s">
        <v>20</v>
      </c>
      <c r="D18" s="5" t="s">
        <v>20</v>
      </c>
    </row>
    <row r="19" spans="1:4" x14ac:dyDescent="0.25">
      <c r="A19" s="1">
        <v>0.54166666666666663</v>
      </c>
      <c r="B19" s="1"/>
      <c r="C19" s="5" t="s">
        <v>20</v>
      </c>
      <c r="D19" s="5"/>
    </row>
    <row r="20" spans="1:4" x14ac:dyDescent="0.25">
      <c r="A20" s="1">
        <v>0.5625</v>
      </c>
      <c r="B20" s="1"/>
      <c r="C20" s="7" t="s">
        <v>4</v>
      </c>
      <c r="D20" s="7" t="s">
        <v>4</v>
      </c>
    </row>
    <row r="21" spans="1:4" x14ac:dyDescent="0.25">
      <c r="A21" s="1">
        <v>0.58333333333333337</v>
      </c>
      <c r="B21" s="1"/>
      <c r="C21" s="7"/>
      <c r="D21" s="7"/>
    </row>
    <row r="22" spans="1:4" x14ac:dyDescent="0.25">
      <c r="A22" s="1">
        <v>0.60416666666666663</v>
      </c>
      <c r="B22" s="1"/>
      <c r="C22" s="7"/>
      <c r="D22" s="7"/>
    </row>
    <row r="23" spans="1:4" x14ac:dyDescent="0.25">
      <c r="A23" s="1">
        <v>0.625</v>
      </c>
      <c r="B23" s="1"/>
      <c r="C23" s="7"/>
      <c r="D23" s="7"/>
    </row>
    <row r="24" spans="1:4" x14ac:dyDescent="0.25">
      <c r="A24" s="1">
        <v>0.64583333333333337</v>
      </c>
      <c r="B24" s="1"/>
      <c r="C24" s="7"/>
      <c r="D24" s="7"/>
    </row>
    <row r="25" spans="1:4" x14ac:dyDescent="0.25">
      <c r="A25" s="1">
        <v>0.66666666666666663</v>
      </c>
      <c r="B25" s="1"/>
      <c r="D25" s="7"/>
    </row>
    <row r="26" spans="1:4" x14ac:dyDescent="0.25">
      <c r="A26" s="1">
        <v>0.6875</v>
      </c>
      <c r="B26" s="1"/>
      <c r="D26" s="7"/>
    </row>
    <row r="27" spans="1:4" x14ac:dyDescent="0.25">
      <c r="A27" s="1">
        <v>0.70833333333333337</v>
      </c>
      <c r="B27" s="1"/>
      <c r="D27" s="7"/>
    </row>
    <row r="28" spans="1:4" x14ac:dyDescent="0.25">
      <c r="A28" s="1">
        <v>0.72916666666666663</v>
      </c>
      <c r="B28" s="1"/>
    </row>
    <row r="29" spans="1:4" x14ac:dyDescent="0.25">
      <c r="A29" s="1">
        <v>0.75</v>
      </c>
      <c r="B29" s="1"/>
    </row>
    <row r="30" spans="1:4" x14ac:dyDescent="0.25">
      <c r="A30" s="1">
        <v>0.77083333333333337</v>
      </c>
      <c r="B30" s="1"/>
      <c r="C30" s="6" t="s">
        <v>21</v>
      </c>
    </row>
    <row r="31" spans="1:4" x14ac:dyDescent="0.25">
      <c r="A31" s="1">
        <v>0.79166666666666663</v>
      </c>
      <c r="B31" s="1"/>
      <c r="C31" s="2" t="s">
        <v>22</v>
      </c>
    </row>
    <row r="32" spans="1:4" x14ac:dyDescent="0.25">
      <c r="A32" s="1">
        <v>0.8125</v>
      </c>
      <c r="B32" s="1"/>
      <c r="C32" s="2"/>
      <c r="D32" s="6" t="s">
        <v>21</v>
      </c>
    </row>
    <row r="33" spans="1:9" x14ac:dyDescent="0.25">
      <c r="A33" s="1">
        <v>0.83333333333333337</v>
      </c>
      <c r="B33" s="1"/>
      <c r="C33" s="2"/>
      <c r="D33" s="2" t="s">
        <v>22</v>
      </c>
    </row>
    <row r="34" spans="1:9" x14ac:dyDescent="0.25">
      <c r="A34" s="1">
        <v>0.85416666666666663</v>
      </c>
      <c r="B34" s="1"/>
      <c r="C34" s="2"/>
      <c r="D34" s="2"/>
    </row>
    <row r="35" spans="1:9" x14ac:dyDescent="0.25">
      <c r="A35" s="1">
        <v>0.875</v>
      </c>
      <c r="B35" s="1"/>
      <c r="C35" s="2"/>
      <c r="D35" s="2"/>
    </row>
    <row r="36" spans="1:9" x14ac:dyDescent="0.25">
      <c r="A36" s="1">
        <v>0.89583333333333337</v>
      </c>
      <c r="B36" s="1"/>
      <c r="C36" s="2"/>
      <c r="D36" s="6" t="s">
        <v>21</v>
      </c>
    </row>
    <row r="37" spans="1:9" x14ac:dyDescent="0.25">
      <c r="A37" s="1">
        <v>0.91666666666666663</v>
      </c>
      <c r="B37" s="1"/>
      <c r="C37" s="2"/>
      <c r="D37" s="3" t="s">
        <v>23</v>
      </c>
      <c r="E37" t="s">
        <v>24</v>
      </c>
    </row>
    <row r="38" spans="1:9" x14ac:dyDescent="0.25">
      <c r="A38" s="1">
        <v>0.9375</v>
      </c>
      <c r="B38" s="1"/>
      <c r="C38" s="4" t="s">
        <v>25</v>
      </c>
      <c r="D38" s="3"/>
    </row>
    <row r="39" spans="1:9" x14ac:dyDescent="0.25">
      <c r="A39" s="1">
        <v>0.95833333333333337</v>
      </c>
      <c r="B39" s="1"/>
      <c r="C39" s="4"/>
      <c r="D39" s="3"/>
    </row>
    <row r="40" spans="1:9" x14ac:dyDescent="0.25">
      <c r="A40" s="1">
        <v>0.97916666666666663</v>
      </c>
      <c r="B40" s="1"/>
      <c r="C40" s="4"/>
      <c r="D40" s="3"/>
    </row>
    <row r="41" spans="1:9" x14ac:dyDescent="0.25">
      <c r="A41" s="1">
        <v>0</v>
      </c>
      <c r="B41" s="1"/>
      <c r="C41" s="4"/>
      <c r="D41" s="3"/>
    </row>
    <row r="44" spans="1:9" x14ac:dyDescent="0.25">
      <c r="A44" s="9" t="s">
        <v>5</v>
      </c>
      <c r="B44" s="9"/>
      <c r="C44" s="10">
        <v>41653</v>
      </c>
      <c r="D44" s="11"/>
      <c r="G44" s="16" t="s">
        <v>26</v>
      </c>
      <c r="H44" s="16" t="s">
        <v>27</v>
      </c>
      <c r="I44" t="s">
        <v>27</v>
      </c>
    </row>
    <row r="45" spans="1:9" x14ac:dyDescent="0.25">
      <c r="A45" s="1">
        <v>0</v>
      </c>
      <c r="B45" s="14">
        <v>0.5</v>
      </c>
      <c r="C45" s="2" t="s">
        <v>28</v>
      </c>
      <c r="D45" s="3" t="s">
        <v>23</v>
      </c>
      <c r="F45" s="12" t="s">
        <v>29</v>
      </c>
      <c r="G45" s="12" t="s">
        <v>29</v>
      </c>
      <c r="H45" s="14"/>
    </row>
    <row r="46" spans="1:9" x14ac:dyDescent="0.25">
      <c r="A46" s="1">
        <v>2.0833333333333998E-2</v>
      </c>
      <c r="B46" s="14">
        <v>0.5</v>
      </c>
      <c r="C46" s="2"/>
      <c r="D46" s="3" t="s">
        <v>23</v>
      </c>
      <c r="F46" s="5" t="s">
        <v>20</v>
      </c>
      <c r="G46" s="5" t="s">
        <v>20</v>
      </c>
      <c r="H46" s="14"/>
      <c r="I46" s="15">
        <f>SUM(A60:A61,A70:A71)</f>
        <v>1.708333333333333</v>
      </c>
    </row>
    <row r="47" spans="1:9" x14ac:dyDescent="0.25">
      <c r="A47" s="1">
        <v>4.1666666666666997E-2</v>
      </c>
      <c r="B47" s="14">
        <v>0.5</v>
      </c>
      <c r="C47" s="12" t="s">
        <v>29</v>
      </c>
      <c r="D47" s="12" t="s">
        <v>29</v>
      </c>
      <c r="F47" s="6" t="s">
        <v>21</v>
      </c>
      <c r="G47" s="6" t="s">
        <v>21</v>
      </c>
      <c r="H47" s="14"/>
    </row>
    <row r="48" spans="1:9" x14ac:dyDescent="0.25">
      <c r="A48" s="1">
        <v>6.25E-2</v>
      </c>
      <c r="B48" s="14">
        <v>0.5</v>
      </c>
      <c r="C48" s="12"/>
      <c r="D48" s="12"/>
      <c r="F48" s="13" t="s">
        <v>4</v>
      </c>
      <c r="G48" s="7" t="s">
        <v>4</v>
      </c>
      <c r="H48" s="14"/>
    </row>
    <row r="49" spans="1:8" x14ac:dyDescent="0.25">
      <c r="A49" s="1">
        <v>8.3333333333332996E-2</v>
      </c>
      <c r="B49" s="14">
        <v>0.5</v>
      </c>
      <c r="C49" s="12"/>
      <c r="D49" s="12"/>
      <c r="F49" s="2" t="s">
        <v>28</v>
      </c>
      <c r="G49" s="2" t="s">
        <v>30</v>
      </c>
      <c r="H49" s="14"/>
    </row>
    <row r="50" spans="1:8" x14ac:dyDescent="0.25">
      <c r="A50" s="1">
        <v>0.104166666666667</v>
      </c>
      <c r="B50" s="14">
        <v>0.5</v>
      </c>
      <c r="C50" s="12"/>
      <c r="D50" s="12"/>
      <c r="F50" s="2" t="s">
        <v>28</v>
      </c>
      <c r="G50" s="3" t="s">
        <v>23</v>
      </c>
      <c r="H50" s="14"/>
    </row>
    <row r="51" spans="1:8" x14ac:dyDescent="0.25">
      <c r="A51" s="1">
        <v>0.125</v>
      </c>
      <c r="B51" s="14">
        <v>0.5</v>
      </c>
      <c r="C51" s="12"/>
      <c r="D51" s="12"/>
      <c r="F51" s="2" t="s">
        <v>28</v>
      </c>
      <c r="G51" s="2" t="s">
        <v>22</v>
      </c>
      <c r="H51" s="14"/>
    </row>
    <row r="52" spans="1:8" x14ac:dyDescent="0.25">
      <c r="A52" s="1">
        <v>0.14583333333333301</v>
      </c>
      <c r="B52" s="14">
        <v>0.5</v>
      </c>
      <c r="C52" s="12"/>
      <c r="D52" s="12"/>
      <c r="F52" s="2" t="s">
        <v>28</v>
      </c>
      <c r="G52" s="2" t="s">
        <v>31</v>
      </c>
      <c r="H52" s="14"/>
    </row>
    <row r="53" spans="1:8" x14ac:dyDescent="0.25">
      <c r="A53" s="1">
        <v>0.16666666666666699</v>
      </c>
      <c r="B53" s="14">
        <v>0.5</v>
      </c>
      <c r="C53" s="12"/>
      <c r="D53" s="12"/>
    </row>
    <row r="54" spans="1:8" x14ac:dyDescent="0.25">
      <c r="A54" s="1">
        <v>0.1875</v>
      </c>
      <c r="B54" s="14">
        <v>0.5</v>
      </c>
      <c r="C54" s="12"/>
      <c r="D54" s="12"/>
    </row>
    <row r="55" spans="1:8" x14ac:dyDescent="0.25">
      <c r="A55" s="1">
        <v>0.20833333333333301</v>
      </c>
      <c r="B55" s="14">
        <v>0.5</v>
      </c>
      <c r="C55" s="12"/>
      <c r="D55" s="12"/>
    </row>
    <row r="56" spans="1:8" x14ac:dyDescent="0.25">
      <c r="A56" s="1">
        <v>0.22916666666666699</v>
      </c>
      <c r="B56" s="14">
        <v>0.5</v>
      </c>
      <c r="C56" s="12"/>
      <c r="D56" s="12"/>
    </row>
    <row r="57" spans="1:8" x14ac:dyDescent="0.25">
      <c r="A57" s="1">
        <v>0.25</v>
      </c>
      <c r="B57" s="14">
        <v>0.5</v>
      </c>
      <c r="C57" s="12"/>
      <c r="D57" s="12"/>
    </row>
    <row r="58" spans="1:8" x14ac:dyDescent="0.25">
      <c r="A58" s="1">
        <v>0.27083333333333331</v>
      </c>
      <c r="B58" s="14">
        <v>0.5</v>
      </c>
      <c r="C58" s="12"/>
      <c r="D58" s="12"/>
    </row>
    <row r="59" spans="1:8" x14ac:dyDescent="0.25">
      <c r="A59" s="1">
        <v>0.29166666666666669</v>
      </c>
      <c r="B59" s="14">
        <v>0.5</v>
      </c>
      <c r="C59" s="12"/>
      <c r="D59" s="12"/>
    </row>
    <row r="60" spans="1:8" x14ac:dyDescent="0.25">
      <c r="A60" s="1">
        <v>0.3125</v>
      </c>
      <c r="B60" s="14">
        <v>0.5</v>
      </c>
      <c r="C60" s="77" t="s">
        <v>20</v>
      </c>
      <c r="D60" s="5" t="s">
        <v>20</v>
      </c>
    </row>
    <row r="61" spans="1:8" x14ac:dyDescent="0.25">
      <c r="A61" s="1">
        <v>0.33333333333333331</v>
      </c>
      <c r="B61" s="14">
        <v>0.5</v>
      </c>
      <c r="C61" s="77"/>
      <c r="D61" s="5" t="s">
        <v>20</v>
      </c>
    </row>
    <row r="62" spans="1:8" x14ac:dyDescent="0.25">
      <c r="A62" s="1">
        <v>0.35416666666666669</v>
      </c>
      <c r="B62" s="14">
        <v>0.5</v>
      </c>
      <c r="C62" s="6" t="s">
        <v>21</v>
      </c>
      <c r="D62" s="6" t="s">
        <v>21</v>
      </c>
    </row>
    <row r="63" spans="1:8" x14ac:dyDescent="0.25">
      <c r="A63" s="1">
        <v>0.375</v>
      </c>
      <c r="B63" s="14">
        <v>0.5</v>
      </c>
      <c r="C63" s="13" t="s">
        <v>4</v>
      </c>
      <c r="D63" s="7" t="s">
        <v>4</v>
      </c>
    </row>
    <row r="64" spans="1:8" x14ac:dyDescent="0.25">
      <c r="A64" s="1">
        <v>0.39583333333333331</v>
      </c>
      <c r="B64" s="14">
        <v>0.5</v>
      </c>
      <c r="C64" s="13"/>
      <c r="D64" s="7" t="s">
        <v>4</v>
      </c>
    </row>
    <row r="65" spans="1:4" x14ac:dyDescent="0.25">
      <c r="A65" s="1">
        <v>0.41666666666666669</v>
      </c>
      <c r="B65" s="14">
        <v>0.5</v>
      </c>
      <c r="C65" s="13"/>
      <c r="D65" s="7" t="s">
        <v>4</v>
      </c>
    </row>
    <row r="66" spans="1:4" x14ac:dyDescent="0.25">
      <c r="A66" s="1">
        <v>0.4375</v>
      </c>
      <c r="B66" s="14">
        <v>0.5</v>
      </c>
      <c r="C66" s="13"/>
      <c r="D66" s="7" t="s">
        <v>4</v>
      </c>
    </row>
    <row r="67" spans="1:4" x14ac:dyDescent="0.25">
      <c r="A67" s="1">
        <v>0.45833333333333331</v>
      </c>
      <c r="B67" s="14">
        <v>0.5</v>
      </c>
      <c r="C67" s="13"/>
      <c r="D67" s="7" t="s">
        <v>4</v>
      </c>
    </row>
    <row r="68" spans="1:4" x14ac:dyDescent="0.25">
      <c r="A68" s="1">
        <v>0.47916666666666669</v>
      </c>
      <c r="B68" s="14">
        <v>0.5</v>
      </c>
      <c r="C68" s="13"/>
      <c r="D68" s="7" t="s">
        <v>4</v>
      </c>
    </row>
    <row r="69" spans="1:4" x14ac:dyDescent="0.25">
      <c r="A69" s="1">
        <v>0.5</v>
      </c>
      <c r="B69" s="14">
        <v>0.5</v>
      </c>
      <c r="C69" s="13"/>
      <c r="D69" s="7" t="s">
        <v>4</v>
      </c>
    </row>
    <row r="70" spans="1:4" x14ac:dyDescent="0.25">
      <c r="A70" s="1">
        <v>0.52083333333333337</v>
      </c>
      <c r="B70" s="14">
        <v>0.5</v>
      </c>
      <c r="C70" s="5" t="s">
        <v>20</v>
      </c>
      <c r="D70" s="5" t="s">
        <v>20</v>
      </c>
    </row>
    <row r="71" spans="1:4" x14ac:dyDescent="0.25">
      <c r="A71" s="1">
        <v>0.54166666666666663</v>
      </c>
      <c r="B71" s="14">
        <v>0.5</v>
      </c>
      <c r="C71" s="5" t="s">
        <v>20</v>
      </c>
      <c r="D71" s="5"/>
    </row>
    <row r="72" spans="1:4" x14ac:dyDescent="0.25">
      <c r="A72" s="1">
        <v>0.5625</v>
      </c>
      <c r="B72" s="14">
        <v>0.5</v>
      </c>
      <c r="C72" s="78" t="s">
        <v>4</v>
      </c>
      <c r="D72" s="7" t="s">
        <v>4</v>
      </c>
    </row>
    <row r="73" spans="1:4" x14ac:dyDescent="0.25">
      <c r="A73" s="1">
        <v>0.58333333333333337</v>
      </c>
      <c r="B73" s="14">
        <v>0.5</v>
      </c>
      <c r="C73" s="78"/>
      <c r="D73" s="7"/>
    </row>
    <row r="74" spans="1:4" x14ac:dyDescent="0.25">
      <c r="A74" s="1">
        <v>0.60416666666666663</v>
      </c>
      <c r="B74" s="14">
        <v>0.5</v>
      </c>
      <c r="C74" s="78"/>
      <c r="D74" s="7"/>
    </row>
    <row r="75" spans="1:4" x14ac:dyDescent="0.25">
      <c r="A75" s="1">
        <v>0.625</v>
      </c>
      <c r="B75" s="14">
        <v>0.5</v>
      </c>
      <c r="C75" s="78"/>
      <c r="D75" s="7"/>
    </row>
    <row r="76" spans="1:4" x14ac:dyDescent="0.25">
      <c r="A76" s="1">
        <v>0.64583333333333337</v>
      </c>
      <c r="B76" s="14">
        <v>0.5</v>
      </c>
      <c r="C76" s="78"/>
      <c r="D76" s="7"/>
    </row>
    <row r="77" spans="1:4" x14ac:dyDescent="0.25">
      <c r="A77" s="1">
        <v>0.66666666666666663</v>
      </c>
      <c r="B77" s="14">
        <v>0.5</v>
      </c>
      <c r="C77" s="78"/>
      <c r="D77" s="7"/>
    </row>
    <row r="78" spans="1:4" x14ac:dyDescent="0.25">
      <c r="A78" s="1">
        <v>0.6875</v>
      </c>
      <c r="B78" s="14">
        <v>0.5</v>
      </c>
      <c r="C78" s="78"/>
      <c r="D78" s="7"/>
    </row>
    <row r="79" spans="1:4" x14ac:dyDescent="0.25">
      <c r="A79" s="1">
        <v>0.70833333333333337</v>
      </c>
      <c r="B79" s="14">
        <v>0.5</v>
      </c>
      <c r="C79" s="78"/>
      <c r="D79" s="7"/>
    </row>
    <row r="80" spans="1:4" x14ac:dyDescent="0.25">
      <c r="A80" s="1">
        <v>0.72916666666666663</v>
      </c>
      <c r="B80" s="14">
        <v>0.5</v>
      </c>
      <c r="C80" s="78"/>
      <c r="D80" s="7"/>
    </row>
    <row r="81" spans="1:9" x14ac:dyDescent="0.25">
      <c r="A81" s="1">
        <v>0.75</v>
      </c>
      <c r="B81" s="14">
        <v>0.5</v>
      </c>
      <c r="C81" s="2" t="s">
        <v>28</v>
      </c>
      <c r="D81" s="2" t="s">
        <v>30</v>
      </c>
    </row>
    <row r="82" spans="1:9" x14ac:dyDescent="0.25">
      <c r="A82" s="1">
        <v>0.77083333333333337</v>
      </c>
      <c r="B82" s="14">
        <v>0.5</v>
      </c>
      <c r="C82" s="2"/>
      <c r="D82" s="2"/>
    </row>
    <row r="83" spans="1:9" x14ac:dyDescent="0.25">
      <c r="A83" s="1">
        <v>0.79166666666666663</v>
      </c>
      <c r="B83" s="14">
        <v>0.5</v>
      </c>
      <c r="C83" s="6" t="s">
        <v>21</v>
      </c>
      <c r="D83" s="6" t="s">
        <v>21</v>
      </c>
    </row>
    <row r="84" spans="1:9" x14ac:dyDescent="0.25">
      <c r="A84" s="1">
        <v>0.8125</v>
      </c>
      <c r="B84" s="14">
        <v>0.5</v>
      </c>
      <c r="C84" s="2" t="s">
        <v>28</v>
      </c>
      <c r="D84" s="2" t="s">
        <v>32</v>
      </c>
    </row>
    <row r="85" spans="1:9" x14ac:dyDescent="0.25">
      <c r="A85" s="1">
        <v>0.83333333333333337</v>
      </c>
      <c r="B85" s="14">
        <v>0.5</v>
      </c>
      <c r="C85" s="2"/>
      <c r="D85" s="2"/>
    </row>
    <row r="86" spans="1:9" x14ac:dyDescent="0.25">
      <c r="A86" s="1">
        <v>0.85416666666666663</v>
      </c>
      <c r="B86" s="14">
        <v>0.5</v>
      </c>
      <c r="C86" s="2"/>
      <c r="D86" s="2" t="s">
        <v>33</v>
      </c>
    </row>
    <row r="87" spans="1:9" x14ac:dyDescent="0.25">
      <c r="A87" s="1">
        <v>0.875</v>
      </c>
      <c r="B87" s="14">
        <v>0.5</v>
      </c>
      <c r="C87" s="2"/>
      <c r="D87" s="2"/>
    </row>
    <row r="88" spans="1:9" x14ac:dyDescent="0.25">
      <c r="A88" s="1">
        <v>0.89583333333333337</v>
      </c>
      <c r="B88" s="14">
        <v>0.5</v>
      </c>
      <c r="C88" s="2"/>
      <c r="D88" s="2"/>
    </row>
    <row r="89" spans="1:9" x14ac:dyDescent="0.25">
      <c r="A89" s="1">
        <v>0.91666666666666663</v>
      </c>
      <c r="B89" s="14">
        <v>0.5</v>
      </c>
      <c r="C89" s="2"/>
      <c r="D89" s="2"/>
    </row>
    <row r="90" spans="1:9" x14ac:dyDescent="0.25">
      <c r="A90" s="1">
        <v>0.9375</v>
      </c>
      <c r="B90" s="14">
        <v>0.5</v>
      </c>
      <c r="C90" s="2"/>
      <c r="D90" s="2"/>
    </row>
    <row r="91" spans="1:9" x14ac:dyDescent="0.25">
      <c r="A91" s="1">
        <v>0.95833333333333337</v>
      </c>
      <c r="B91" s="14">
        <v>0.5</v>
      </c>
      <c r="C91" s="2"/>
      <c r="D91" s="3" t="s">
        <v>23</v>
      </c>
    </row>
    <row r="92" spans="1:9" x14ac:dyDescent="0.25">
      <c r="A92" s="1">
        <v>0.97916666666666663</v>
      </c>
      <c r="B92" s="14">
        <v>0.5</v>
      </c>
      <c r="C92" s="2"/>
      <c r="D92" s="3" t="s">
        <v>23</v>
      </c>
    </row>
    <row r="94" spans="1:9" x14ac:dyDescent="0.25">
      <c r="A94" s="9" t="s">
        <v>5</v>
      </c>
      <c r="B94" s="9"/>
      <c r="C94" s="10">
        <v>41654</v>
      </c>
      <c r="D94" s="11"/>
      <c r="G94" s="16" t="s">
        <v>26</v>
      </c>
      <c r="H94" s="16" t="s">
        <v>27</v>
      </c>
      <c r="I94" t="s">
        <v>27</v>
      </c>
    </row>
    <row r="95" spans="1:9" x14ac:dyDescent="0.25">
      <c r="A95" s="1">
        <v>0</v>
      </c>
      <c r="B95" s="14">
        <v>0.5</v>
      </c>
      <c r="C95" s="2" t="s">
        <v>28</v>
      </c>
      <c r="D95" s="3" t="s">
        <v>23</v>
      </c>
      <c r="F95" s="12" t="s">
        <v>29</v>
      </c>
      <c r="G95" s="12" t="s">
        <v>29</v>
      </c>
      <c r="H95" s="14">
        <f>SUM(B97:B109)</f>
        <v>6.5</v>
      </c>
    </row>
    <row r="96" spans="1:9" x14ac:dyDescent="0.25">
      <c r="A96" s="1">
        <v>2.0833333333333998E-2</v>
      </c>
      <c r="B96" s="14">
        <v>0.5</v>
      </c>
      <c r="C96" s="2"/>
      <c r="D96" s="3" t="s">
        <v>23</v>
      </c>
      <c r="F96" s="5" t="s">
        <v>20</v>
      </c>
      <c r="G96" s="5" t="s">
        <v>20</v>
      </c>
      <c r="H96" s="14">
        <f>SUM(B110:B111,B120:B121)</f>
        <v>2</v>
      </c>
      <c r="I96" s="15">
        <f>SUM(A110:A111,A120:A121)</f>
        <v>1.708333333333333</v>
      </c>
    </row>
    <row r="97" spans="1:8" x14ac:dyDescent="0.25">
      <c r="A97" s="1">
        <v>4.1666666666666997E-2</v>
      </c>
      <c r="B97" s="14">
        <v>0.5</v>
      </c>
      <c r="C97" s="12" t="s">
        <v>29</v>
      </c>
      <c r="D97" s="12" t="s">
        <v>29</v>
      </c>
      <c r="F97" s="6" t="s">
        <v>21</v>
      </c>
      <c r="G97" s="6" t="s">
        <v>21</v>
      </c>
      <c r="H97" s="14">
        <f>SUM(B112+B133)</f>
        <v>1</v>
      </c>
    </row>
    <row r="98" spans="1:8" x14ac:dyDescent="0.25">
      <c r="A98" s="1">
        <v>6.25E-2</v>
      </c>
      <c r="B98" s="14">
        <v>0.5</v>
      </c>
      <c r="C98" s="12"/>
      <c r="D98" s="12"/>
      <c r="F98" s="13" t="s">
        <v>4</v>
      </c>
      <c r="G98" s="7" t="s">
        <v>4</v>
      </c>
      <c r="H98" s="14">
        <f>SUM(B113:B119)+SUM(B122:B130)</f>
        <v>8</v>
      </c>
    </row>
    <row r="99" spans="1:8" x14ac:dyDescent="0.25">
      <c r="A99" s="1">
        <v>8.3333333333332996E-2</v>
      </c>
      <c r="B99" s="14">
        <v>0.5</v>
      </c>
      <c r="C99" s="12"/>
      <c r="D99" s="12"/>
      <c r="F99" s="2" t="s">
        <v>28</v>
      </c>
      <c r="G99" s="2" t="s">
        <v>30</v>
      </c>
      <c r="H99" s="14">
        <f>SUM(B131:B132)</f>
        <v>1</v>
      </c>
    </row>
    <row r="100" spans="1:8" x14ac:dyDescent="0.25">
      <c r="A100" s="1">
        <v>0.104166666666667</v>
      </c>
      <c r="B100" s="14">
        <v>0.5</v>
      </c>
      <c r="C100" s="12"/>
      <c r="D100" s="12"/>
      <c r="F100" s="2" t="s">
        <v>28</v>
      </c>
      <c r="G100" s="3" t="s">
        <v>23</v>
      </c>
      <c r="H100" s="14">
        <f>B95+B96</f>
        <v>1</v>
      </c>
    </row>
    <row r="101" spans="1:8" x14ac:dyDescent="0.25">
      <c r="A101" s="1">
        <v>0.125</v>
      </c>
      <c r="B101" s="14">
        <v>0.5</v>
      </c>
      <c r="C101" s="12"/>
      <c r="D101" s="12"/>
      <c r="F101" s="2" t="s">
        <v>28</v>
      </c>
      <c r="G101" s="2" t="s">
        <v>22</v>
      </c>
      <c r="H101" s="14">
        <f>SUM(B134:B138)</f>
        <v>2.5</v>
      </c>
    </row>
    <row r="102" spans="1:8" x14ac:dyDescent="0.25">
      <c r="A102" s="1">
        <v>0.14583333333333301</v>
      </c>
      <c r="B102" s="14">
        <v>0.5</v>
      </c>
      <c r="C102" s="12"/>
      <c r="D102" s="12"/>
      <c r="F102" s="2" t="s">
        <v>28</v>
      </c>
      <c r="G102" s="2" t="s">
        <v>31</v>
      </c>
      <c r="H102" s="14">
        <f>SUM(B139:B142)</f>
        <v>2</v>
      </c>
    </row>
    <row r="103" spans="1:8" x14ac:dyDescent="0.25">
      <c r="A103" s="1">
        <v>0.16666666666666699</v>
      </c>
      <c r="B103" s="14">
        <v>0.5</v>
      </c>
      <c r="C103" s="12"/>
      <c r="D103" s="12"/>
    </row>
    <row r="104" spans="1:8" x14ac:dyDescent="0.25">
      <c r="A104" s="1">
        <v>0.1875</v>
      </c>
      <c r="B104" s="14">
        <v>0.5</v>
      </c>
      <c r="C104" s="12"/>
      <c r="D104" s="12"/>
    </row>
    <row r="105" spans="1:8" x14ac:dyDescent="0.25">
      <c r="A105" s="1">
        <v>0.20833333333333301</v>
      </c>
      <c r="B105" s="14">
        <v>0.5</v>
      </c>
      <c r="C105" s="12"/>
      <c r="D105" s="12"/>
    </row>
    <row r="106" spans="1:8" x14ac:dyDescent="0.25">
      <c r="A106" s="1">
        <v>0.22916666666666699</v>
      </c>
      <c r="B106" s="14">
        <v>0.5</v>
      </c>
      <c r="C106" s="12"/>
      <c r="D106" s="12"/>
    </row>
    <row r="107" spans="1:8" x14ac:dyDescent="0.25">
      <c r="A107" s="1">
        <v>0.25</v>
      </c>
      <c r="B107" s="14">
        <v>0.5</v>
      </c>
      <c r="C107" s="12"/>
      <c r="D107" s="12"/>
    </row>
    <row r="108" spans="1:8" x14ac:dyDescent="0.25">
      <c r="A108" s="1">
        <v>0.27083333333333331</v>
      </c>
      <c r="B108" s="14">
        <v>0.5</v>
      </c>
      <c r="C108" s="12"/>
      <c r="D108" s="12"/>
    </row>
    <row r="109" spans="1:8" x14ac:dyDescent="0.25">
      <c r="A109" s="1">
        <v>0.29166666666666669</v>
      </c>
      <c r="B109" s="14">
        <v>0.5</v>
      </c>
      <c r="C109" s="12"/>
      <c r="D109" s="12"/>
    </row>
    <row r="110" spans="1:8" x14ac:dyDescent="0.25">
      <c r="A110" s="1">
        <v>0.3125</v>
      </c>
      <c r="B110" s="14">
        <v>0.5</v>
      </c>
      <c r="C110" s="77" t="s">
        <v>20</v>
      </c>
      <c r="D110" s="5" t="s">
        <v>20</v>
      </c>
    </row>
    <row r="111" spans="1:8" x14ac:dyDescent="0.25">
      <c r="A111" s="1">
        <v>0.33333333333333331</v>
      </c>
      <c r="B111" s="14">
        <v>0.5</v>
      </c>
      <c r="C111" s="77"/>
      <c r="D111" s="5" t="s">
        <v>20</v>
      </c>
    </row>
    <row r="112" spans="1:8" x14ac:dyDescent="0.25">
      <c r="A112" s="1">
        <v>0.35416666666666669</v>
      </c>
      <c r="B112" s="14">
        <v>0.5</v>
      </c>
      <c r="C112" s="6" t="s">
        <v>21</v>
      </c>
      <c r="D112" s="6" t="s">
        <v>21</v>
      </c>
    </row>
    <row r="113" spans="1:4" x14ac:dyDescent="0.25">
      <c r="A113" s="1">
        <v>0.375</v>
      </c>
      <c r="B113" s="14">
        <v>0.5</v>
      </c>
      <c r="C113" s="13" t="s">
        <v>4</v>
      </c>
      <c r="D113" s="7" t="s">
        <v>4</v>
      </c>
    </row>
    <row r="114" spans="1:4" x14ac:dyDescent="0.25">
      <c r="A114" s="1">
        <v>0.39583333333333331</v>
      </c>
      <c r="B114" s="14">
        <v>0.5</v>
      </c>
      <c r="C114" s="13"/>
      <c r="D114" s="7" t="s">
        <v>4</v>
      </c>
    </row>
    <row r="115" spans="1:4" x14ac:dyDescent="0.25">
      <c r="A115" s="1">
        <v>0.41666666666666669</v>
      </c>
      <c r="B115" s="14">
        <v>0.5</v>
      </c>
      <c r="C115" s="13"/>
      <c r="D115" s="7" t="s">
        <v>4</v>
      </c>
    </row>
    <row r="116" spans="1:4" x14ac:dyDescent="0.25">
      <c r="A116" s="1">
        <v>0.4375</v>
      </c>
      <c r="B116" s="14">
        <v>0.5</v>
      </c>
      <c r="C116" s="13"/>
      <c r="D116" s="7" t="s">
        <v>4</v>
      </c>
    </row>
    <row r="117" spans="1:4" x14ac:dyDescent="0.25">
      <c r="A117" s="1">
        <v>0.45833333333333331</v>
      </c>
      <c r="B117" s="14">
        <v>0.5</v>
      </c>
      <c r="C117" s="13"/>
      <c r="D117" s="7" t="s">
        <v>4</v>
      </c>
    </row>
    <row r="118" spans="1:4" x14ac:dyDescent="0.25">
      <c r="A118" s="1">
        <v>0.47916666666666669</v>
      </c>
      <c r="B118" s="14">
        <v>0.5</v>
      </c>
      <c r="C118" s="13"/>
      <c r="D118" s="7" t="s">
        <v>34</v>
      </c>
    </row>
    <row r="119" spans="1:4" x14ac:dyDescent="0.25">
      <c r="A119" s="1">
        <v>0.5</v>
      </c>
      <c r="B119" s="14">
        <v>0.5</v>
      </c>
      <c r="C119" s="5" t="s">
        <v>20</v>
      </c>
      <c r="D119" s="5" t="s">
        <v>20</v>
      </c>
    </row>
    <row r="120" spans="1:4" x14ac:dyDescent="0.25">
      <c r="A120" s="1">
        <v>0.52083333333333337</v>
      </c>
      <c r="B120" s="14">
        <v>0.5</v>
      </c>
      <c r="C120" s="5" t="s">
        <v>20</v>
      </c>
      <c r="D120" s="5"/>
    </row>
    <row r="121" spans="1:4" x14ac:dyDescent="0.25">
      <c r="A121" s="1">
        <v>0.54166666666666663</v>
      </c>
      <c r="B121" s="14">
        <v>0.5</v>
      </c>
      <c r="C121" s="13" t="s">
        <v>4</v>
      </c>
      <c r="D121" s="7" t="s">
        <v>34</v>
      </c>
    </row>
    <row r="122" spans="1:4" x14ac:dyDescent="0.25">
      <c r="A122" s="1">
        <v>0.5625</v>
      </c>
      <c r="B122" s="14">
        <v>0.5</v>
      </c>
      <c r="C122" s="13"/>
      <c r="D122" s="7" t="s">
        <v>35</v>
      </c>
    </row>
    <row r="123" spans="1:4" x14ac:dyDescent="0.25">
      <c r="A123" s="1">
        <v>0.58333333333333337</v>
      </c>
      <c r="B123" s="14">
        <v>0.5</v>
      </c>
      <c r="C123" s="13"/>
      <c r="D123" s="7" t="s">
        <v>36</v>
      </c>
    </row>
    <row r="124" spans="1:4" x14ac:dyDescent="0.25">
      <c r="A124" s="1">
        <v>0.60416666666666663</v>
      </c>
      <c r="B124" s="14">
        <v>0.5</v>
      </c>
      <c r="C124" s="13"/>
      <c r="D124" s="7"/>
    </row>
    <row r="125" spans="1:4" x14ac:dyDescent="0.25">
      <c r="A125" s="1">
        <v>0.625</v>
      </c>
      <c r="B125" s="14">
        <v>0.5</v>
      </c>
      <c r="C125" s="13"/>
      <c r="D125" s="7"/>
    </row>
    <row r="126" spans="1:4" x14ac:dyDescent="0.25">
      <c r="A126" s="1">
        <v>0.64583333333333337</v>
      </c>
      <c r="B126" s="14">
        <v>0.5</v>
      </c>
      <c r="C126" s="13"/>
      <c r="D126" s="7"/>
    </row>
    <row r="127" spans="1:4" x14ac:dyDescent="0.25">
      <c r="A127" s="1">
        <v>0.66666666666666663</v>
      </c>
      <c r="B127" s="14">
        <v>0.5</v>
      </c>
      <c r="C127" s="13"/>
      <c r="D127" s="7"/>
    </row>
    <row r="128" spans="1:4" x14ac:dyDescent="0.25">
      <c r="A128" s="1">
        <v>0.6875</v>
      </c>
      <c r="B128" s="14">
        <v>0.5</v>
      </c>
      <c r="C128" s="13"/>
      <c r="D128" s="7"/>
    </row>
    <row r="129" spans="1:4" x14ac:dyDescent="0.25">
      <c r="A129" s="1">
        <v>0.70833333333333337</v>
      </c>
      <c r="B129" s="14">
        <v>0.5</v>
      </c>
      <c r="C129" s="13"/>
      <c r="D129" s="7"/>
    </row>
    <row r="130" spans="1:4" x14ac:dyDescent="0.25">
      <c r="A130" s="1">
        <v>0.72916666666666663</v>
      </c>
      <c r="B130" s="14">
        <v>0.5</v>
      </c>
      <c r="C130" s="13"/>
      <c r="D130" s="7"/>
    </row>
    <row r="131" spans="1:4" x14ac:dyDescent="0.25">
      <c r="A131" s="1">
        <v>0.75</v>
      </c>
      <c r="B131" s="14">
        <v>0.5</v>
      </c>
      <c r="C131" s="2" t="s">
        <v>28</v>
      </c>
      <c r="D131" s="2" t="s">
        <v>30</v>
      </c>
    </row>
    <row r="132" spans="1:4" x14ac:dyDescent="0.25">
      <c r="A132" s="1">
        <v>0.77083333333333337</v>
      </c>
      <c r="B132" s="14">
        <v>0.5</v>
      </c>
      <c r="C132" s="2"/>
      <c r="D132" s="2"/>
    </row>
    <row r="133" spans="1:4" x14ac:dyDescent="0.25">
      <c r="A133" s="1">
        <v>0.79166666666666663</v>
      </c>
      <c r="B133" s="14">
        <v>0.5</v>
      </c>
      <c r="C133" s="6" t="s">
        <v>21</v>
      </c>
      <c r="D133" s="6" t="s">
        <v>21</v>
      </c>
    </row>
    <row r="134" spans="1:4" x14ac:dyDescent="0.25">
      <c r="A134" s="1">
        <v>0.8125</v>
      </c>
      <c r="B134" s="14">
        <v>0.5</v>
      </c>
      <c r="C134" s="2" t="s">
        <v>28</v>
      </c>
      <c r="D134" s="2" t="s">
        <v>22</v>
      </c>
    </row>
    <row r="135" spans="1:4" x14ac:dyDescent="0.25">
      <c r="A135" s="1">
        <v>0.83333333333333337</v>
      </c>
      <c r="B135" s="14">
        <v>0.5</v>
      </c>
      <c r="C135" s="2"/>
      <c r="D135" s="2"/>
    </row>
    <row r="136" spans="1:4" x14ac:dyDescent="0.25">
      <c r="A136" s="1">
        <v>0.85416666666666663</v>
      </c>
      <c r="B136" s="14">
        <v>0.5</v>
      </c>
      <c r="C136" s="2"/>
      <c r="D136" s="2"/>
    </row>
    <row r="137" spans="1:4" x14ac:dyDescent="0.25">
      <c r="A137" s="1">
        <v>0.875</v>
      </c>
      <c r="B137" s="14">
        <v>0.5</v>
      </c>
      <c r="C137" s="2"/>
      <c r="D137" s="2"/>
    </row>
    <row r="138" spans="1:4" x14ac:dyDescent="0.25">
      <c r="A138" s="1">
        <v>0.89583333333333337</v>
      </c>
      <c r="B138" s="14">
        <v>0.5</v>
      </c>
      <c r="C138" s="2"/>
      <c r="D138" s="2"/>
    </row>
    <row r="139" spans="1:4" x14ac:dyDescent="0.25">
      <c r="A139" s="1">
        <v>0.91666666666666663</v>
      </c>
      <c r="B139" s="14">
        <v>0.5</v>
      </c>
      <c r="C139" s="2" t="s">
        <v>28</v>
      </c>
      <c r="D139" s="2" t="s">
        <v>37</v>
      </c>
    </row>
    <row r="140" spans="1:4" x14ac:dyDescent="0.25">
      <c r="A140" s="1">
        <v>0.9375</v>
      </c>
      <c r="B140" s="14">
        <v>0.5</v>
      </c>
      <c r="C140" s="2"/>
      <c r="D140" s="2"/>
    </row>
    <row r="141" spans="1:4" x14ac:dyDescent="0.25">
      <c r="A141" s="1">
        <v>0.95833333333333337</v>
      </c>
      <c r="B141" s="14">
        <v>0.5</v>
      </c>
      <c r="C141" s="2"/>
      <c r="D141" s="2"/>
    </row>
    <row r="142" spans="1:4" x14ac:dyDescent="0.25">
      <c r="A142" s="1">
        <v>0.97916666666666663</v>
      </c>
      <c r="B142" s="14">
        <v>0.5</v>
      </c>
      <c r="C142" s="2"/>
      <c r="D142" s="2"/>
    </row>
  </sheetData>
  <mergeCells count="6">
    <mergeCell ref="F2:R5"/>
    <mergeCell ref="C6:C7"/>
    <mergeCell ref="C9:C17"/>
    <mergeCell ref="C110:C111"/>
    <mergeCell ref="C60:C61"/>
    <mergeCell ref="C72:C8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v3(2015-Nov) 30min</vt:lpstr>
      <vt:lpstr>15 min Control</vt:lpstr>
      <vt:lpstr>v2(2015-05-18)</vt:lpstr>
      <vt:lpstr>v2</vt:lpstr>
      <vt:lpstr>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 Rodrigues (WT23 - BFS Americas)</cp:lastModifiedBy>
  <cp:revision/>
  <dcterms:created xsi:type="dcterms:W3CDTF">2006-09-16T00:00:00Z</dcterms:created>
  <dcterms:modified xsi:type="dcterms:W3CDTF">2015-11-23T22:41:49Z</dcterms:modified>
</cp:coreProperties>
</file>