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thors\Downloads\"/>
    </mc:Choice>
  </mc:AlternateContent>
  <xr:revisionPtr revIDLastSave="0" documentId="13_ncr:1_{E1CB010A-16A1-4544-A558-8D4F1E462824}" xr6:coauthVersionLast="47" xr6:coauthVersionMax="47" xr10:uidLastSave="{00000000-0000-0000-0000-000000000000}"/>
  <workbookProtection workbookAlgorithmName="SHA-512" workbookHashValue="3IbBPn367uwZXftFNltbxLAtJFjtOpuGG2TIaeeqDjZ2UhvDZj4ym5JnQHpY6IMelVDL8ruAQVkQSgnNo2A8Ow==" workbookSaltValue="iwD67XgbtkDY6pRqH6e6BQ==" workbookSpinCount="100000" lockStructure="1"/>
  <bookViews>
    <workbookView xWindow="-108" yWindow="-108" windowWidth="23256" windowHeight="12456" xr2:uid="{00000000-000D-0000-FFFF-FFFF00000000}"/>
  </bookViews>
  <sheets>
    <sheet name="Q (1)" sheetId="2" r:id="rId1"/>
    <sheet name="Q (2)" sheetId="4" r:id="rId2"/>
    <sheet name="Q (3)" sheetId="5" r:id="rId3"/>
    <sheet name="@ExcelenteJoa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5" i="5"/>
  <c r="J5" i="4"/>
  <c r="J8" i="4"/>
  <c r="J11" i="4"/>
  <c r="J14" i="4"/>
  <c r="J17" i="4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<sst xmlns="http://schemas.openxmlformats.org/spreadsheetml/2006/main" count="486" uniqueCount="154">
  <si>
    <t>DATA</t>
  </si>
  <si>
    <t>PRODUTO</t>
  </si>
  <si>
    <t>QTD</t>
  </si>
  <si>
    <t>Item Z</t>
  </si>
  <si>
    <t>Item I</t>
  </si>
  <si>
    <t>Item D</t>
  </si>
  <si>
    <t>Item E</t>
  </si>
  <si>
    <t>Item Y</t>
  </si>
  <si>
    <t>Item O</t>
  </si>
  <si>
    <t>Item M</t>
  </si>
  <si>
    <t>Item A</t>
  </si>
  <si>
    <t>Item S</t>
  </si>
  <si>
    <t>Item G</t>
  </si>
  <si>
    <t>Item C</t>
  </si>
  <si>
    <t>Item K</t>
  </si>
  <si>
    <t>Item F</t>
  </si>
  <si>
    <t>Item R</t>
  </si>
  <si>
    <t>Item B</t>
  </si>
  <si>
    <t>FATURAMENTO</t>
  </si>
  <si>
    <t>1. No Excel, é comum trabalharmos com vários tipos de dados, como números, datas, textos etc. A tabela abaixo está com inconsistências no tipo de formatação dos dados indicadas nas colunas vermelhas. Corrija-as.</t>
  </si>
  <si>
    <t>MÁQUINA</t>
  </si>
  <si>
    <t>M. A</t>
  </si>
  <si>
    <t>M. B</t>
  </si>
  <si>
    <t>TEMPO DE TRABALHO (h)</t>
  </si>
  <si>
    <t>QTD PRODUZIDA (uni)</t>
  </si>
  <si>
    <t>2.1</t>
  </si>
  <si>
    <t>2.2</t>
  </si>
  <si>
    <t>2.3</t>
  </si>
  <si>
    <t>2.4</t>
  </si>
  <si>
    <t>2.5</t>
  </si>
  <si>
    <t>Qual o total de peças produzidas?</t>
  </si>
  <si>
    <t>Qual a média de horas de trabalho das máquinas?</t>
  </si>
  <si>
    <t>Qual a quantidade máxima de peças produzidas em um dia?</t>
  </si>
  <si>
    <t>Qual a quantidade mínima de peças produzidas em um dia?</t>
  </si>
  <si>
    <t>Quantas linhas de registro existem na tabela? (Não contar o cabeçalho.)</t>
  </si>
  <si>
    <t>PEÇA</t>
  </si>
  <si>
    <t>Pistão</t>
  </si>
  <si>
    <t>Bielas</t>
  </si>
  <si>
    <t>Virabrequim</t>
  </si>
  <si>
    <t>Cabeçote</t>
  </si>
  <si>
    <t>Válvulas</t>
  </si>
  <si>
    <t>Comando de Válvulas</t>
  </si>
  <si>
    <t>Carburador</t>
  </si>
  <si>
    <t>Injeção</t>
  </si>
  <si>
    <t>Ignição</t>
  </si>
  <si>
    <t>ID</t>
  </si>
  <si>
    <t>859-86</t>
  </si>
  <si>
    <t>917-58</t>
  </si>
  <si>
    <t>138-98</t>
  </si>
  <si>
    <t>844-72</t>
  </si>
  <si>
    <t>810-81</t>
  </si>
  <si>
    <t>172-24</t>
  </si>
  <si>
    <t>426-15</t>
  </si>
  <si>
    <t>151-10</t>
  </si>
  <si>
    <t>520-16</t>
  </si>
  <si>
    <t>Chevrolet</t>
  </si>
  <si>
    <t>Fiat</t>
  </si>
  <si>
    <t>Volkswagen</t>
  </si>
  <si>
    <t>Hyundai</t>
  </si>
  <si>
    <t>Toyota</t>
  </si>
  <si>
    <t>Jeep</t>
  </si>
  <si>
    <t>Renault</t>
  </si>
  <si>
    <t>Honda</t>
  </si>
  <si>
    <t>Nissan</t>
  </si>
  <si>
    <t>Felipe</t>
  </si>
  <si>
    <t>Leticia</t>
  </si>
  <si>
    <t>Adriana</t>
  </si>
  <si>
    <t>Luiz</t>
  </si>
  <si>
    <t>Bruno</t>
  </si>
  <si>
    <t>Aparecida</t>
  </si>
  <si>
    <t>Luana</t>
  </si>
  <si>
    <t>Rogerio</t>
  </si>
  <si>
    <t>Aline</t>
  </si>
  <si>
    <t>Patricia</t>
  </si>
  <si>
    <t>Mariana</t>
  </si>
  <si>
    <t>Daniele</t>
  </si>
  <si>
    <t>Diego</t>
  </si>
  <si>
    <t>Manoel</t>
  </si>
  <si>
    <t>Maria</t>
  </si>
  <si>
    <t>Jorge</t>
  </si>
  <si>
    <t>Jessica</t>
  </si>
  <si>
    <t>Roberto</t>
  </si>
  <si>
    <t>Raimunda</t>
  </si>
  <si>
    <t>André</t>
  </si>
  <si>
    <t>Dáiane</t>
  </si>
  <si>
    <t>Raquel</t>
  </si>
  <si>
    <t>Alexandre</t>
  </si>
  <si>
    <t>Lucas</t>
  </si>
  <si>
    <t>Sueli</t>
  </si>
  <si>
    <t>Tiago</t>
  </si>
  <si>
    <t>Claudia</t>
  </si>
  <si>
    <t>Julia</t>
  </si>
  <si>
    <t>Gabriela</t>
  </si>
  <si>
    <t>Vera</t>
  </si>
  <si>
    <t>Marcos</t>
  </si>
  <si>
    <t>Ana</t>
  </si>
  <si>
    <t>Luis</t>
  </si>
  <si>
    <t>Angela</t>
  </si>
  <si>
    <t>Pedro</t>
  </si>
  <si>
    <t>Sergio</t>
  </si>
  <si>
    <t>Simone</t>
  </si>
  <si>
    <t>Julio</t>
  </si>
  <si>
    <t>Sonia</t>
  </si>
  <si>
    <t>Marcio</t>
  </si>
  <si>
    <t>Manuel</t>
  </si>
  <si>
    <t>Rafaela</t>
  </si>
  <si>
    <t>Joana</t>
  </si>
  <si>
    <t>Carla</t>
  </si>
  <si>
    <t>Igor</t>
  </si>
  <si>
    <t>Debora</t>
  </si>
  <si>
    <t>Luciana</t>
  </si>
  <si>
    <t>Claudio</t>
  </si>
  <si>
    <t>Flavio</t>
  </si>
  <si>
    <t>Antonia</t>
  </si>
  <si>
    <t>Paulo</t>
  </si>
  <si>
    <t>Matheus</t>
  </si>
  <si>
    <t>Elaine</t>
  </si>
  <si>
    <t>Eduardo</t>
  </si>
  <si>
    <t>Guilherme</t>
  </si>
  <si>
    <t>Vitor</t>
  </si>
  <si>
    <t>Vanessa</t>
  </si>
  <si>
    <t>Luzia</t>
  </si>
  <si>
    <t>Ronaldo</t>
  </si>
  <si>
    <t>Amanda</t>
  </si>
  <si>
    <t>Rodrigo</t>
  </si>
  <si>
    <t>Francisca</t>
  </si>
  <si>
    <t>Daiane</t>
  </si>
  <si>
    <t>Rafael</t>
  </si>
  <si>
    <t>Vinicius</t>
  </si>
  <si>
    <t>Antonio</t>
  </si>
  <si>
    <t>Geraldo</t>
  </si>
  <si>
    <t>Vitoria</t>
  </si>
  <si>
    <t>Cristiane</t>
  </si>
  <si>
    <t>Leandro</t>
  </si>
  <si>
    <t>Anderson</t>
  </si>
  <si>
    <t>Juliana</t>
  </si>
  <si>
    <t>Thiago</t>
  </si>
  <si>
    <t>Raimundo</t>
  </si>
  <si>
    <t>Francisco</t>
  </si>
  <si>
    <t>Alessandra</t>
  </si>
  <si>
    <t>Larissa</t>
  </si>
  <si>
    <t>Davi</t>
  </si>
  <si>
    <t>Douglas</t>
  </si>
  <si>
    <t>Alex</t>
  </si>
  <si>
    <t>Adriano</t>
  </si>
  <si>
    <t>Joao</t>
  </si>
  <si>
    <t>Ficha de Reparo</t>
  </si>
  <si>
    <t>Produtos em Catálogo</t>
  </si>
  <si>
    <t>3. Luiz é responsável por preencher a ficha de reparo do carros, mas esqueceu de marcar os IDs de cada peça que utilizou. Ajude ele através da função PROCV. A partir do nome da peça retorne o ID correspondente. A tabela à esquerda contém as informações para preenchar a tabela à direita.</t>
  </si>
  <si>
    <t>REPARO</t>
  </si>
  <si>
    <t>CLIENTE</t>
  </si>
  <si>
    <t>CARRO</t>
  </si>
  <si>
    <t>2. As operações de matemática básica são muito úteis no dia a dia como soma, média, máximo, mínimo e contagem. Utilizando a tabela em azul, resolvas as questões através de funções.</t>
  </si>
  <si>
    <t>E x c e l e n t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</si>
</sst>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7" fillId="0" borderId="0" xfId="0" applyFont="1"/>
    <xf numFmtId="0" fontId="2" fillId="3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5"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ZinL-BvHJC4" TargetMode="External"/><Relationship Id="rId3" Type="http://schemas.openxmlformats.org/officeDocument/2006/relationships/hyperlink" Target="#'Q (1)'!A1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https://excelentejoao.com.br/cursos" TargetMode="External"/><Relationship Id="rId6" Type="http://schemas.openxmlformats.org/officeDocument/2006/relationships/hyperlink" Target="https://instagram.com/excelentejoao" TargetMode="Externa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https://www.youtube.com/excelentejoao/" TargetMode="External"/><Relationship Id="rId9" Type="http://schemas.openxmlformats.org/officeDocument/2006/relationships/hyperlink" Target="https://t.me/+0xWVQWzvanpmYmI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8556" y="2677857"/>
    <xdr:ext cx="6100481" cy="79200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579E702-67EB-477F-A7F5-144FC4AB25C1}"/>
            </a:ext>
          </a:extLst>
        </xdr:cNvPr>
        <xdr:cNvSpPr txBox="1"/>
      </xdr:nvSpPr>
      <xdr:spPr>
        <a:xfrm>
          <a:off x="5478556" y="2677857"/>
          <a:ext cx="6100481" cy="792000"/>
        </a:xfrm>
        <a:prstGeom prst="roundRect">
          <a:avLst/>
        </a:prstGeom>
        <a:solidFill>
          <a:srgbClr val="92D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Precisa de uma planilha personalizada?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Estou à disposição para te ajudar.</a:t>
          </a:r>
        </a:p>
      </xdr:txBody>
    </xdr:sp>
    <xdr:clientData/>
  </xdr:absoluteAnchor>
  <xdr:twoCellAnchor>
    <xdr:from>
      <xdr:col>9</xdr:col>
      <xdr:colOff>0</xdr:colOff>
      <xdr:row>9</xdr:row>
      <xdr:rowOff>101498</xdr:rowOff>
    </xdr:from>
    <xdr:to>
      <xdr:col>18</xdr:col>
      <xdr:colOff>606237</xdr:colOff>
      <xdr:row>13</xdr:row>
      <xdr:rowOff>131498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F7771A-F076-4AE5-8A13-D9CA0E0FB2AF}"/>
            </a:ext>
          </a:extLst>
        </xdr:cNvPr>
        <xdr:cNvSpPr txBox="1"/>
      </xdr:nvSpPr>
      <xdr:spPr>
        <a:xfrm>
          <a:off x="5486400" y="1815998"/>
          <a:ext cx="6092637" cy="792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Cursos 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Treinamentos</a:t>
          </a:r>
        </a:p>
      </xdr:txBody>
    </xdr:sp>
    <xdr:clientData/>
  </xdr:twoCellAnchor>
  <xdr:oneCellAnchor>
    <xdr:from>
      <xdr:col>0</xdr:col>
      <xdr:colOff>247650</xdr:colOff>
      <xdr:row>0</xdr:row>
      <xdr:rowOff>47675</xdr:rowOff>
    </xdr:from>
    <xdr:ext cx="5610225" cy="4333825"/>
    <xdr:pic>
      <xdr:nvPicPr>
        <xdr:cNvPr id="4" name="Imagem 3">
          <a:extLst>
            <a:ext uri="{FF2B5EF4-FFF2-40B4-BE49-F238E27FC236}">
              <a16:creationId xmlns:a16="http://schemas.microsoft.com/office/drawing/2014/main" id="{61FE114D-0369-4344-A3FC-27DFBD8CC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oneCellAnchor>
  <xdr:twoCellAnchor>
    <xdr:from>
      <xdr:col>0</xdr:col>
      <xdr:colOff>111291</xdr:colOff>
      <xdr:row>0</xdr:row>
      <xdr:rowOff>106278</xdr:rowOff>
    </xdr:from>
    <xdr:to>
      <xdr:col>3</xdr:col>
      <xdr:colOff>104775</xdr:colOff>
      <xdr:row>6</xdr:row>
      <xdr:rowOff>190499</xdr:rowOff>
    </xdr:to>
    <xdr:sp macro="" textlink="">
      <xdr:nvSpPr>
        <xdr:cNvPr id="5" name="Seta: para a Esquerda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23FE9D-4036-48BF-9C08-9CEED64C561F}"/>
            </a:ext>
          </a:extLst>
        </xdr:cNvPr>
        <xdr:cNvSpPr/>
      </xdr:nvSpPr>
      <xdr:spPr>
        <a:xfrm>
          <a:off x="111291" y="106278"/>
          <a:ext cx="1822284" cy="1227221"/>
        </a:xfrm>
        <a:prstGeom prst="leftArrow">
          <a:avLst>
            <a:gd name="adj1" fmla="val 56293"/>
            <a:gd name="adj2" fmla="val 50000"/>
          </a:avLst>
        </a:prstGeom>
        <a:solidFill>
          <a:srgbClr val="CCFFCC"/>
        </a:solidFill>
        <a:ln w="6350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603996</xdr:colOff>
      <xdr:row>18</xdr:row>
      <xdr:rowOff>109981</xdr:rowOff>
    </xdr:from>
    <xdr:to>
      <xdr:col>13</xdr:col>
      <xdr:colOff>180975</xdr:colOff>
      <xdr:row>22</xdr:row>
      <xdr:rowOff>139980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E130330-4A5C-4677-B83B-4DC44F3BB61F}"/>
            </a:ext>
          </a:extLst>
        </xdr:cNvPr>
        <xdr:cNvSpPr txBox="1"/>
      </xdr:nvSpPr>
      <xdr:spPr>
        <a:xfrm>
          <a:off x="5480796" y="3538981"/>
          <a:ext cx="2624979" cy="791999"/>
        </a:xfrm>
        <a:prstGeom prst="roundRect">
          <a:avLst/>
        </a:prstGeom>
        <a:solidFill>
          <a:srgbClr val="00B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Atenciosamente,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João Paulo Araujo.</a:t>
          </a:r>
        </a:p>
      </xdr:txBody>
    </xdr:sp>
    <xdr:clientData/>
  </xdr:twoCellAnchor>
  <xdr:twoCellAnchor>
    <xdr:from>
      <xdr:col>15</xdr:col>
      <xdr:colOff>197283</xdr:colOff>
      <xdr:row>18</xdr:row>
      <xdr:rowOff>109981</xdr:rowOff>
    </xdr:from>
    <xdr:to>
      <xdr:col>17</xdr:col>
      <xdr:colOff>58083</xdr:colOff>
      <xdr:row>22</xdr:row>
      <xdr:rowOff>139980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99029B8-33C8-4DA2-B01A-3EAC0406C86E}"/>
            </a:ext>
          </a:extLst>
        </xdr:cNvPr>
        <xdr:cNvGrpSpPr/>
      </xdr:nvGrpSpPr>
      <xdr:grpSpPr>
        <a:xfrm>
          <a:off x="9569883" y="3401821"/>
          <a:ext cx="1110480" cy="776759"/>
          <a:chOff x="9341283" y="3538981"/>
          <a:chExt cx="1080000" cy="791999"/>
        </a:xfrm>
      </xdr:grpSpPr>
      <xdr:sp macro="" textlink="">
        <xdr:nvSpPr>
          <xdr:cNvPr id="8" name="CaixaDeTexto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9915906-6E6C-12AC-B50F-A28EFD6D2E74}"/>
              </a:ext>
            </a:extLst>
          </xdr:cNvPr>
          <xdr:cNvSpPr txBox="1"/>
        </xdr:nvSpPr>
        <xdr:spPr>
          <a:xfrm>
            <a:off x="9341283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" name="Imagem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A4F2FEE-27F5-ADB0-617E-064790CEF9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85283" y="3553042"/>
            <a:ext cx="792000" cy="763877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>
    <xdr:from>
      <xdr:col>13</xdr:col>
      <xdr:colOff>258729</xdr:colOff>
      <xdr:row>18</xdr:row>
      <xdr:rowOff>109980</xdr:rowOff>
    </xdr:from>
    <xdr:to>
      <xdr:col>15</xdr:col>
      <xdr:colOff>119529</xdr:colOff>
      <xdr:row>22</xdr:row>
      <xdr:rowOff>139979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7C483AC5-59EA-46FF-A0A9-AB5A66BB2738}"/>
            </a:ext>
          </a:extLst>
        </xdr:cNvPr>
        <xdr:cNvGrpSpPr/>
      </xdr:nvGrpSpPr>
      <xdr:grpSpPr>
        <a:xfrm>
          <a:off x="8381649" y="3401820"/>
          <a:ext cx="1110480" cy="776759"/>
          <a:chOff x="9277596" y="3538980"/>
          <a:chExt cx="1080000" cy="791999"/>
        </a:xfrm>
      </xdr:grpSpPr>
      <xdr:sp macro="" textlink="">
        <xdr:nvSpPr>
          <xdr:cNvPr id="11" name="CaixaDeTexto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F6358FA-A3D8-C04F-6220-7A54EAC194A1}"/>
              </a:ext>
            </a:extLst>
          </xdr:cNvPr>
          <xdr:cNvSpPr txBox="1"/>
        </xdr:nvSpPr>
        <xdr:spPr>
          <a:xfrm>
            <a:off x="9277596" y="3538980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Imagem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7F4E553-31F5-F4CA-2CF6-A9ADAFBADF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508936" y="3642285"/>
            <a:ext cx="617321" cy="585391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absoluteAnchor>
    <xdr:pos x="5476314" y="954873"/>
    <xdr:ext cx="6104964" cy="792000"/>
    <xdr:sp macro="" textlink="">
      <xdr:nvSpPr>
        <xdr:cNvPr id="13" name="CaixaDeText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DD8A0A5-9B5E-4D8B-8A68-FBC85CAF2955}"/>
            </a:ext>
          </a:extLst>
        </xdr:cNvPr>
        <xdr:cNvSpPr txBox="1"/>
      </xdr:nvSpPr>
      <xdr:spPr>
        <a:xfrm>
          <a:off x="5476314" y="954873"/>
          <a:ext cx="6104964" cy="792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Como usar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planilha</a:t>
          </a:r>
        </a:p>
      </xdr:txBody>
    </xdr:sp>
    <xdr:clientData/>
  </xdr:absoluteAnchor>
  <xdr:absoluteAnchor>
    <xdr:pos x="5478555" y="93748"/>
    <xdr:ext cx="6100482" cy="79200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1FC85FE3-E134-41FD-A45C-C736DB907C6C}"/>
            </a:ext>
          </a:extLst>
        </xdr:cNvPr>
        <xdr:cNvSpPr txBox="1"/>
      </xdr:nvSpPr>
      <xdr:spPr>
        <a:xfrm>
          <a:off x="5478555" y="93748"/>
          <a:ext cx="6100482" cy="7920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Obrigado por utilizar a planilha</a:t>
          </a:r>
          <a:endParaRPr lang="pt-BR" sz="20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Prova de Excel.</a:t>
          </a:r>
        </a:p>
      </xdr:txBody>
    </xdr:sp>
    <xdr:clientData/>
  </xdr:absoluteAnchor>
  <xdr:twoCellAnchor>
    <xdr:from>
      <xdr:col>17</xdr:col>
      <xdr:colOff>135837</xdr:colOff>
      <xdr:row>18</xdr:row>
      <xdr:rowOff>109981</xdr:rowOff>
    </xdr:from>
    <xdr:to>
      <xdr:col>18</xdr:col>
      <xdr:colOff>606237</xdr:colOff>
      <xdr:row>22</xdr:row>
      <xdr:rowOff>139980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CAE876E-FC20-44B7-8EE3-AF9DA8D3ECC4}"/>
            </a:ext>
          </a:extLst>
        </xdr:cNvPr>
        <xdr:cNvGrpSpPr/>
      </xdr:nvGrpSpPr>
      <xdr:grpSpPr>
        <a:xfrm>
          <a:off x="10758117" y="3401821"/>
          <a:ext cx="1095240" cy="776759"/>
          <a:chOff x="10499037" y="3538981"/>
          <a:chExt cx="1080000" cy="791999"/>
        </a:xfrm>
      </xdr:grpSpPr>
      <xdr:sp macro="" textlink="">
        <xdr:nvSpPr>
          <xdr:cNvPr id="16" name="CaixaDeTexto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2AD35F6-CC3A-45A8-1951-D33203835648}"/>
              </a:ext>
            </a:extLst>
          </xdr:cNvPr>
          <xdr:cNvSpPr txBox="1"/>
        </xdr:nvSpPr>
        <xdr:spPr>
          <a:xfrm>
            <a:off x="10499037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7" name="Imagem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C77E1975-6A2B-6A0E-D166-01FA2918CC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715037" y="3610766"/>
            <a:ext cx="648000" cy="648429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DCA88-5CE9-4CF1-8BFE-11EAD28EC183}" name="Tabela1" displayName="Tabela1" ref="B3:E23" totalsRowShown="0" headerRowDxfId="4">
  <tableColumns count="4">
    <tableColumn id="1" xr3:uid="{858550E8-0103-4F7D-AFA1-2E23D63BDD84}" name="DATA" dataDxfId="3"/>
    <tableColumn id="2" xr3:uid="{8B8E4E51-BF2A-4D98-B7B7-52DF1B6FCFCE}" name="MÁQUINA" dataDxfId="2"/>
    <tableColumn id="3" xr3:uid="{CB30D088-0C52-43ED-BFAA-CC4090A88848}" name="QTD PRODUZIDA (uni)" dataDxfId="1"/>
    <tableColumn id="4" xr3:uid="{DBF6711A-82F6-4AA5-8CBD-EBBC8E99BEAA}" name="TEMPO DE TRABALHO (h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8936-5728-45CC-81D2-793DF0D7AC0E}">
  <dimension ref="A1:FQ511"/>
  <sheetViews>
    <sheetView tabSelected="1" zoomScaleNormal="100" workbookViewId="0">
      <selection activeCell="B3" sqref="B3:E19"/>
    </sheetView>
  </sheetViews>
  <sheetFormatPr defaultRowHeight="14.4" x14ac:dyDescent="0.3"/>
  <cols>
    <col min="1" max="1" width="2.6640625" customWidth="1"/>
    <col min="2" max="5" width="16" customWidth="1"/>
  </cols>
  <sheetData>
    <row r="1" spans="1:5" x14ac:dyDescent="0.3">
      <c r="A1" s="8" t="s">
        <v>19</v>
      </c>
    </row>
    <row r="3" spans="1:5" x14ac:dyDescent="0.3">
      <c r="B3" s="4" t="s">
        <v>0</v>
      </c>
      <c r="C3" s="2" t="s">
        <v>1</v>
      </c>
      <c r="D3" s="2" t="s">
        <v>2</v>
      </c>
      <c r="E3" s="4" t="s">
        <v>18</v>
      </c>
    </row>
    <row r="4" spans="1:5" x14ac:dyDescent="0.3">
      <c r="B4" s="15">
        <v>45658</v>
      </c>
      <c r="C4" s="2" t="s">
        <v>3</v>
      </c>
      <c r="D4" s="2">
        <v>10</v>
      </c>
      <c r="E4" s="14">
        <v>714.7</v>
      </c>
    </row>
    <row r="5" spans="1:5" x14ac:dyDescent="0.3">
      <c r="B5" s="15">
        <f>B4+1</f>
        <v>45659</v>
      </c>
      <c r="C5" s="2" t="s">
        <v>4</v>
      </c>
      <c r="D5" s="2">
        <v>7</v>
      </c>
      <c r="E5" s="14">
        <v>202.58</v>
      </c>
    </row>
    <row r="6" spans="1:5" x14ac:dyDescent="0.3">
      <c r="B6" s="15">
        <f>B5+1</f>
        <v>45660</v>
      </c>
      <c r="C6" s="2" t="s">
        <v>5</v>
      </c>
      <c r="D6" s="2">
        <v>4</v>
      </c>
      <c r="E6" s="14">
        <v>104.52</v>
      </c>
    </row>
    <row r="7" spans="1:5" x14ac:dyDescent="0.3">
      <c r="B7" s="15">
        <f>B6+1</f>
        <v>45661</v>
      </c>
      <c r="C7" s="2" t="s">
        <v>6</v>
      </c>
      <c r="D7" s="2">
        <v>8</v>
      </c>
      <c r="E7" s="14">
        <v>344</v>
      </c>
    </row>
    <row r="8" spans="1:5" x14ac:dyDescent="0.3">
      <c r="B8" s="15">
        <f t="shared" ref="B8:B18" si="0">B7+1</f>
        <v>45662</v>
      </c>
      <c r="C8" s="2" t="s">
        <v>7</v>
      </c>
      <c r="D8" s="2">
        <v>8</v>
      </c>
      <c r="E8" s="14">
        <v>653.12</v>
      </c>
    </row>
    <row r="9" spans="1:5" x14ac:dyDescent="0.3">
      <c r="B9" s="15">
        <f t="shared" si="0"/>
        <v>45663</v>
      </c>
      <c r="C9" s="2" t="s">
        <v>8</v>
      </c>
      <c r="D9" s="2">
        <v>7</v>
      </c>
      <c r="E9" s="14">
        <v>624.96</v>
      </c>
    </row>
    <row r="10" spans="1:5" x14ac:dyDescent="0.3">
      <c r="B10" s="15">
        <f t="shared" si="0"/>
        <v>45664</v>
      </c>
      <c r="C10" s="2" t="s">
        <v>9</v>
      </c>
      <c r="D10" s="2">
        <v>9</v>
      </c>
      <c r="E10" s="14">
        <v>530.1</v>
      </c>
    </row>
    <row r="11" spans="1:5" x14ac:dyDescent="0.3">
      <c r="B11" s="15">
        <f t="shared" si="0"/>
        <v>45665</v>
      </c>
      <c r="C11" s="2" t="s">
        <v>17</v>
      </c>
      <c r="D11" s="2">
        <v>7</v>
      </c>
      <c r="E11" s="14">
        <v>443.73</v>
      </c>
    </row>
    <row r="12" spans="1:5" x14ac:dyDescent="0.3">
      <c r="B12" s="15">
        <f t="shared" si="0"/>
        <v>45666</v>
      </c>
      <c r="C12" s="2" t="s">
        <v>11</v>
      </c>
      <c r="D12" s="2">
        <v>4</v>
      </c>
      <c r="E12" s="14">
        <v>318.68</v>
      </c>
    </row>
    <row r="13" spans="1:5" x14ac:dyDescent="0.3">
      <c r="B13" s="15">
        <f t="shared" si="0"/>
        <v>45667</v>
      </c>
      <c r="C13" s="2" t="s">
        <v>12</v>
      </c>
      <c r="D13" s="2">
        <v>6</v>
      </c>
      <c r="E13" s="14">
        <v>541.38</v>
      </c>
    </row>
    <row r="14" spans="1:5" x14ac:dyDescent="0.3">
      <c r="B14" s="15">
        <f t="shared" si="0"/>
        <v>45668</v>
      </c>
      <c r="C14" s="2" t="s">
        <v>10</v>
      </c>
      <c r="D14" s="2">
        <v>5</v>
      </c>
      <c r="E14" s="14">
        <v>172.9</v>
      </c>
    </row>
    <row r="15" spans="1:5" x14ac:dyDescent="0.3">
      <c r="B15" s="15">
        <f t="shared" si="0"/>
        <v>45669</v>
      </c>
      <c r="C15" s="2" t="s">
        <v>13</v>
      </c>
      <c r="D15" s="2">
        <v>10</v>
      </c>
      <c r="E15" s="14">
        <v>651.20000000000005</v>
      </c>
    </row>
    <row r="16" spans="1:5" x14ac:dyDescent="0.3">
      <c r="B16" s="15">
        <f t="shared" si="0"/>
        <v>45670</v>
      </c>
      <c r="C16" s="2" t="s">
        <v>14</v>
      </c>
      <c r="D16" s="2">
        <v>3</v>
      </c>
      <c r="E16" s="14">
        <v>143.85</v>
      </c>
    </row>
    <row r="17" spans="2:5" x14ac:dyDescent="0.3">
      <c r="B17" s="15">
        <f t="shared" si="0"/>
        <v>45671</v>
      </c>
      <c r="C17" s="2" t="s">
        <v>15</v>
      </c>
      <c r="D17" s="2">
        <v>1</v>
      </c>
      <c r="E17" s="14">
        <v>68.63</v>
      </c>
    </row>
    <row r="18" spans="2:5" x14ac:dyDescent="0.3">
      <c r="B18" s="15">
        <f t="shared" si="0"/>
        <v>45672</v>
      </c>
      <c r="C18" s="2" t="s">
        <v>16</v>
      </c>
      <c r="D18" s="2">
        <v>6</v>
      </c>
      <c r="E18" s="14">
        <v>264.48</v>
      </c>
    </row>
    <row r="19" spans="2:5" x14ac:dyDescent="0.3">
      <c r="B19" s="1"/>
    </row>
    <row r="20" spans="2:5" x14ac:dyDescent="0.3">
      <c r="B20" s="1"/>
    </row>
    <row r="511" spans="173:173" x14ac:dyDescent="0.3">
      <c r="FQ511" s="12" t="s">
        <v>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11FF-AA64-4F4E-A540-C70B8092A432}">
  <dimension ref="A1:JZ434"/>
  <sheetViews>
    <sheetView showGridLines="0" zoomScaleNormal="100" workbookViewId="0">
      <selection activeCell="J6" sqref="J6"/>
    </sheetView>
  </sheetViews>
  <sheetFormatPr defaultRowHeight="14.4" x14ac:dyDescent="0.3"/>
  <cols>
    <col min="1" max="1" width="2.6640625" customWidth="1"/>
    <col min="2" max="3" width="15.33203125" customWidth="1"/>
    <col min="4" max="4" width="20.6640625" bestFit="1" customWidth="1"/>
    <col min="5" max="5" width="23.44140625" bestFit="1" customWidth="1"/>
    <col min="9" max="9" width="3.5546875" bestFit="1" customWidth="1"/>
    <col min="10" max="10" width="14.33203125" customWidth="1"/>
  </cols>
  <sheetData>
    <row r="1" spans="1:10" x14ac:dyDescent="0.3">
      <c r="A1" s="8" t="s">
        <v>152</v>
      </c>
    </row>
    <row r="3" spans="1:10" x14ac:dyDescent="0.3">
      <c r="B3" s="2" t="s">
        <v>0</v>
      </c>
      <c r="C3" s="2" t="s">
        <v>20</v>
      </c>
      <c r="D3" s="2" t="s">
        <v>24</v>
      </c>
      <c r="E3" s="2" t="s">
        <v>23</v>
      </c>
    </row>
    <row r="4" spans="1:10" x14ac:dyDescent="0.3">
      <c r="B4" s="5">
        <v>45658</v>
      </c>
      <c r="C4" s="2" t="s">
        <v>21</v>
      </c>
      <c r="D4" s="2">
        <v>36</v>
      </c>
      <c r="E4" s="3">
        <v>21.6</v>
      </c>
      <c r="I4" t="s">
        <v>25</v>
      </c>
      <c r="J4" t="s">
        <v>30</v>
      </c>
    </row>
    <row r="5" spans="1:10" x14ac:dyDescent="0.3">
      <c r="B5" s="5">
        <v>45658</v>
      </c>
      <c r="C5" s="2" t="s">
        <v>22</v>
      </c>
      <c r="D5" s="2">
        <v>34</v>
      </c>
      <c r="E5" s="3">
        <v>20.399999999999999</v>
      </c>
      <c r="J5" s="7">
        <f>SUM(Tabela1[QTD PRODUZIDA (uni)])</f>
        <v>619</v>
      </c>
    </row>
    <row r="6" spans="1:10" x14ac:dyDescent="0.3">
      <c r="B6" s="5">
        <v>45659</v>
      </c>
      <c r="C6" s="2" t="s">
        <v>21</v>
      </c>
      <c r="D6" s="2">
        <v>33</v>
      </c>
      <c r="E6" s="3">
        <v>13.2</v>
      </c>
    </row>
    <row r="7" spans="1:10" x14ac:dyDescent="0.3">
      <c r="B7" s="5">
        <v>45659</v>
      </c>
      <c r="C7" s="2" t="s">
        <v>22</v>
      </c>
      <c r="D7" s="2">
        <v>39</v>
      </c>
      <c r="E7" s="3">
        <v>23.4</v>
      </c>
      <c r="I7" t="s">
        <v>26</v>
      </c>
      <c r="J7" t="s">
        <v>31</v>
      </c>
    </row>
    <row r="8" spans="1:10" x14ac:dyDescent="0.3">
      <c r="B8" s="5">
        <v>45660</v>
      </c>
      <c r="C8" s="2" t="s">
        <v>21</v>
      </c>
      <c r="D8" s="2">
        <v>30</v>
      </c>
      <c r="E8" s="3">
        <v>18</v>
      </c>
      <c r="J8" s="7">
        <f>AVERAGE(Tabela1[TEMPO DE TRABALHO (h)])</f>
        <v>12.9</v>
      </c>
    </row>
    <row r="9" spans="1:10" x14ac:dyDescent="0.3">
      <c r="B9" s="5">
        <v>45660</v>
      </c>
      <c r="C9" s="2" t="s">
        <v>22</v>
      </c>
      <c r="D9" s="2">
        <v>20</v>
      </c>
      <c r="E9" s="3">
        <v>12</v>
      </c>
    </row>
    <row r="10" spans="1:10" x14ac:dyDescent="0.3">
      <c r="B10" s="5">
        <v>45661</v>
      </c>
      <c r="C10" s="2" t="s">
        <v>21</v>
      </c>
      <c r="D10" s="2">
        <v>22</v>
      </c>
      <c r="E10" s="3">
        <v>13.2</v>
      </c>
      <c r="I10" t="s">
        <v>27</v>
      </c>
      <c r="J10" t="s">
        <v>32</v>
      </c>
    </row>
    <row r="11" spans="1:10" x14ac:dyDescent="0.3">
      <c r="B11" s="5">
        <v>45661</v>
      </c>
      <c r="C11" s="2" t="s">
        <v>22</v>
      </c>
      <c r="D11" s="2">
        <v>33</v>
      </c>
      <c r="E11" s="3">
        <v>13.2</v>
      </c>
      <c r="J11" s="7">
        <f>MAX(Tabela1[QTD PRODUZIDA (uni)])</f>
        <v>40</v>
      </c>
    </row>
    <row r="12" spans="1:10" x14ac:dyDescent="0.3">
      <c r="B12" s="5">
        <v>45662</v>
      </c>
      <c r="C12" s="2" t="s">
        <v>21</v>
      </c>
      <c r="D12" s="2">
        <v>40</v>
      </c>
      <c r="E12" s="3">
        <v>16</v>
      </c>
    </row>
    <row r="13" spans="1:10" x14ac:dyDescent="0.3">
      <c r="B13" s="5">
        <v>45662</v>
      </c>
      <c r="C13" s="2" t="s">
        <v>22</v>
      </c>
      <c r="D13" s="2">
        <v>30</v>
      </c>
      <c r="E13" s="3">
        <v>6</v>
      </c>
      <c r="I13" t="s">
        <v>28</v>
      </c>
      <c r="J13" t="s">
        <v>33</v>
      </c>
    </row>
    <row r="14" spans="1:10" x14ac:dyDescent="0.3">
      <c r="B14" s="5">
        <v>45663</v>
      </c>
      <c r="C14" s="2" t="s">
        <v>21</v>
      </c>
      <c r="D14" s="2">
        <v>23</v>
      </c>
      <c r="E14" s="3">
        <v>4.5999999999999996</v>
      </c>
      <c r="J14" s="7">
        <f>MIN(Tabela1[QTD PRODUZIDA (uni)])</f>
        <v>20</v>
      </c>
    </row>
    <row r="15" spans="1:10" x14ac:dyDescent="0.3">
      <c r="B15" s="5">
        <v>45663</v>
      </c>
      <c r="C15" s="2" t="s">
        <v>22</v>
      </c>
      <c r="D15" s="2">
        <v>20</v>
      </c>
      <c r="E15" s="3">
        <v>8</v>
      </c>
    </row>
    <row r="16" spans="1:10" x14ac:dyDescent="0.3">
      <c r="B16" s="5">
        <v>45664</v>
      </c>
      <c r="C16" s="2" t="s">
        <v>21</v>
      </c>
      <c r="D16" s="2">
        <v>30</v>
      </c>
      <c r="E16" s="3">
        <v>6</v>
      </c>
      <c r="I16" t="s">
        <v>29</v>
      </c>
      <c r="J16" t="s">
        <v>34</v>
      </c>
    </row>
    <row r="17" spans="2:10" x14ac:dyDescent="0.3">
      <c r="B17" s="5">
        <v>45664</v>
      </c>
      <c r="C17" s="2" t="s">
        <v>22</v>
      </c>
      <c r="D17" s="2">
        <v>39</v>
      </c>
      <c r="E17" s="3">
        <v>7.8</v>
      </c>
      <c r="J17" s="7">
        <f>COUNTA(Tabela1[DATA])</f>
        <v>20</v>
      </c>
    </row>
    <row r="18" spans="2:10" x14ac:dyDescent="0.3">
      <c r="B18" s="5">
        <v>45665</v>
      </c>
      <c r="C18" s="2" t="s">
        <v>21</v>
      </c>
      <c r="D18" s="2">
        <v>33</v>
      </c>
      <c r="E18" s="3">
        <v>13.2</v>
      </c>
    </row>
    <row r="19" spans="2:10" x14ac:dyDescent="0.3">
      <c r="B19" s="5">
        <v>45665</v>
      </c>
      <c r="C19" s="2" t="s">
        <v>22</v>
      </c>
      <c r="D19" s="2">
        <v>35</v>
      </c>
      <c r="E19" s="3">
        <v>7</v>
      </c>
    </row>
    <row r="20" spans="2:10" x14ac:dyDescent="0.3">
      <c r="B20" s="5">
        <v>45666</v>
      </c>
      <c r="C20" s="2" t="s">
        <v>21</v>
      </c>
      <c r="D20" s="2">
        <v>35</v>
      </c>
      <c r="E20" s="3">
        <v>21</v>
      </c>
    </row>
    <row r="21" spans="2:10" x14ac:dyDescent="0.3">
      <c r="B21" s="5">
        <v>45666</v>
      </c>
      <c r="C21" s="2" t="s">
        <v>22</v>
      </c>
      <c r="D21" s="2">
        <v>32</v>
      </c>
      <c r="E21" s="3">
        <v>6.4</v>
      </c>
    </row>
    <row r="22" spans="2:10" x14ac:dyDescent="0.3">
      <c r="B22" s="5">
        <v>45667</v>
      </c>
      <c r="C22" s="2" t="s">
        <v>21</v>
      </c>
      <c r="D22" s="2">
        <v>30</v>
      </c>
      <c r="E22" s="3">
        <v>12</v>
      </c>
    </row>
    <row r="23" spans="2:10" x14ac:dyDescent="0.3">
      <c r="B23" s="5">
        <v>45667</v>
      </c>
      <c r="C23" s="2" t="s">
        <v>22</v>
      </c>
      <c r="D23" s="2">
        <v>25</v>
      </c>
      <c r="E23" s="3">
        <v>15</v>
      </c>
    </row>
    <row r="434" spans="286:286" x14ac:dyDescent="0.3">
      <c r="JZ434" s="12" t="s">
        <v>153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1BD2-1F24-4756-820C-1344493E1BB8}">
  <dimension ref="A1:EY398"/>
  <sheetViews>
    <sheetView zoomScaleNormal="100" workbookViewId="0">
      <selection activeCell="N5" sqref="N5:N137"/>
    </sheetView>
  </sheetViews>
  <sheetFormatPr defaultRowHeight="14.4" x14ac:dyDescent="0.3"/>
  <cols>
    <col min="1" max="1" width="2.6640625" customWidth="1"/>
    <col min="2" max="2" width="20.33203125" bestFit="1" customWidth="1"/>
    <col min="3" max="4" width="10" customWidth="1"/>
    <col min="5" max="5" width="16" customWidth="1"/>
    <col min="10" max="10" width="13.5546875" customWidth="1"/>
    <col min="11" max="11" width="22" customWidth="1"/>
    <col min="12" max="13" width="12.88671875" customWidth="1"/>
    <col min="14" max="14" width="25.6640625" customWidth="1"/>
  </cols>
  <sheetData>
    <row r="1" spans="1:14" x14ac:dyDescent="0.3">
      <c r="A1" s="8" t="s">
        <v>148</v>
      </c>
    </row>
    <row r="3" spans="1:14" x14ac:dyDescent="0.3">
      <c r="B3" s="13" t="s">
        <v>147</v>
      </c>
      <c r="C3" s="13"/>
      <c r="D3" s="13"/>
      <c r="J3" s="13" t="s">
        <v>146</v>
      </c>
      <c r="K3" s="13"/>
      <c r="L3" s="13"/>
      <c r="M3" s="13"/>
      <c r="N3" s="13"/>
    </row>
    <row r="4" spans="1:14" x14ac:dyDescent="0.3">
      <c r="B4" s="9" t="s">
        <v>35</v>
      </c>
      <c r="C4" s="9" t="s">
        <v>45</v>
      </c>
      <c r="D4" s="9" t="s">
        <v>2</v>
      </c>
      <c r="J4" s="9" t="s">
        <v>0</v>
      </c>
      <c r="K4" s="9" t="s">
        <v>149</v>
      </c>
      <c r="L4" s="9" t="s">
        <v>150</v>
      </c>
      <c r="M4" s="9" t="s">
        <v>151</v>
      </c>
      <c r="N4" s="9" t="s">
        <v>45</v>
      </c>
    </row>
    <row r="5" spans="1:14" x14ac:dyDescent="0.3">
      <c r="B5" s="6" t="s">
        <v>36</v>
      </c>
      <c r="C5" s="2" t="s">
        <v>46</v>
      </c>
      <c r="D5" s="2">
        <v>10</v>
      </c>
      <c r="J5" s="5">
        <v>45658</v>
      </c>
      <c r="K5" s="6" t="s">
        <v>36</v>
      </c>
      <c r="L5" s="6" t="s">
        <v>81</v>
      </c>
      <c r="M5" s="6" t="s">
        <v>56</v>
      </c>
      <c r="N5" s="10" t="str">
        <f>_xlfn.XLOOKUP(K5,B$5:B$13,C$5:C$13)</f>
        <v>859-86</v>
      </c>
    </row>
    <row r="6" spans="1:14" x14ac:dyDescent="0.3">
      <c r="B6" s="6" t="s">
        <v>37</v>
      </c>
      <c r="C6" s="2" t="s">
        <v>47</v>
      </c>
      <c r="D6" s="2">
        <v>50</v>
      </c>
      <c r="J6" s="5">
        <v>45658.3</v>
      </c>
      <c r="K6" s="6" t="s">
        <v>42</v>
      </c>
      <c r="L6" s="6" t="s">
        <v>139</v>
      </c>
      <c r="M6" s="6" t="s">
        <v>61</v>
      </c>
      <c r="N6" s="10" t="str">
        <f t="shared" ref="N6:N69" si="0">_xlfn.XLOOKUP(K6,B$5:B$13,C$5:C$13)</f>
        <v>426-15</v>
      </c>
    </row>
    <row r="7" spans="1:14" x14ac:dyDescent="0.3">
      <c r="B7" s="6" t="s">
        <v>38</v>
      </c>
      <c r="C7" s="2" t="s">
        <v>48</v>
      </c>
      <c r="D7" s="2">
        <v>14</v>
      </c>
      <c r="J7" s="5">
        <v>45658.600000000006</v>
      </c>
      <c r="K7" s="6" t="s">
        <v>41</v>
      </c>
      <c r="L7" s="6" t="s">
        <v>91</v>
      </c>
      <c r="M7" s="6" t="s">
        <v>55</v>
      </c>
      <c r="N7" s="10" t="str">
        <f t="shared" si="0"/>
        <v>172-24</v>
      </c>
    </row>
    <row r="8" spans="1:14" x14ac:dyDescent="0.3">
      <c r="B8" s="6" t="s">
        <v>39</v>
      </c>
      <c r="C8" s="2" t="s">
        <v>49</v>
      </c>
      <c r="D8" s="2">
        <v>20</v>
      </c>
      <c r="J8" s="5">
        <v>45658.900000000009</v>
      </c>
      <c r="K8" s="6" t="s">
        <v>40</v>
      </c>
      <c r="L8" s="6" t="s">
        <v>98</v>
      </c>
      <c r="M8" s="6" t="s">
        <v>58</v>
      </c>
      <c r="N8" s="10" t="str">
        <f t="shared" si="0"/>
        <v>810-81</v>
      </c>
    </row>
    <row r="9" spans="1:14" x14ac:dyDescent="0.3">
      <c r="B9" s="6" t="s">
        <v>40</v>
      </c>
      <c r="C9" s="2" t="s">
        <v>50</v>
      </c>
      <c r="D9" s="2">
        <v>48</v>
      </c>
      <c r="J9" s="5">
        <v>45659.200000000012</v>
      </c>
      <c r="K9" s="6" t="s">
        <v>42</v>
      </c>
      <c r="L9" s="6" t="s">
        <v>69</v>
      </c>
      <c r="M9" s="6" t="s">
        <v>59</v>
      </c>
      <c r="N9" s="10" t="str">
        <f t="shared" si="0"/>
        <v>426-15</v>
      </c>
    </row>
    <row r="10" spans="1:14" x14ac:dyDescent="0.3">
      <c r="B10" s="6" t="s">
        <v>41</v>
      </c>
      <c r="C10" s="2" t="s">
        <v>51</v>
      </c>
      <c r="D10" s="2">
        <v>35</v>
      </c>
      <c r="J10" s="5">
        <v>45659.500000000015</v>
      </c>
      <c r="K10" s="6" t="s">
        <v>38</v>
      </c>
      <c r="L10" s="6" t="s">
        <v>112</v>
      </c>
      <c r="M10" s="6" t="s">
        <v>63</v>
      </c>
      <c r="N10" s="10" t="str">
        <f t="shared" si="0"/>
        <v>138-98</v>
      </c>
    </row>
    <row r="11" spans="1:14" x14ac:dyDescent="0.3">
      <c r="B11" s="6" t="s">
        <v>42</v>
      </c>
      <c r="C11" s="2" t="s">
        <v>52</v>
      </c>
      <c r="D11" s="2">
        <v>20</v>
      </c>
      <c r="J11" s="5">
        <v>45659.800000000017</v>
      </c>
      <c r="K11" s="6" t="s">
        <v>41</v>
      </c>
      <c r="L11" s="6" t="s">
        <v>93</v>
      </c>
      <c r="M11" s="6" t="s">
        <v>59</v>
      </c>
      <c r="N11" s="10" t="str">
        <f t="shared" si="0"/>
        <v>172-24</v>
      </c>
    </row>
    <row r="12" spans="1:14" x14ac:dyDescent="0.3">
      <c r="B12" s="6" t="s">
        <v>43</v>
      </c>
      <c r="C12" s="2" t="s">
        <v>53</v>
      </c>
      <c r="D12" s="2">
        <v>15</v>
      </c>
      <c r="J12" s="5">
        <v>45660.10000000002</v>
      </c>
      <c r="K12" s="6" t="s">
        <v>38</v>
      </c>
      <c r="L12" s="6" t="s">
        <v>96</v>
      </c>
      <c r="M12" s="6" t="s">
        <v>63</v>
      </c>
      <c r="N12" s="10" t="str">
        <f t="shared" si="0"/>
        <v>138-98</v>
      </c>
    </row>
    <row r="13" spans="1:14" x14ac:dyDescent="0.3">
      <c r="B13" s="6" t="s">
        <v>44</v>
      </c>
      <c r="C13" s="2" t="s">
        <v>54</v>
      </c>
      <c r="D13" s="2">
        <v>26</v>
      </c>
      <c r="J13" s="5">
        <v>45660.400000000023</v>
      </c>
      <c r="K13" s="6" t="s">
        <v>41</v>
      </c>
      <c r="L13" s="6" t="s">
        <v>128</v>
      </c>
      <c r="M13" s="6" t="s">
        <v>61</v>
      </c>
      <c r="N13" s="10" t="str">
        <f t="shared" si="0"/>
        <v>172-24</v>
      </c>
    </row>
    <row r="14" spans="1:14" x14ac:dyDescent="0.3">
      <c r="J14" s="5">
        <v>45660.700000000026</v>
      </c>
      <c r="K14" s="6" t="s">
        <v>40</v>
      </c>
      <c r="L14" s="6" t="s">
        <v>101</v>
      </c>
      <c r="M14" s="6" t="s">
        <v>63</v>
      </c>
      <c r="N14" s="10" t="str">
        <f t="shared" si="0"/>
        <v>810-81</v>
      </c>
    </row>
    <row r="15" spans="1:14" x14ac:dyDescent="0.3">
      <c r="J15" s="5">
        <v>45661.000000000029</v>
      </c>
      <c r="K15" s="6" t="s">
        <v>39</v>
      </c>
      <c r="L15" s="6" t="s">
        <v>117</v>
      </c>
      <c r="M15" s="6" t="s">
        <v>59</v>
      </c>
      <c r="N15" s="10" t="str">
        <f t="shared" si="0"/>
        <v>844-72</v>
      </c>
    </row>
    <row r="16" spans="1:14" x14ac:dyDescent="0.3">
      <c r="J16" s="5">
        <v>45661.300000000032</v>
      </c>
      <c r="K16" s="6" t="s">
        <v>39</v>
      </c>
      <c r="L16" s="6" t="s">
        <v>134</v>
      </c>
      <c r="M16" s="6" t="s">
        <v>63</v>
      </c>
      <c r="N16" s="10" t="str">
        <f t="shared" si="0"/>
        <v>844-72</v>
      </c>
    </row>
    <row r="17" spans="10:14" x14ac:dyDescent="0.3">
      <c r="J17" s="5">
        <v>45661.600000000035</v>
      </c>
      <c r="K17" s="6" t="s">
        <v>36</v>
      </c>
      <c r="L17" s="6" t="s">
        <v>95</v>
      </c>
      <c r="M17" s="6" t="s">
        <v>62</v>
      </c>
      <c r="N17" s="10" t="str">
        <f t="shared" si="0"/>
        <v>859-86</v>
      </c>
    </row>
    <row r="18" spans="10:14" x14ac:dyDescent="0.3">
      <c r="J18" s="5">
        <v>45661.900000000038</v>
      </c>
      <c r="K18" s="6" t="s">
        <v>44</v>
      </c>
      <c r="L18" s="6" t="s">
        <v>113</v>
      </c>
      <c r="M18" s="6" t="s">
        <v>56</v>
      </c>
      <c r="N18" s="10" t="str">
        <f t="shared" si="0"/>
        <v>520-16</v>
      </c>
    </row>
    <row r="19" spans="10:14" x14ac:dyDescent="0.3">
      <c r="J19" s="5">
        <v>45662.200000000041</v>
      </c>
      <c r="K19" s="6" t="s">
        <v>42</v>
      </c>
      <c r="L19" s="6" t="s">
        <v>125</v>
      </c>
      <c r="M19" s="6" t="s">
        <v>55</v>
      </c>
      <c r="N19" s="10" t="str">
        <f t="shared" si="0"/>
        <v>426-15</v>
      </c>
    </row>
    <row r="20" spans="10:14" x14ac:dyDescent="0.3">
      <c r="J20" s="5">
        <v>45662.500000000044</v>
      </c>
      <c r="K20" s="6" t="s">
        <v>41</v>
      </c>
      <c r="L20" s="6" t="s">
        <v>102</v>
      </c>
      <c r="M20" s="6" t="s">
        <v>61</v>
      </c>
      <c r="N20" s="10" t="str">
        <f t="shared" si="0"/>
        <v>172-24</v>
      </c>
    </row>
    <row r="21" spans="10:14" x14ac:dyDescent="0.3">
      <c r="J21" s="5">
        <v>45662.800000000047</v>
      </c>
      <c r="K21" s="6" t="s">
        <v>38</v>
      </c>
      <c r="L21" s="6" t="s">
        <v>74</v>
      </c>
      <c r="M21" s="6" t="s">
        <v>57</v>
      </c>
      <c r="N21" s="10" t="str">
        <f t="shared" si="0"/>
        <v>138-98</v>
      </c>
    </row>
    <row r="22" spans="10:14" x14ac:dyDescent="0.3">
      <c r="J22" s="5">
        <v>45663.100000000049</v>
      </c>
      <c r="K22" s="6" t="s">
        <v>40</v>
      </c>
      <c r="L22" s="6" t="s">
        <v>102</v>
      </c>
      <c r="M22" s="6" t="s">
        <v>62</v>
      </c>
      <c r="N22" s="10" t="str">
        <f t="shared" si="0"/>
        <v>810-81</v>
      </c>
    </row>
    <row r="23" spans="10:14" x14ac:dyDescent="0.3">
      <c r="J23" s="5">
        <v>45663.400000000052</v>
      </c>
      <c r="K23" s="6" t="s">
        <v>42</v>
      </c>
      <c r="L23" s="6" t="s">
        <v>71</v>
      </c>
      <c r="M23" s="6" t="s">
        <v>58</v>
      </c>
      <c r="N23" s="10" t="str">
        <f t="shared" si="0"/>
        <v>426-15</v>
      </c>
    </row>
    <row r="24" spans="10:14" x14ac:dyDescent="0.3">
      <c r="J24" s="5">
        <v>45663.700000000055</v>
      </c>
      <c r="K24" s="6" t="s">
        <v>43</v>
      </c>
      <c r="L24" s="6" t="s">
        <v>116</v>
      </c>
      <c r="M24" s="6" t="s">
        <v>61</v>
      </c>
      <c r="N24" s="10" t="str">
        <f t="shared" si="0"/>
        <v>151-10</v>
      </c>
    </row>
    <row r="25" spans="10:14" x14ac:dyDescent="0.3">
      <c r="J25" s="5">
        <v>45664.000000000058</v>
      </c>
      <c r="K25" s="6" t="s">
        <v>38</v>
      </c>
      <c r="L25" s="6" t="s">
        <v>123</v>
      </c>
      <c r="M25" s="6" t="s">
        <v>61</v>
      </c>
      <c r="N25" s="10" t="str">
        <f t="shared" si="0"/>
        <v>138-98</v>
      </c>
    </row>
    <row r="26" spans="10:14" x14ac:dyDescent="0.3">
      <c r="J26" s="5">
        <v>45664.300000000061</v>
      </c>
      <c r="K26" s="6" t="s">
        <v>36</v>
      </c>
      <c r="L26" s="6" t="s">
        <v>113</v>
      </c>
      <c r="M26" s="6" t="s">
        <v>56</v>
      </c>
      <c r="N26" s="10" t="str">
        <f t="shared" si="0"/>
        <v>859-86</v>
      </c>
    </row>
    <row r="27" spans="10:14" x14ac:dyDescent="0.3">
      <c r="J27" s="5">
        <v>45664.600000000064</v>
      </c>
      <c r="K27" s="6" t="s">
        <v>42</v>
      </c>
      <c r="L27" s="6" t="s">
        <v>72</v>
      </c>
      <c r="M27" s="6" t="s">
        <v>62</v>
      </c>
      <c r="N27" s="10" t="str">
        <f t="shared" si="0"/>
        <v>426-15</v>
      </c>
    </row>
    <row r="28" spans="10:14" x14ac:dyDescent="0.3">
      <c r="J28" s="5">
        <v>45664.900000000067</v>
      </c>
      <c r="K28" s="6" t="s">
        <v>39</v>
      </c>
      <c r="L28" s="6" t="s">
        <v>129</v>
      </c>
      <c r="M28" s="6" t="s">
        <v>55</v>
      </c>
      <c r="N28" s="10" t="str">
        <f t="shared" si="0"/>
        <v>844-72</v>
      </c>
    </row>
    <row r="29" spans="10:14" x14ac:dyDescent="0.3">
      <c r="J29" s="5">
        <v>45665.20000000007</v>
      </c>
      <c r="K29" s="6" t="s">
        <v>44</v>
      </c>
      <c r="L29" s="6" t="s">
        <v>88</v>
      </c>
      <c r="M29" s="6" t="s">
        <v>62</v>
      </c>
      <c r="N29" s="10" t="str">
        <f t="shared" si="0"/>
        <v>520-16</v>
      </c>
    </row>
    <row r="30" spans="10:14" x14ac:dyDescent="0.3">
      <c r="J30" s="5">
        <v>45665.500000000073</v>
      </c>
      <c r="K30" s="6" t="s">
        <v>37</v>
      </c>
      <c r="L30" s="6" t="s">
        <v>143</v>
      </c>
      <c r="M30" s="6" t="s">
        <v>55</v>
      </c>
      <c r="N30" s="10" t="str">
        <f t="shared" si="0"/>
        <v>917-58</v>
      </c>
    </row>
    <row r="31" spans="10:14" x14ac:dyDescent="0.3">
      <c r="J31" s="5">
        <v>45665.800000000076</v>
      </c>
      <c r="K31" s="6" t="s">
        <v>36</v>
      </c>
      <c r="L31" s="6" t="s">
        <v>130</v>
      </c>
      <c r="M31" s="6" t="s">
        <v>60</v>
      </c>
      <c r="N31" s="10" t="str">
        <f t="shared" si="0"/>
        <v>859-86</v>
      </c>
    </row>
    <row r="32" spans="10:14" x14ac:dyDescent="0.3">
      <c r="J32" s="5">
        <v>45666.100000000079</v>
      </c>
      <c r="K32" s="6" t="s">
        <v>43</v>
      </c>
      <c r="L32" s="6" t="s">
        <v>73</v>
      </c>
      <c r="M32" s="6" t="s">
        <v>63</v>
      </c>
      <c r="N32" s="10" t="str">
        <f t="shared" si="0"/>
        <v>151-10</v>
      </c>
    </row>
    <row r="33" spans="10:14" x14ac:dyDescent="0.3">
      <c r="J33" s="5">
        <v>45666.400000000081</v>
      </c>
      <c r="K33" s="6" t="s">
        <v>41</v>
      </c>
      <c r="L33" s="6" t="s">
        <v>138</v>
      </c>
      <c r="M33" s="6" t="s">
        <v>59</v>
      </c>
      <c r="N33" s="10" t="str">
        <f t="shared" si="0"/>
        <v>172-24</v>
      </c>
    </row>
    <row r="34" spans="10:14" x14ac:dyDescent="0.3">
      <c r="J34" s="5">
        <v>45666.700000000084</v>
      </c>
      <c r="K34" s="6" t="s">
        <v>37</v>
      </c>
      <c r="L34" s="6" t="s">
        <v>137</v>
      </c>
      <c r="M34" s="6" t="s">
        <v>56</v>
      </c>
      <c r="N34" s="10" t="str">
        <f t="shared" si="0"/>
        <v>917-58</v>
      </c>
    </row>
    <row r="35" spans="10:14" x14ac:dyDescent="0.3">
      <c r="J35" s="5">
        <v>45667.000000000087</v>
      </c>
      <c r="K35" s="6" t="s">
        <v>43</v>
      </c>
      <c r="L35" s="6" t="s">
        <v>118</v>
      </c>
      <c r="M35" s="6" t="s">
        <v>63</v>
      </c>
      <c r="N35" s="10" t="str">
        <f t="shared" si="0"/>
        <v>151-10</v>
      </c>
    </row>
    <row r="36" spans="10:14" x14ac:dyDescent="0.3">
      <c r="J36" s="5">
        <v>45667.30000000009</v>
      </c>
      <c r="K36" s="6" t="s">
        <v>42</v>
      </c>
      <c r="L36" s="6" t="s">
        <v>70</v>
      </c>
      <c r="M36" s="6" t="s">
        <v>61</v>
      </c>
      <c r="N36" s="10" t="str">
        <f t="shared" si="0"/>
        <v>426-15</v>
      </c>
    </row>
    <row r="37" spans="10:14" x14ac:dyDescent="0.3">
      <c r="J37" s="5">
        <v>45667.600000000093</v>
      </c>
      <c r="K37" s="6" t="s">
        <v>44</v>
      </c>
      <c r="L37" s="6" t="s">
        <v>120</v>
      </c>
      <c r="M37" s="6" t="s">
        <v>58</v>
      </c>
      <c r="N37" s="10" t="str">
        <f t="shared" si="0"/>
        <v>520-16</v>
      </c>
    </row>
    <row r="38" spans="10:14" x14ac:dyDescent="0.3">
      <c r="J38" s="5">
        <v>45667.900000000096</v>
      </c>
      <c r="K38" s="6" t="s">
        <v>42</v>
      </c>
      <c r="L38" s="6" t="s">
        <v>66</v>
      </c>
      <c r="M38" s="6" t="s">
        <v>62</v>
      </c>
      <c r="N38" s="10" t="str">
        <f t="shared" si="0"/>
        <v>426-15</v>
      </c>
    </row>
    <row r="39" spans="10:14" x14ac:dyDescent="0.3">
      <c r="J39" s="5">
        <v>45668.200000000099</v>
      </c>
      <c r="K39" s="6" t="s">
        <v>36</v>
      </c>
      <c r="L39" s="6" t="s">
        <v>110</v>
      </c>
      <c r="M39" s="6" t="s">
        <v>59</v>
      </c>
      <c r="N39" s="10" t="str">
        <f t="shared" si="0"/>
        <v>859-86</v>
      </c>
    </row>
    <row r="40" spans="10:14" x14ac:dyDescent="0.3">
      <c r="J40" s="5">
        <v>45668.500000000102</v>
      </c>
      <c r="K40" s="6" t="s">
        <v>38</v>
      </c>
      <c r="L40" s="6" t="s">
        <v>119</v>
      </c>
      <c r="M40" s="6" t="s">
        <v>61</v>
      </c>
      <c r="N40" s="10" t="str">
        <f t="shared" si="0"/>
        <v>138-98</v>
      </c>
    </row>
    <row r="41" spans="10:14" x14ac:dyDescent="0.3">
      <c r="J41" s="5">
        <v>45668.800000000105</v>
      </c>
      <c r="K41" s="6" t="s">
        <v>44</v>
      </c>
      <c r="L41" s="6" t="s">
        <v>93</v>
      </c>
      <c r="M41" s="6" t="s">
        <v>58</v>
      </c>
      <c r="N41" s="10" t="str">
        <f t="shared" si="0"/>
        <v>520-16</v>
      </c>
    </row>
    <row r="42" spans="10:14" x14ac:dyDescent="0.3">
      <c r="J42" s="5">
        <v>45669.100000000108</v>
      </c>
      <c r="K42" s="6" t="s">
        <v>43</v>
      </c>
      <c r="L42" s="6" t="s">
        <v>114</v>
      </c>
      <c r="M42" s="6" t="s">
        <v>58</v>
      </c>
      <c r="N42" s="10" t="str">
        <f t="shared" si="0"/>
        <v>151-10</v>
      </c>
    </row>
    <row r="43" spans="10:14" x14ac:dyDescent="0.3">
      <c r="J43" s="5">
        <v>45669.400000000111</v>
      </c>
      <c r="K43" s="6" t="s">
        <v>38</v>
      </c>
      <c r="L43" s="6" t="s">
        <v>71</v>
      </c>
      <c r="M43" s="6" t="s">
        <v>55</v>
      </c>
      <c r="N43" s="10" t="str">
        <f t="shared" si="0"/>
        <v>138-98</v>
      </c>
    </row>
    <row r="44" spans="10:14" x14ac:dyDescent="0.3">
      <c r="J44" s="5">
        <v>45669.700000000114</v>
      </c>
      <c r="K44" s="6" t="s">
        <v>38</v>
      </c>
      <c r="L44" s="6" t="s">
        <v>135</v>
      </c>
      <c r="M44" s="6" t="s">
        <v>58</v>
      </c>
      <c r="N44" s="10" t="str">
        <f t="shared" si="0"/>
        <v>138-98</v>
      </c>
    </row>
    <row r="45" spans="10:14" x14ac:dyDescent="0.3">
      <c r="J45" s="5">
        <v>45670.000000000116</v>
      </c>
      <c r="K45" s="6" t="s">
        <v>39</v>
      </c>
      <c r="L45" s="6" t="s">
        <v>109</v>
      </c>
      <c r="M45" s="6" t="s">
        <v>62</v>
      </c>
      <c r="N45" s="10" t="str">
        <f t="shared" si="0"/>
        <v>844-72</v>
      </c>
    </row>
    <row r="46" spans="10:14" x14ac:dyDescent="0.3">
      <c r="J46" s="5">
        <v>45670.300000000119</v>
      </c>
      <c r="K46" s="6" t="s">
        <v>40</v>
      </c>
      <c r="L46" s="6" t="s">
        <v>127</v>
      </c>
      <c r="M46" s="6" t="s">
        <v>57</v>
      </c>
      <c r="N46" s="10" t="str">
        <f t="shared" si="0"/>
        <v>810-81</v>
      </c>
    </row>
    <row r="47" spans="10:14" x14ac:dyDescent="0.3">
      <c r="J47" s="5">
        <v>45670.600000000122</v>
      </c>
      <c r="K47" s="6" t="s">
        <v>37</v>
      </c>
      <c r="L47" s="6" t="s">
        <v>65</v>
      </c>
      <c r="M47" s="6" t="s">
        <v>60</v>
      </c>
      <c r="N47" s="10" t="str">
        <f t="shared" si="0"/>
        <v>917-58</v>
      </c>
    </row>
    <row r="48" spans="10:14" x14ac:dyDescent="0.3">
      <c r="J48" s="5">
        <v>45670.900000000125</v>
      </c>
      <c r="K48" s="6" t="s">
        <v>42</v>
      </c>
      <c r="L48" s="6" t="s">
        <v>108</v>
      </c>
      <c r="M48" s="6" t="s">
        <v>57</v>
      </c>
      <c r="N48" s="10" t="str">
        <f t="shared" si="0"/>
        <v>426-15</v>
      </c>
    </row>
    <row r="49" spans="10:14" x14ac:dyDescent="0.3">
      <c r="J49" s="5">
        <v>45671.200000000128</v>
      </c>
      <c r="K49" s="6" t="s">
        <v>37</v>
      </c>
      <c r="L49" s="6" t="s">
        <v>82</v>
      </c>
      <c r="M49" s="6" t="s">
        <v>59</v>
      </c>
      <c r="N49" s="10" t="str">
        <f t="shared" si="0"/>
        <v>917-58</v>
      </c>
    </row>
    <row r="50" spans="10:14" x14ac:dyDescent="0.3">
      <c r="J50" s="5">
        <v>45671.500000000131</v>
      </c>
      <c r="K50" s="6" t="s">
        <v>41</v>
      </c>
      <c r="L50" s="6" t="s">
        <v>112</v>
      </c>
      <c r="M50" s="6" t="s">
        <v>55</v>
      </c>
      <c r="N50" s="10" t="str">
        <f t="shared" si="0"/>
        <v>172-24</v>
      </c>
    </row>
    <row r="51" spans="10:14" x14ac:dyDescent="0.3">
      <c r="J51" s="5">
        <v>45671.800000000134</v>
      </c>
      <c r="K51" s="6" t="s">
        <v>36</v>
      </c>
      <c r="L51" s="6" t="s">
        <v>115</v>
      </c>
      <c r="M51" s="6" t="s">
        <v>59</v>
      </c>
      <c r="N51" s="10" t="str">
        <f t="shared" si="0"/>
        <v>859-86</v>
      </c>
    </row>
    <row r="52" spans="10:14" x14ac:dyDescent="0.3">
      <c r="J52" s="5">
        <v>45672.100000000137</v>
      </c>
      <c r="K52" s="6" t="s">
        <v>42</v>
      </c>
      <c r="L52" s="6" t="s">
        <v>119</v>
      </c>
      <c r="M52" s="6" t="s">
        <v>60</v>
      </c>
      <c r="N52" s="10" t="str">
        <f t="shared" si="0"/>
        <v>426-15</v>
      </c>
    </row>
    <row r="53" spans="10:14" x14ac:dyDescent="0.3">
      <c r="J53" s="5">
        <v>45672.40000000014</v>
      </c>
      <c r="K53" s="6" t="s">
        <v>39</v>
      </c>
      <c r="L53" s="6" t="s">
        <v>105</v>
      </c>
      <c r="M53" s="6" t="s">
        <v>57</v>
      </c>
      <c r="N53" s="10" t="str">
        <f t="shared" si="0"/>
        <v>844-72</v>
      </c>
    </row>
    <row r="54" spans="10:14" x14ac:dyDescent="0.3">
      <c r="J54" s="5">
        <v>45672.700000000143</v>
      </c>
      <c r="K54" s="6" t="s">
        <v>37</v>
      </c>
      <c r="L54" s="6" t="s">
        <v>86</v>
      </c>
      <c r="M54" s="6" t="s">
        <v>63</v>
      </c>
      <c r="N54" s="10" t="str">
        <f t="shared" si="0"/>
        <v>917-58</v>
      </c>
    </row>
    <row r="55" spans="10:14" x14ac:dyDescent="0.3">
      <c r="J55" s="5">
        <v>45673.000000000146</v>
      </c>
      <c r="K55" s="6" t="s">
        <v>37</v>
      </c>
      <c r="L55" s="6" t="s">
        <v>140</v>
      </c>
      <c r="M55" s="6" t="s">
        <v>59</v>
      </c>
      <c r="N55" s="10" t="str">
        <f t="shared" si="0"/>
        <v>917-58</v>
      </c>
    </row>
    <row r="56" spans="10:14" x14ac:dyDescent="0.3">
      <c r="J56" s="5">
        <v>45673.300000000148</v>
      </c>
      <c r="K56" s="6" t="s">
        <v>39</v>
      </c>
      <c r="L56" s="6" t="s">
        <v>100</v>
      </c>
      <c r="M56" s="6" t="s">
        <v>59</v>
      </c>
      <c r="N56" s="10" t="str">
        <f t="shared" si="0"/>
        <v>844-72</v>
      </c>
    </row>
    <row r="57" spans="10:14" x14ac:dyDescent="0.3">
      <c r="J57" s="5">
        <v>45673.600000000151</v>
      </c>
      <c r="K57" s="6" t="s">
        <v>37</v>
      </c>
      <c r="L57" s="6" t="s">
        <v>67</v>
      </c>
      <c r="M57" s="6" t="s">
        <v>61</v>
      </c>
      <c r="N57" s="10" t="str">
        <f t="shared" si="0"/>
        <v>917-58</v>
      </c>
    </row>
    <row r="58" spans="10:14" x14ac:dyDescent="0.3">
      <c r="J58" s="5">
        <v>45673.900000000154</v>
      </c>
      <c r="K58" s="6" t="s">
        <v>36</v>
      </c>
      <c r="L58" s="6" t="s">
        <v>137</v>
      </c>
      <c r="M58" s="6" t="s">
        <v>57</v>
      </c>
      <c r="N58" s="10" t="str">
        <f t="shared" si="0"/>
        <v>859-86</v>
      </c>
    </row>
    <row r="59" spans="10:14" x14ac:dyDescent="0.3">
      <c r="J59" s="5">
        <v>45674.200000000157</v>
      </c>
      <c r="K59" s="6" t="s">
        <v>43</v>
      </c>
      <c r="L59" s="6" t="s">
        <v>79</v>
      </c>
      <c r="M59" s="6" t="s">
        <v>61</v>
      </c>
      <c r="N59" s="10" t="str">
        <f t="shared" si="0"/>
        <v>151-10</v>
      </c>
    </row>
    <row r="60" spans="10:14" x14ac:dyDescent="0.3">
      <c r="J60" s="5">
        <v>45674.50000000016</v>
      </c>
      <c r="K60" s="6" t="s">
        <v>42</v>
      </c>
      <c r="L60" s="6" t="s">
        <v>99</v>
      </c>
      <c r="M60" s="6" t="s">
        <v>58</v>
      </c>
      <c r="N60" s="10" t="str">
        <f t="shared" si="0"/>
        <v>426-15</v>
      </c>
    </row>
    <row r="61" spans="10:14" x14ac:dyDescent="0.3">
      <c r="J61" s="5">
        <v>45674.800000000163</v>
      </c>
      <c r="K61" s="6" t="s">
        <v>38</v>
      </c>
      <c r="L61" s="6" t="s">
        <v>97</v>
      </c>
      <c r="M61" s="6" t="s">
        <v>56</v>
      </c>
      <c r="N61" s="10" t="str">
        <f t="shared" si="0"/>
        <v>138-98</v>
      </c>
    </row>
    <row r="62" spans="10:14" x14ac:dyDescent="0.3">
      <c r="J62" s="5">
        <v>45675.100000000166</v>
      </c>
      <c r="K62" s="6" t="s">
        <v>41</v>
      </c>
      <c r="L62" s="6" t="s">
        <v>64</v>
      </c>
      <c r="M62" s="6" t="s">
        <v>63</v>
      </c>
      <c r="N62" s="10" t="str">
        <f t="shared" si="0"/>
        <v>172-24</v>
      </c>
    </row>
    <row r="63" spans="10:14" x14ac:dyDescent="0.3">
      <c r="J63" s="5">
        <v>45675.400000000169</v>
      </c>
      <c r="K63" s="6" t="s">
        <v>44</v>
      </c>
      <c r="L63" s="6" t="s">
        <v>112</v>
      </c>
      <c r="M63" s="6" t="s">
        <v>57</v>
      </c>
      <c r="N63" s="10" t="str">
        <f t="shared" si="0"/>
        <v>520-16</v>
      </c>
    </row>
    <row r="64" spans="10:14" x14ac:dyDescent="0.3">
      <c r="J64" s="5">
        <v>45675.700000000172</v>
      </c>
      <c r="K64" s="6" t="s">
        <v>40</v>
      </c>
      <c r="L64" s="6" t="s">
        <v>98</v>
      </c>
      <c r="M64" s="6" t="s">
        <v>60</v>
      </c>
      <c r="N64" s="10" t="str">
        <f t="shared" si="0"/>
        <v>810-81</v>
      </c>
    </row>
    <row r="65" spans="10:14" x14ac:dyDescent="0.3">
      <c r="J65" s="5">
        <v>45676.000000000175</v>
      </c>
      <c r="K65" s="6" t="s">
        <v>43</v>
      </c>
      <c r="L65" s="6" t="s">
        <v>74</v>
      </c>
      <c r="M65" s="6" t="s">
        <v>63</v>
      </c>
      <c r="N65" s="10" t="str">
        <f t="shared" si="0"/>
        <v>151-10</v>
      </c>
    </row>
    <row r="66" spans="10:14" x14ac:dyDescent="0.3">
      <c r="J66" s="5">
        <v>45676.300000000178</v>
      </c>
      <c r="K66" s="6" t="s">
        <v>43</v>
      </c>
      <c r="L66" s="6" t="s">
        <v>73</v>
      </c>
      <c r="M66" s="6" t="s">
        <v>57</v>
      </c>
      <c r="N66" s="10" t="str">
        <f t="shared" si="0"/>
        <v>151-10</v>
      </c>
    </row>
    <row r="67" spans="10:14" x14ac:dyDescent="0.3">
      <c r="J67" s="5">
        <v>45676.60000000018</v>
      </c>
      <c r="K67" s="6" t="s">
        <v>43</v>
      </c>
      <c r="L67" s="6" t="s">
        <v>107</v>
      </c>
      <c r="M67" s="6" t="s">
        <v>60</v>
      </c>
      <c r="N67" s="10" t="str">
        <f t="shared" si="0"/>
        <v>151-10</v>
      </c>
    </row>
    <row r="68" spans="10:14" x14ac:dyDescent="0.3">
      <c r="J68" s="5">
        <v>45676.900000000183</v>
      </c>
      <c r="K68" s="6" t="s">
        <v>40</v>
      </c>
      <c r="L68" s="6" t="s">
        <v>102</v>
      </c>
      <c r="M68" s="6" t="s">
        <v>63</v>
      </c>
      <c r="N68" s="10" t="str">
        <f t="shared" si="0"/>
        <v>810-81</v>
      </c>
    </row>
    <row r="69" spans="10:14" x14ac:dyDescent="0.3">
      <c r="J69" s="5">
        <v>45677.200000000186</v>
      </c>
      <c r="K69" s="6" t="s">
        <v>37</v>
      </c>
      <c r="L69" s="6" t="s">
        <v>115</v>
      </c>
      <c r="M69" s="6" t="s">
        <v>55</v>
      </c>
      <c r="N69" s="10" t="str">
        <f t="shared" si="0"/>
        <v>917-58</v>
      </c>
    </row>
    <row r="70" spans="10:14" x14ac:dyDescent="0.3">
      <c r="J70" s="5">
        <v>45677.500000000189</v>
      </c>
      <c r="K70" s="6" t="s">
        <v>43</v>
      </c>
      <c r="L70" s="6" t="s">
        <v>93</v>
      </c>
      <c r="M70" s="6" t="s">
        <v>58</v>
      </c>
      <c r="N70" s="10" t="str">
        <f t="shared" ref="N70:N133" si="1">_xlfn.XLOOKUP(K70,B$5:B$13,C$5:C$13)</f>
        <v>151-10</v>
      </c>
    </row>
    <row r="71" spans="10:14" x14ac:dyDescent="0.3">
      <c r="J71" s="5">
        <v>45677.800000000192</v>
      </c>
      <c r="K71" s="6" t="s">
        <v>40</v>
      </c>
      <c r="L71" s="6" t="s">
        <v>85</v>
      </c>
      <c r="M71" s="6" t="s">
        <v>61</v>
      </c>
      <c r="N71" s="10" t="str">
        <f t="shared" si="1"/>
        <v>810-81</v>
      </c>
    </row>
    <row r="72" spans="10:14" x14ac:dyDescent="0.3">
      <c r="J72" s="5">
        <v>45678.100000000195</v>
      </c>
      <c r="K72" s="6" t="s">
        <v>41</v>
      </c>
      <c r="L72" s="6" t="s">
        <v>93</v>
      </c>
      <c r="M72" s="6" t="s">
        <v>59</v>
      </c>
      <c r="N72" s="10" t="str">
        <f t="shared" si="1"/>
        <v>172-24</v>
      </c>
    </row>
    <row r="73" spans="10:14" x14ac:dyDescent="0.3">
      <c r="J73" s="5">
        <v>45678.400000000198</v>
      </c>
      <c r="K73" s="6" t="s">
        <v>40</v>
      </c>
      <c r="L73" s="6" t="s">
        <v>90</v>
      </c>
      <c r="M73" s="6" t="s">
        <v>62</v>
      </c>
      <c r="N73" s="10" t="str">
        <f t="shared" si="1"/>
        <v>810-81</v>
      </c>
    </row>
    <row r="74" spans="10:14" x14ac:dyDescent="0.3">
      <c r="J74" s="5">
        <v>45678.700000000201</v>
      </c>
      <c r="K74" s="6" t="s">
        <v>41</v>
      </c>
      <c r="L74" s="6" t="s">
        <v>145</v>
      </c>
      <c r="M74" s="6" t="s">
        <v>55</v>
      </c>
      <c r="N74" s="10" t="str">
        <f t="shared" si="1"/>
        <v>172-24</v>
      </c>
    </row>
    <row r="75" spans="10:14" x14ac:dyDescent="0.3">
      <c r="J75" s="5">
        <v>45679.000000000204</v>
      </c>
      <c r="K75" s="6" t="s">
        <v>43</v>
      </c>
      <c r="L75" s="6" t="s">
        <v>101</v>
      </c>
      <c r="M75" s="6" t="s">
        <v>59</v>
      </c>
      <c r="N75" s="10" t="str">
        <f t="shared" si="1"/>
        <v>151-10</v>
      </c>
    </row>
    <row r="76" spans="10:14" x14ac:dyDescent="0.3">
      <c r="J76" s="5">
        <v>45679.300000000207</v>
      </c>
      <c r="K76" s="6" t="s">
        <v>41</v>
      </c>
      <c r="L76" s="6" t="s">
        <v>95</v>
      </c>
      <c r="M76" s="6" t="s">
        <v>60</v>
      </c>
      <c r="N76" s="10" t="str">
        <f t="shared" si="1"/>
        <v>172-24</v>
      </c>
    </row>
    <row r="77" spans="10:14" x14ac:dyDescent="0.3">
      <c r="J77" s="5">
        <v>45679.60000000021</v>
      </c>
      <c r="K77" s="6" t="s">
        <v>41</v>
      </c>
      <c r="L77" s="6" t="s">
        <v>104</v>
      </c>
      <c r="M77" s="6" t="s">
        <v>62</v>
      </c>
      <c r="N77" s="10" t="str">
        <f t="shared" si="1"/>
        <v>172-24</v>
      </c>
    </row>
    <row r="78" spans="10:14" x14ac:dyDescent="0.3">
      <c r="J78" s="5">
        <v>45679.900000000212</v>
      </c>
      <c r="K78" s="6" t="s">
        <v>39</v>
      </c>
      <c r="L78" s="6" t="s">
        <v>124</v>
      </c>
      <c r="M78" s="6" t="s">
        <v>56</v>
      </c>
      <c r="N78" s="10" t="str">
        <f t="shared" si="1"/>
        <v>844-72</v>
      </c>
    </row>
    <row r="79" spans="10:14" x14ac:dyDescent="0.3">
      <c r="J79" s="5">
        <v>45680.200000000215</v>
      </c>
      <c r="K79" s="6" t="s">
        <v>38</v>
      </c>
      <c r="L79" s="6" t="s">
        <v>76</v>
      </c>
      <c r="M79" s="6" t="s">
        <v>57</v>
      </c>
      <c r="N79" s="10" t="str">
        <f t="shared" si="1"/>
        <v>138-98</v>
      </c>
    </row>
    <row r="80" spans="10:14" x14ac:dyDescent="0.3">
      <c r="J80" s="5">
        <v>45680.500000000218</v>
      </c>
      <c r="K80" s="6" t="s">
        <v>39</v>
      </c>
      <c r="L80" s="6" t="s">
        <v>72</v>
      </c>
      <c r="M80" s="6" t="s">
        <v>61</v>
      </c>
      <c r="N80" s="10" t="str">
        <f t="shared" si="1"/>
        <v>844-72</v>
      </c>
    </row>
    <row r="81" spans="10:14" x14ac:dyDescent="0.3">
      <c r="J81" s="5">
        <v>45680.800000000221</v>
      </c>
      <c r="K81" s="6" t="s">
        <v>36</v>
      </c>
      <c r="L81" s="6" t="s">
        <v>84</v>
      </c>
      <c r="M81" s="6" t="s">
        <v>63</v>
      </c>
      <c r="N81" s="10" t="str">
        <f t="shared" si="1"/>
        <v>859-86</v>
      </c>
    </row>
    <row r="82" spans="10:14" x14ac:dyDescent="0.3">
      <c r="J82" s="5">
        <v>45681.100000000224</v>
      </c>
      <c r="K82" s="6" t="s">
        <v>40</v>
      </c>
      <c r="L82" s="6" t="s">
        <v>122</v>
      </c>
      <c r="M82" s="6" t="s">
        <v>63</v>
      </c>
      <c r="N82" s="10" t="str">
        <f t="shared" si="1"/>
        <v>810-81</v>
      </c>
    </row>
    <row r="83" spans="10:14" x14ac:dyDescent="0.3">
      <c r="J83" s="5">
        <v>45681.400000000227</v>
      </c>
      <c r="K83" s="6" t="s">
        <v>43</v>
      </c>
      <c r="L83" s="6" t="s">
        <v>85</v>
      </c>
      <c r="M83" s="6" t="s">
        <v>56</v>
      </c>
      <c r="N83" s="10" t="str">
        <f t="shared" si="1"/>
        <v>151-10</v>
      </c>
    </row>
    <row r="84" spans="10:14" x14ac:dyDescent="0.3">
      <c r="J84" s="5">
        <v>45681.70000000023</v>
      </c>
      <c r="K84" s="6" t="s">
        <v>36</v>
      </c>
      <c r="L84" s="6" t="s">
        <v>101</v>
      </c>
      <c r="M84" s="6" t="s">
        <v>58</v>
      </c>
      <c r="N84" s="10" t="str">
        <f t="shared" si="1"/>
        <v>859-86</v>
      </c>
    </row>
    <row r="85" spans="10:14" x14ac:dyDescent="0.3">
      <c r="J85" s="5">
        <v>45682.000000000233</v>
      </c>
      <c r="K85" s="6" t="s">
        <v>38</v>
      </c>
      <c r="L85" s="6" t="s">
        <v>97</v>
      </c>
      <c r="M85" s="6" t="s">
        <v>60</v>
      </c>
      <c r="N85" s="10" t="str">
        <f t="shared" si="1"/>
        <v>138-98</v>
      </c>
    </row>
    <row r="86" spans="10:14" x14ac:dyDescent="0.3">
      <c r="J86" s="5">
        <v>45682.300000000236</v>
      </c>
      <c r="K86" s="6" t="s">
        <v>41</v>
      </c>
      <c r="L86" s="6" t="s">
        <v>77</v>
      </c>
      <c r="M86" s="6" t="s">
        <v>62</v>
      </c>
      <c r="N86" s="10" t="str">
        <f t="shared" si="1"/>
        <v>172-24</v>
      </c>
    </row>
    <row r="87" spans="10:14" x14ac:dyDescent="0.3">
      <c r="J87" s="5">
        <v>45682.600000000239</v>
      </c>
      <c r="K87" s="6" t="s">
        <v>40</v>
      </c>
      <c r="L87" s="6" t="s">
        <v>133</v>
      </c>
      <c r="M87" s="6" t="s">
        <v>59</v>
      </c>
      <c r="N87" s="10" t="str">
        <f t="shared" si="1"/>
        <v>810-81</v>
      </c>
    </row>
    <row r="88" spans="10:14" x14ac:dyDescent="0.3">
      <c r="J88" s="5">
        <v>45682.900000000242</v>
      </c>
      <c r="K88" s="6" t="s">
        <v>36</v>
      </c>
      <c r="L88" s="6" t="s">
        <v>144</v>
      </c>
      <c r="M88" s="6" t="s">
        <v>57</v>
      </c>
      <c r="N88" s="10" t="str">
        <f t="shared" si="1"/>
        <v>859-86</v>
      </c>
    </row>
    <row r="89" spans="10:14" x14ac:dyDescent="0.3">
      <c r="J89" s="5">
        <v>45683.200000000244</v>
      </c>
      <c r="K89" s="6" t="s">
        <v>39</v>
      </c>
      <c r="L89" s="6" t="s">
        <v>133</v>
      </c>
      <c r="M89" s="6" t="s">
        <v>58</v>
      </c>
      <c r="N89" s="10" t="str">
        <f t="shared" si="1"/>
        <v>844-72</v>
      </c>
    </row>
    <row r="90" spans="10:14" x14ac:dyDescent="0.3">
      <c r="J90" s="5">
        <v>45683.500000000247</v>
      </c>
      <c r="K90" s="6" t="s">
        <v>38</v>
      </c>
      <c r="L90" s="6" t="s">
        <v>126</v>
      </c>
      <c r="M90" s="6" t="s">
        <v>61</v>
      </c>
      <c r="N90" s="10" t="str">
        <f t="shared" si="1"/>
        <v>138-98</v>
      </c>
    </row>
    <row r="91" spans="10:14" x14ac:dyDescent="0.3">
      <c r="J91" s="5">
        <v>45683.80000000025</v>
      </c>
      <c r="K91" s="6" t="s">
        <v>37</v>
      </c>
      <c r="L91" s="6" t="s">
        <v>103</v>
      </c>
      <c r="M91" s="6" t="s">
        <v>56</v>
      </c>
      <c r="N91" s="10" t="str">
        <f t="shared" si="1"/>
        <v>917-58</v>
      </c>
    </row>
    <row r="92" spans="10:14" x14ac:dyDescent="0.3">
      <c r="J92" s="5">
        <v>45684.100000000253</v>
      </c>
      <c r="K92" s="6" t="s">
        <v>42</v>
      </c>
      <c r="L92" s="6" t="s">
        <v>64</v>
      </c>
      <c r="M92" s="6" t="s">
        <v>56</v>
      </c>
      <c r="N92" s="10" t="str">
        <f t="shared" si="1"/>
        <v>426-15</v>
      </c>
    </row>
    <row r="93" spans="10:14" x14ac:dyDescent="0.3">
      <c r="J93" s="5">
        <v>45684.400000000256</v>
      </c>
      <c r="K93" s="6" t="s">
        <v>37</v>
      </c>
      <c r="L93" s="6" t="s">
        <v>136</v>
      </c>
      <c r="M93" s="6" t="s">
        <v>59</v>
      </c>
      <c r="N93" s="10" t="str">
        <f t="shared" si="1"/>
        <v>917-58</v>
      </c>
    </row>
    <row r="94" spans="10:14" x14ac:dyDescent="0.3">
      <c r="J94" s="5">
        <v>45684.700000000259</v>
      </c>
      <c r="K94" s="6" t="s">
        <v>38</v>
      </c>
      <c r="L94" s="6" t="s">
        <v>94</v>
      </c>
      <c r="M94" s="6" t="s">
        <v>60</v>
      </c>
      <c r="N94" s="10" t="str">
        <f t="shared" si="1"/>
        <v>138-98</v>
      </c>
    </row>
    <row r="95" spans="10:14" x14ac:dyDescent="0.3">
      <c r="J95" s="5">
        <v>45685.000000000262</v>
      </c>
      <c r="K95" s="6" t="s">
        <v>42</v>
      </c>
      <c r="L95" s="6" t="s">
        <v>84</v>
      </c>
      <c r="M95" s="6" t="s">
        <v>56</v>
      </c>
      <c r="N95" s="10" t="str">
        <f t="shared" si="1"/>
        <v>426-15</v>
      </c>
    </row>
    <row r="96" spans="10:14" x14ac:dyDescent="0.3">
      <c r="J96" s="5">
        <v>45685.300000000265</v>
      </c>
      <c r="K96" s="6" t="s">
        <v>44</v>
      </c>
      <c r="L96" s="6" t="s">
        <v>99</v>
      </c>
      <c r="M96" s="6" t="s">
        <v>60</v>
      </c>
      <c r="N96" s="10" t="str">
        <f t="shared" si="1"/>
        <v>520-16</v>
      </c>
    </row>
    <row r="97" spans="10:14" x14ac:dyDescent="0.3">
      <c r="J97" s="5">
        <v>45685.600000000268</v>
      </c>
      <c r="K97" s="6" t="s">
        <v>44</v>
      </c>
      <c r="L97" s="6" t="s">
        <v>110</v>
      </c>
      <c r="M97" s="6" t="s">
        <v>58</v>
      </c>
      <c r="N97" s="10" t="str">
        <f t="shared" si="1"/>
        <v>520-16</v>
      </c>
    </row>
    <row r="98" spans="10:14" x14ac:dyDescent="0.3">
      <c r="J98" s="5">
        <v>45685.900000000271</v>
      </c>
      <c r="K98" s="6" t="s">
        <v>40</v>
      </c>
      <c r="L98" s="6" t="s">
        <v>123</v>
      </c>
      <c r="M98" s="6" t="s">
        <v>62</v>
      </c>
      <c r="N98" s="10" t="str">
        <f t="shared" si="1"/>
        <v>810-81</v>
      </c>
    </row>
    <row r="99" spans="10:14" x14ac:dyDescent="0.3">
      <c r="J99" s="5">
        <v>45686.200000000274</v>
      </c>
      <c r="K99" s="6" t="s">
        <v>39</v>
      </c>
      <c r="L99" s="6" t="s">
        <v>90</v>
      </c>
      <c r="M99" s="6" t="s">
        <v>57</v>
      </c>
      <c r="N99" s="10" t="str">
        <f t="shared" si="1"/>
        <v>844-72</v>
      </c>
    </row>
    <row r="100" spans="10:14" x14ac:dyDescent="0.3">
      <c r="J100" s="5">
        <v>45686.500000000276</v>
      </c>
      <c r="K100" s="6" t="s">
        <v>38</v>
      </c>
      <c r="L100" s="6" t="s">
        <v>96</v>
      </c>
      <c r="M100" s="6" t="s">
        <v>59</v>
      </c>
      <c r="N100" s="10" t="str">
        <f t="shared" si="1"/>
        <v>138-98</v>
      </c>
    </row>
    <row r="101" spans="10:14" x14ac:dyDescent="0.3">
      <c r="J101" s="5">
        <v>45686.800000000279</v>
      </c>
      <c r="K101" s="6" t="s">
        <v>44</v>
      </c>
      <c r="L101" s="6" t="s">
        <v>97</v>
      </c>
      <c r="M101" s="6" t="s">
        <v>57</v>
      </c>
      <c r="N101" s="10" t="str">
        <f t="shared" si="1"/>
        <v>520-16</v>
      </c>
    </row>
    <row r="102" spans="10:14" x14ac:dyDescent="0.3">
      <c r="J102" s="5">
        <v>45687.100000000282</v>
      </c>
      <c r="K102" s="6" t="s">
        <v>36</v>
      </c>
      <c r="L102" s="6" t="s">
        <v>123</v>
      </c>
      <c r="M102" s="6" t="s">
        <v>61</v>
      </c>
      <c r="N102" s="10" t="str">
        <f t="shared" si="1"/>
        <v>859-86</v>
      </c>
    </row>
    <row r="103" spans="10:14" x14ac:dyDescent="0.3">
      <c r="J103" s="5">
        <v>45687.400000000285</v>
      </c>
      <c r="K103" s="6" t="s">
        <v>43</v>
      </c>
      <c r="L103" s="6" t="s">
        <v>88</v>
      </c>
      <c r="M103" s="6" t="s">
        <v>57</v>
      </c>
      <c r="N103" s="10" t="str">
        <f t="shared" si="1"/>
        <v>151-10</v>
      </c>
    </row>
    <row r="104" spans="10:14" x14ac:dyDescent="0.3">
      <c r="J104" s="5">
        <v>45687.700000000288</v>
      </c>
      <c r="K104" s="6" t="s">
        <v>37</v>
      </c>
      <c r="L104" s="6" t="s">
        <v>84</v>
      </c>
      <c r="M104" s="6" t="s">
        <v>56</v>
      </c>
      <c r="N104" s="10" t="str">
        <f t="shared" si="1"/>
        <v>917-58</v>
      </c>
    </row>
    <row r="105" spans="10:14" x14ac:dyDescent="0.3">
      <c r="J105" s="5">
        <v>45688.000000000291</v>
      </c>
      <c r="K105" s="6" t="s">
        <v>43</v>
      </c>
      <c r="L105" s="6" t="s">
        <v>121</v>
      </c>
      <c r="M105" s="6" t="s">
        <v>59</v>
      </c>
      <c r="N105" s="10" t="str">
        <f t="shared" si="1"/>
        <v>151-10</v>
      </c>
    </row>
    <row r="106" spans="10:14" x14ac:dyDescent="0.3">
      <c r="J106" s="5">
        <v>45688.300000000294</v>
      </c>
      <c r="K106" s="6" t="s">
        <v>39</v>
      </c>
      <c r="L106" s="6" t="s">
        <v>131</v>
      </c>
      <c r="M106" s="6" t="s">
        <v>63</v>
      </c>
      <c r="N106" s="10" t="str">
        <f t="shared" si="1"/>
        <v>844-72</v>
      </c>
    </row>
    <row r="107" spans="10:14" x14ac:dyDescent="0.3">
      <c r="J107" s="5">
        <v>45688.600000000297</v>
      </c>
      <c r="K107" s="6" t="s">
        <v>37</v>
      </c>
      <c r="L107" s="6" t="s">
        <v>92</v>
      </c>
      <c r="M107" s="6" t="s">
        <v>55</v>
      </c>
      <c r="N107" s="10" t="str">
        <f t="shared" si="1"/>
        <v>917-58</v>
      </c>
    </row>
    <row r="108" spans="10:14" x14ac:dyDescent="0.3">
      <c r="J108" s="5">
        <v>45688.9000000003</v>
      </c>
      <c r="K108" s="6" t="s">
        <v>39</v>
      </c>
      <c r="L108" s="6" t="s">
        <v>108</v>
      </c>
      <c r="M108" s="6" t="s">
        <v>56</v>
      </c>
      <c r="N108" s="10" t="str">
        <f t="shared" si="1"/>
        <v>844-72</v>
      </c>
    </row>
    <row r="109" spans="10:14" x14ac:dyDescent="0.3">
      <c r="J109" s="5">
        <v>45689.200000000303</v>
      </c>
      <c r="K109" s="6" t="s">
        <v>37</v>
      </c>
      <c r="L109" s="6" t="s">
        <v>76</v>
      </c>
      <c r="M109" s="6" t="s">
        <v>57</v>
      </c>
      <c r="N109" s="10" t="str">
        <f t="shared" si="1"/>
        <v>917-58</v>
      </c>
    </row>
    <row r="110" spans="10:14" x14ac:dyDescent="0.3">
      <c r="J110" s="5">
        <v>45689.500000000306</v>
      </c>
      <c r="K110" s="6" t="s">
        <v>44</v>
      </c>
      <c r="L110" s="6" t="s">
        <v>126</v>
      </c>
      <c r="M110" s="6" t="s">
        <v>58</v>
      </c>
      <c r="N110" s="10" t="str">
        <f t="shared" si="1"/>
        <v>520-16</v>
      </c>
    </row>
    <row r="111" spans="10:14" x14ac:dyDescent="0.3">
      <c r="J111" s="5">
        <v>45689.800000000309</v>
      </c>
      <c r="K111" s="6" t="s">
        <v>40</v>
      </c>
      <c r="L111" s="6" t="s">
        <v>141</v>
      </c>
      <c r="M111" s="6" t="s">
        <v>62</v>
      </c>
      <c r="N111" s="10" t="str">
        <f t="shared" si="1"/>
        <v>810-81</v>
      </c>
    </row>
    <row r="112" spans="10:14" x14ac:dyDescent="0.3">
      <c r="J112" s="5">
        <v>45690.100000000311</v>
      </c>
      <c r="K112" s="6" t="s">
        <v>36</v>
      </c>
      <c r="L112" s="6" t="s">
        <v>142</v>
      </c>
      <c r="M112" s="6" t="s">
        <v>55</v>
      </c>
      <c r="N112" s="10" t="str">
        <f t="shared" si="1"/>
        <v>859-86</v>
      </c>
    </row>
    <row r="113" spans="10:14" x14ac:dyDescent="0.3">
      <c r="J113" s="5">
        <v>45690.400000000314</v>
      </c>
      <c r="K113" s="6" t="s">
        <v>37</v>
      </c>
      <c r="L113" s="6" t="s">
        <v>83</v>
      </c>
      <c r="M113" s="6" t="s">
        <v>58</v>
      </c>
      <c r="N113" s="10" t="str">
        <f t="shared" si="1"/>
        <v>917-58</v>
      </c>
    </row>
    <row r="114" spans="10:14" x14ac:dyDescent="0.3">
      <c r="J114" s="5">
        <v>45690.700000000317</v>
      </c>
      <c r="K114" s="6" t="s">
        <v>38</v>
      </c>
      <c r="L114" s="6" t="s">
        <v>80</v>
      </c>
      <c r="M114" s="6" t="s">
        <v>60</v>
      </c>
      <c r="N114" s="10" t="str">
        <f t="shared" si="1"/>
        <v>138-98</v>
      </c>
    </row>
    <row r="115" spans="10:14" x14ac:dyDescent="0.3">
      <c r="J115" s="5">
        <v>45691.00000000032</v>
      </c>
      <c r="K115" s="6" t="s">
        <v>40</v>
      </c>
      <c r="L115" s="6" t="s">
        <v>66</v>
      </c>
      <c r="M115" s="6" t="s">
        <v>55</v>
      </c>
      <c r="N115" s="10" t="str">
        <f t="shared" si="1"/>
        <v>810-81</v>
      </c>
    </row>
    <row r="116" spans="10:14" x14ac:dyDescent="0.3">
      <c r="J116" s="5">
        <v>45691.300000000323</v>
      </c>
      <c r="K116" s="6" t="s">
        <v>41</v>
      </c>
      <c r="L116" s="6" t="s">
        <v>100</v>
      </c>
      <c r="M116" s="6" t="s">
        <v>62</v>
      </c>
      <c r="N116" s="10" t="str">
        <f t="shared" si="1"/>
        <v>172-24</v>
      </c>
    </row>
    <row r="117" spans="10:14" x14ac:dyDescent="0.3">
      <c r="J117" s="5">
        <v>45691.600000000326</v>
      </c>
      <c r="K117" s="6" t="s">
        <v>44</v>
      </c>
      <c r="L117" s="6" t="s">
        <v>108</v>
      </c>
      <c r="M117" s="6" t="s">
        <v>60</v>
      </c>
      <c r="N117" s="10" t="str">
        <f t="shared" si="1"/>
        <v>520-16</v>
      </c>
    </row>
    <row r="118" spans="10:14" x14ac:dyDescent="0.3">
      <c r="J118" s="5">
        <v>45691.900000000329</v>
      </c>
      <c r="K118" s="6" t="s">
        <v>42</v>
      </c>
      <c r="L118" s="6" t="s">
        <v>83</v>
      </c>
      <c r="M118" s="6" t="s">
        <v>57</v>
      </c>
      <c r="N118" s="10" t="str">
        <f t="shared" si="1"/>
        <v>426-15</v>
      </c>
    </row>
    <row r="119" spans="10:14" x14ac:dyDescent="0.3">
      <c r="J119" s="5">
        <v>45692.200000000332</v>
      </c>
      <c r="K119" s="6" t="s">
        <v>36</v>
      </c>
      <c r="L119" s="6" t="s">
        <v>89</v>
      </c>
      <c r="M119" s="6" t="s">
        <v>60</v>
      </c>
      <c r="N119" s="10" t="str">
        <f t="shared" si="1"/>
        <v>859-86</v>
      </c>
    </row>
    <row r="120" spans="10:14" x14ac:dyDescent="0.3">
      <c r="J120" s="5">
        <v>45692.500000000335</v>
      </c>
      <c r="K120" s="6" t="s">
        <v>44</v>
      </c>
      <c r="L120" s="6" t="s">
        <v>83</v>
      </c>
      <c r="M120" s="6" t="s">
        <v>56</v>
      </c>
      <c r="N120" s="10" t="str">
        <f t="shared" si="1"/>
        <v>520-16</v>
      </c>
    </row>
    <row r="121" spans="10:14" x14ac:dyDescent="0.3">
      <c r="J121" s="5">
        <v>45692.800000000338</v>
      </c>
      <c r="K121" s="6" t="s">
        <v>44</v>
      </c>
      <c r="L121" s="6" t="s">
        <v>78</v>
      </c>
      <c r="M121" s="6" t="s">
        <v>63</v>
      </c>
      <c r="N121" s="10" t="str">
        <f t="shared" si="1"/>
        <v>520-16</v>
      </c>
    </row>
    <row r="122" spans="10:14" x14ac:dyDescent="0.3">
      <c r="J122" s="5">
        <v>45693.100000000341</v>
      </c>
      <c r="K122" s="6" t="s">
        <v>39</v>
      </c>
      <c r="L122" s="6" t="s">
        <v>66</v>
      </c>
      <c r="M122" s="6" t="s">
        <v>62</v>
      </c>
      <c r="N122" s="10" t="str">
        <f t="shared" si="1"/>
        <v>844-72</v>
      </c>
    </row>
    <row r="123" spans="10:14" x14ac:dyDescent="0.3">
      <c r="J123" s="5">
        <v>45693.400000000343</v>
      </c>
      <c r="K123" s="6" t="s">
        <v>38</v>
      </c>
      <c r="L123" s="6" t="s">
        <v>100</v>
      </c>
      <c r="M123" s="6" t="s">
        <v>60</v>
      </c>
      <c r="N123" s="10" t="str">
        <f t="shared" si="1"/>
        <v>138-98</v>
      </c>
    </row>
    <row r="124" spans="10:14" x14ac:dyDescent="0.3">
      <c r="J124" s="5">
        <v>45693.700000000346</v>
      </c>
      <c r="K124" s="6" t="s">
        <v>39</v>
      </c>
      <c r="L124" s="6" t="s">
        <v>89</v>
      </c>
      <c r="M124" s="6" t="s">
        <v>56</v>
      </c>
      <c r="N124" s="10" t="str">
        <f t="shared" si="1"/>
        <v>844-72</v>
      </c>
    </row>
    <row r="125" spans="10:14" x14ac:dyDescent="0.3">
      <c r="J125" s="5">
        <v>45694.000000000349</v>
      </c>
      <c r="K125" s="6" t="s">
        <v>40</v>
      </c>
      <c r="L125" s="6" t="s">
        <v>132</v>
      </c>
      <c r="M125" s="6" t="s">
        <v>55</v>
      </c>
      <c r="N125" s="10" t="str">
        <f t="shared" si="1"/>
        <v>810-81</v>
      </c>
    </row>
    <row r="126" spans="10:14" x14ac:dyDescent="0.3">
      <c r="J126" s="5">
        <v>45694.300000000352</v>
      </c>
      <c r="K126" s="6" t="s">
        <v>37</v>
      </c>
      <c r="L126" s="6" t="s">
        <v>87</v>
      </c>
      <c r="M126" s="6" t="s">
        <v>58</v>
      </c>
      <c r="N126" s="10" t="str">
        <f t="shared" si="1"/>
        <v>917-58</v>
      </c>
    </row>
    <row r="127" spans="10:14" x14ac:dyDescent="0.3">
      <c r="J127" s="5">
        <v>45694.600000000355</v>
      </c>
      <c r="K127" s="6" t="s">
        <v>40</v>
      </c>
      <c r="L127" s="6" t="s">
        <v>135</v>
      </c>
      <c r="M127" s="6" t="s">
        <v>61</v>
      </c>
      <c r="N127" s="10" t="str">
        <f t="shared" si="1"/>
        <v>810-81</v>
      </c>
    </row>
    <row r="128" spans="10:14" x14ac:dyDescent="0.3">
      <c r="J128" s="5">
        <v>45694.900000000358</v>
      </c>
      <c r="K128" s="6" t="s">
        <v>44</v>
      </c>
      <c r="L128" s="6" t="s">
        <v>82</v>
      </c>
      <c r="M128" s="6" t="s">
        <v>57</v>
      </c>
      <c r="N128" s="10" t="str">
        <f t="shared" si="1"/>
        <v>520-16</v>
      </c>
    </row>
    <row r="129" spans="10:14" x14ac:dyDescent="0.3">
      <c r="J129" s="5">
        <v>45695.200000000361</v>
      </c>
      <c r="K129" s="6" t="s">
        <v>36</v>
      </c>
      <c r="L129" s="6" t="s">
        <v>75</v>
      </c>
      <c r="M129" s="6" t="s">
        <v>60</v>
      </c>
      <c r="N129" s="10" t="str">
        <f t="shared" si="1"/>
        <v>859-86</v>
      </c>
    </row>
    <row r="130" spans="10:14" x14ac:dyDescent="0.3">
      <c r="J130" s="5">
        <v>45695.500000000364</v>
      </c>
      <c r="K130" s="6" t="s">
        <v>41</v>
      </c>
      <c r="L130" s="6" t="s">
        <v>78</v>
      </c>
      <c r="M130" s="6" t="s">
        <v>56</v>
      </c>
      <c r="N130" s="10" t="str">
        <f t="shared" si="1"/>
        <v>172-24</v>
      </c>
    </row>
    <row r="131" spans="10:14" x14ac:dyDescent="0.3">
      <c r="J131" s="5">
        <v>45695.800000000367</v>
      </c>
      <c r="K131" s="6" t="s">
        <v>41</v>
      </c>
      <c r="L131" s="6" t="s">
        <v>71</v>
      </c>
      <c r="M131" s="6" t="s">
        <v>58</v>
      </c>
      <c r="N131" s="10" t="str">
        <f t="shared" si="1"/>
        <v>172-24</v>
      </c>
    </row>
    <row r="132" spans="10:14" x14ac:dyDescent="0.3">
      <c r="J132" s="5">
        <v>45696.10000000037</v>
      </c>
      <c r="K132" s="6" t="s">
        <v>44</v>
      </c>
      <c r="L132" s="6" t="s">
        <v>106</v>
      </c>
      <c r="M132" s="6" t="s">
        <v>55</v>
      </c>
      <c r="N132" s="10" t="str">
        <f t="shared" si="1"/>
        <v>520-16</v>
      </c>
    </row>
    <row r="133" spans="10:14" x14ac:dyDescent="0.3">
      <c r="J133" s="5">
        <v>45696.400000000373</v>
      </c>
      <c r="K133" s="6" t="s">
        <v>42</v>
      </c>
      <c r="L133" s="6" t="s">
        <v>111</v>
      </c>
      <c r="M133" s="6" t="s">
        <v>60</v>
      </c>
      <c r="N133" s="10" t="str">
        <f t="shared" si="1"/>
        <v>426-15</v>
      </c>
    </row>
    <row r="134" spans="10:14" x14ac:dyDescent="0.3">
      <c r="J134" s="5">
        <v>45696.700000000375</v>
      </c>
      <c r="K134" s="6" t="s">
        <v>43</v>
      </c>
      <c r="L134" s="6" t="s">
        <v>65</v>
      </c>
      <c r="M134" s="6" t="s">
        <v>61</v>
      </c>
      <c r="N134" s="10" t="str">
        <f t="shared" ref="N134:N137" si="2">_xlfn.XLOOKUP(K134,B$5:B$13,C$5:C$13)</f>
        <v>151-10</v>
      </c>
    </row>
    <row r="135" spans="10:14" x14ac:dyDescent="0.3">
      <c r="J135" s="5">
        <v>45697.000000000378</v>
      </c>
      <c r="K135" s="6" t="s">
        <v>42</v>
      </c>
      <c r="L135" s="6" t="s">
        <v>68</v>
      </c>
      <c r="M135" s="6" t="s">
        <v>55</v>
      </c>
      <c r="N135" s="10" t="str">
        <f t="shared" si="2"/>
        <v>426-15</v>
      </c>
    </row>
    <row r="136" spans="10:14" x14ac:dyDescent="0.3">
      <c r="J136" s="5">
        <v>45697.300000000381</v>
      </c>
      <c r="K136" s="6" t="s">
        <v>39</v>
      </c>
      <c r="L136" s="6" t="s">
        <v>73</v>
      </c>
      <c r="M136" s="6" t="s">
        <v>62</v>
      </c>
      <c r="N136" s="10" t="str">
        <f t="shared" si="2"/>
        <v>844-72</v>
      </c>
    </row>
    <row r="137" spans="10:14" x14ac:dyDescent="0.3">
      <c r="J137" s="5">
        <v>45697.600000000384</v>
      </c>
      <c r="K137" s="6" t="s">
        <v>36</v>
      </c>
      <c r="L137" s="6" t="s">
        <v>103</v>
      </c>
      <c r="M137" s="6" t="s">
        <v>61</v>
      </c>
      <c r="N137" s="10" t="str">
        <f t="shared" si="2"/>
        <v>859-86</v>
      </c>
    </row>
    <row r="398" spans="155:155" x14ac:dyDescent="0.3">
      <c r="EY398" s="12" t="s">
        <v>153</v>
      </c>
    </row>
  </sheetData>
  <mergeCells count="2">
    <mergeCell ref="B3:D3"/>
    <mergeCell ref="J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A319-1917-4A8E-98D8-F7B478D2146A}">
  <sheetPr>
    <tabColor rgb="FF7030A0"/>
  </sheetPr>
  <dimension ref="A1:T23"/>
  <sheetViews>
    <sheetView showGridLines="0" zoomScaleNormal="100" workbookViewId="0">
      <selection activeCell="B4" sqref="B4"/>
    </sheetView>
  </sheetViews>
  <sheetFormatPr defaultColWidth="0" defaultRowHeight="15" customHeight="1" zeroHeight="1" x14ac:dyDescent="0.3"/>
  <cols>
    <col min="1" max="20" width="9.109375" customWidth="1"/>
    <col min="21" max="16384" width="9.109375" hidden="1"/>
  </cols>
  <sheetData>
    <row r="1" spans="1:20" ht="14.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4.4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14.4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14.4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14.4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4.4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14.4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14.4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14.4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14.4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14.4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14.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14.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14.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4.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14.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14.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14.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4.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14.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1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1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</sheetData>
  <sheetProtection algorithmName="SHA-512" hashValue="4+aTG/pCfn5OHVgeYeHpi+rSlui5DB2GYWuJOVsU9+xhHWwL93/LvjOnuYTubYCe9atLkw0J5efjLKiN1hF4+Q==" saltValue="Pz8Ik/yWp7YanET4MPeKEQ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 (1)</vt:lpstr>
      <vt:lpstr>Q (2)</vt:lpstr>
      <vt:lpstr>Q (3)</vt:lpstr>
      <vt:lpstr>@ExcelenteJoao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Gabriel Siboli</cp:lastModifiedBy>
  <dcterms:created xsi:type="dcterms:W3CDTF">2015-06-05T18:17:20Z</dcterms:created>
  <dcterms:modified xsi:type="dcterms:W3CDTF">2025-02-13T12:41:03Z</dcterms:modified>
</cp:coreProperties>
</file>