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Universidad\MÁSTER IDEA\Second year\First semester\Quantitative macroeconomics\PS1. Rate of return\"/>
    </mc:Choice>
  </mc:AlternateContent>
  <xr:revisionPtr revIDLastSave="0" documentId="13_ncr:1_{62D32B1A-859A-4194-9EB5-F72B48C5E510}" xr6:coauthVersionLast="44" xr6:coauthVersionMax="44" xr10:uidLastSave="{00000000-0000-0000-0000-000000000000}"/>
  <bookViews>
    <workbookView xWindow="-110" yWindow="-110" windowWidth="19420" windowHeight="10420" xr2:uid="{427620E2-D689-4362-8F88-ADD30EEF0391}"/>
  </bookViews>
  <sheets>
    <sheet name="Question 1.1" sheetId="1" r:id="rId1"/>
    <sheet name="Question 1.2" sheetId="2" r:id="rId2"/>
    <sheet name="Question 2" sheetId="3" r:id="rId3"/>
    <sheet name="Question 3" sheetId="4" r:id="rId4"/>
    <sheet name="Question 4" sheetId="5" r:id="rId5"/>
    <sheet name="Appendix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W93" i="5" l="1"/>
  <c r="U93" i="5"/>
  <c r="V93" i="5"/>
  <c r="X93" i="5"/>
  <c r="Y93" i="5"/>
  <c r="T93" i="5"/>
  <c r="K92" i="6"/>
  <c r="J92" i="6"/>
  <c r="I92" i="6"/>
  <c r="H9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2" i="6"/>
  <c r="I3" i="4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3" i="5"/>
  <c r="V3" i="5"/>
  <c r="U3" i="5"/>
  <c r="T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3" i="5"/>
  <c r="J3" i="5"/>
  <c r="V46" i="5"/>
  <c r="U4" i="5"/>
  <c r="U20" i="5"/>
  <c r="U36" i="5"/>
  <c r="U52" i="5"/>
  <c r="U68" i="5"/>
  <c r="U84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R2" i="5"/>
  <c r="S2" i="5"/>
  <c r="Q2" i="5"/>
  <c r="O2" i="5"/>
  <c r="O3" i="5"/>
  <c r="O4" i="5"/>
  <c r="V4" i="5" s="1"/>
  <c r="O5" i="5"/>
  <c r="V5" i="5" s="1"/>
  <c r="O6" i="5"/>
  <c r="V6" i="5" s="1"/>
  <c r="O7" i="5"/>
  <c r="V7" i="5" s="1"/>
  <c r="O8" i="5"/>
  <c r="V8" i="5" s="1"/>
  <c r="O9" i="5"/>
  <c r="V9" i="5" s="1"/>
  <c r="O10" i="5"/>
  <c r="V10" i="5" s="1"/>
  <c r="O11" i="5"/>
  <c r="V11" i="5" s="1"/>
  <c r="O12" i="5"/>
  <c r="V12" i="5" s="1"/>
  <c r="O13" i="5"/>
  <c r="V13" i="5" s="1"/>
  <c r="O14" i="5"/>
  <c r="V14" i="5" s="1"/>
  <c r="O15" i="5"/>
  <c r="V15" i="5" s="1"/>
  <c r="O16" i="5"/>
  <c r="V16" i="5" s="1"/>
  <c r="O17" i="5"/>
  <c r="V17" i="5" s="1"/>
  <c r="O18" i="5"/>
  <c r="V18" i="5" s="1"/>
  <c r="O19" i="5"/>
  <c r="V19" i="5" s="1"/>
  <c r="O20" i="5"/>
  <c r="V20" i="5" s="1"/>
  <c r="O21" i="5"/>
  <c r="V21" i="5" s="1"/>
  <c r="O22" i="5"/>
  <c r="V22" i="5" s="1"/>
  <c r="O23" i="5"/>
  <c r="V23" i="5" s="1"/>
  <c r="O24" i="5"/>
  <c r="V24" i="5" s="1"/>
  <c r="O25" i="5"/>
  <c r="V25" i="5" s="1"/>
  <c r="O26" i="5"/>
  <c r="V26" i="5" s="1"/>
  <c r="O27" i="5"/>
  <c r="V27" i="5" s="1"/>
  <c r="O28" i="5"/>
  <c r="V28" i="5" s="1"/>
  <c r="O29" i="5"/>
  <c r="V29" i="5" s="1"/>
  <c r="O30" i="5"/>
  <c r="V30" i="5" s="1"/>
  <c r="O31" i="5"/>
  <c r="V31" i="5" s="1"/>
  <c r="O32" i="5"/>
  <c r="V32" i="5" s="1"/>
  <c r="O33" i="5"/>
  <c r="V33" i="5" s="1"/>
  <c r="O34" i="5"/>
  <c r="V34" i="5" s="1"/>
  <c r="O35" i="5"/>
  <c r="V35" i="5" s="1"/>
  <c r="O36" i="5"/>
  <c r="V36" i="5" s="1"/>
  <c r="O37" i="5"/>
  <c r="V37" i="5" s="1"/>
  <c r="O38" i="5"/>
  <c r="V38" i="5" s="1"/>
  <c r="O39" i="5"/>
  <c r="V39" i="5" s="1"/>
  <c r="O40" i="5"/>
  <c r="V40" i="5" s="1"/>
  <c r="O41" i="5"/>
  <c r="V41" i="5" s="1"/>
  <c r="O42" i="5"/>
  <c r="V42" i="5" s="1"/>
  <c r="O43" i="5"/>
  <c r="V43" i="5" s="1"/>
  <c r="O44" i="5"/>
  <c r="V44" i="5" s="1"/>
  <c r="O45" i="5"/>
  <c r="V45" i="5" s="1"/>
  <c r="O46" i="5"/>
  <c r="O47" i="5"/>
  <c r="V47" i="5" s="1"/>
  <c r="O48" i="5"/>
  <c r="V48" i="5" s="1"/>
  <c r="O49" i="5"/>
  <c r="V49" i="5" s="1"/>
  <c r="O50" i="5"/>
  <c r="V50" i="5" s="1"/>
  <c r="O51" i="5"/>
  <c r="V51" i="5" s="1"/>
  <c r="O52" i="5"/>
  <c r="V52" i="5" s="1"/>
  <c r="O53" i="5"/>
  <c r="V53" i="5" s="1"/>
  <c r="O54" i="5"/>
  <c r="V54" i="5" s="1"/>
  <c r="O55" i="5"/>
  <c r="V55" i="5" s="1"/>
  <c r="O56" i="5"/>
  <c r="V56" i="5" s="1"/>
  <c r="O57" i="5"/>
  <c r="V57" i="5" s="1"/>
  <c r="O58" i="5"/>
  <c r="V58" i="5" s="1"/>
  <c r="O59" i="5"/>
  <c r="V59" i="5" s="1"/>
  <c r="O60" i="5"/>
  <c r="V60" i="5" s="1"/>
  <c r="O61" i="5"/>
  <c r="V61" i="5" s="1"/>
  <c r="O62" i="5"/>
  <c r="V62" i="5" s="1"/>
  <c r="O63" i="5"/>
  <c r="V63" i="5" s="1"/>
  <c r="O64" i="5"/>
  <c r="V64" i="5" s="1"/>
  <c r="O65" i="5"/>
  <c r="V65" i="5" s="1"/>
  <c r="O66" i="5"/>
  <c r="V66" i="5" s="1"/>
  <c r="O67" i="5"/>
  <c r="V67" i="5" s="1"/>
  <c r="O68" i="5"/>
  <c r="V68" i="5" s="1"/>
  <c r="O69" i="5"/>
  <c r="V69" i="5" s="1"/>
  <c r="O70" i="5"/>
  <c r="V70" i="5" s="1"/>
  <c r="O71" i="5"/>
  <c r="V71" i="5" s="1"/>
  <c r="O72" i="5"/>
  <c r="V72" i="5" s="1"/>
  <c r="O73" i="5"/>
  <c r="V73" i="5" s="1"/>
  <c r="O74" i="5"/>
  <c r="V74" i="5" s="1"/>
  <c r="O75" i="5"/>
  <c r="V75" i="5" s="1"/>
  <c r="O76" i="5"/>
  <c r="V76" i="5" s="1"/>
  <c r="O77" i="5"/>
  <c r="V77" i="5" s="1"/>
  <c r="O78" i="5"/>
  <c r="V78" i="5" s="1"/>
  <c r="O79" i="5"/>
  <c r="V79" i="5" s="1"/>
  <c r="O80" i="5"/>
  <c r="V80" i="5" s="1"/>
  <c r="O81" i="5"/>
  <c r="V81" i="5" s="1"/>
  <c r="O82" i="5"/>
  <c r="V82" i="5" s="1"/>
  <c r="O83" i="5"/>
  <c r="V83" i="5" s="1"/>
  <c r="O84" i="5"/>
  <c r="V84" i="5" s="1"/>
  <c r="O85" i="5"/>
  <c r="V85" i="5" s="1"/>
  <c r="O86" i="5"/>
  <c r="V86" i="5" s="1"/>
  <c r="O87" i="5"/>
  <c r="V87" i="5" s="1"/>
  <c r="O88" i="5"/>
  <c r="V88" i="5" s="1"/>
  <c r="O89" i="5"/>
  <c r="V89" i="5" s="1"/>
  <c r="O90" i="5"/>
  <c r="V90" i="5" s="1"/>
  <c r="O91" i="5"/>
  <c r="V91" i="5" s="1"/>
  <c r="O92" i="5"/>
  <c r="V92" i="5" s="1"/>
  <c r="N3" i="5"/>
  <c r="N4" i="5"/>
  <c r="N5" i="5"/>
  <c r="U5" i="5" s="1"/>
  <c r="N6" i="5"/>
  <c r="U6" i="5" s="1"/>
  <c r="N7" i="5"/>
  <c r="U7" i="5" s="1"/>
  <c r="N8" i="5"/>
  <c r="U8" i="5" s="1"/>
  <c r="N9" i="5"/>
  <c r="U9" i="5" s="1"/>
  <c r="N10" i="5"/>
  <c r="U10" i="5" s="1"/>
  <c r="N11" i="5"/>
  <c r="U11" i="5" s="1"/>
  <c r="N12" i="5"/>
  <c r="U12" i="5" s="1"/>
  <c r="N13" i="5"/>
  <c r="U13" i="5" s="1"/>
  <c r="N14" i="5"/>
  <c r="U14" i="5" s="1"/>
  <c r="N15" i="5"/>
  <c r="U15" i="5" s="1"/>
  <c r="N16" i="5"/>
  <c r="U16" i="5" s="1"/>
  <c r="N17" i="5"/>
  <c r="U17" i="5" s="1"/>
  <c r="N18" i="5"/>
  <c r="U18" i="5" s="1"/>
  <c r="N19" i="5"/>
  <c r="U19" i="5" s="1"/>
  <c r="N20" i="5"/>
  <c r="N21" i="5"/>
  <c r="U21" i="5" s="1"/>
  <c r="N22" i="5"/>
  <c r="U22" i="5" s="1"/>
  <c r="N23" i="5"/>
  <c r="U23" i="5" s="1"/>
  <c r="N24" i="5"/>
  <c r="U24" i="5" s="1"/>
  <c r="N25" i="5"/>
  <c r="U25" i="5" s="1"/>
  <c r="N26" i="5"/>
  <c r="U26" i="5" s="1"/>
  <c r="N27" i="5"/>
  <c r="U27" i="5" s="1"/>
  <c r="N28" i="5"/>
  <c r="U28" i="5" s="1"/>
  <c r="N29" i="5"/>
  <c r="U29" i="5" s="1"/>
  <c r="N30" i="5"/>
  <c r="U30" i="5" s="1"/>
  <c r="N31" i="5"/>
  <c r="U31" i="5" s="1"/>
  <c r="N32" i="5"/>
  <c r="U32" i="5" s="1"/>
  <c r="N33" i="5"/>
  <c r="U33" i="5" s="1"/>
  <c r="N34" i="5"/>
  <c r="U34" i="5" s="1"/>
  <c r="N35" i="5"/>
  <c r="U35" i="5" s="1"/>
  <c r="N36" i="5"/>
  <c r="N37" i="5"/>
  <c r="U37" i="5" s="1"/>
  <c r="N38" i="5"/>
  <c r="U38" i="5" s="1"/>
  <c r="N39" i="5"/>
  <c r="U39" i="5" s="1"/>
  <c r="N40" i="5"/>
  <c r="U40" i="5" s="1"/>
  <c r="N41" i="5"/>
  <c r="U41" i="5" s="1"/>
  <c r="N42" i="5"/>
  <c r="U42" i="5" s="1"/>
  <c r="N43" i="5"/>
  <c r="U43" i="5" s="1"/>
  <c r="N44" i="5"/>
  <c r="U44" i="5" s="1"/>
  <c r="N45" i="5"/>
  <c r="U45" i="5" s="1"/>
  <c r="N46" i="5"/>
  <c r="U46" i="5" s="1"/>
  <c r="N47" i="5"/>
  <c r="U47" i="5" s="1"/>
  <c r="N48" i="5"/>
  <c r="U48" i="5" s="1"/>
  <c r="N49" i="5"/>
  <c r="U49" i="5" s="1"/>
  <c r="N50" i="5"/>
  <c r="U50" i="5" s="1"/>
  <c r="N51" i="5"/>
  <c r="U51" i="5" s="1"/>
  <c r="N52" i="5"/>
  <c r="N53" i="5"/>
  <c r="U53" i="5" s="1"/>
  <c r="N54" i="5"/>
  <c r="U54" i="5" s="1"/>
  <c r="N55" i="5"/>
  <c r="U55" i="5" s="1"/>
  <c r="N56" i="5"/>
  <c r="U56" i="5" s="1"/>
  <c r="N57" i="5"/>
  <c r="U57" i="5" s="1"/>
  <c r="N58" i="5"/>
  <c r="U58" i="5" s="1"/>
  <c r="N59" i="5"/>
  <c r="U59" i="5" s="1"/>
  <c r="N60" i="5"/>
  <c r="U60" i="5" s="1"/>
  <c r="N61" i="5"/>
  <c r="U61" i="5" s="1"/>
  <c r="N62" i="5"/>
  <c r="U62" i="5" s="1"/>
  <c r="N63" i="5"/>
  <c r="U63" i="5" s="1"/>
  <c r="N64" i="5"/>
  <c r="U64" i="5" s="1"/>
  <c r="N65" i="5"/>
  <c r="U65" i="5" s="1"/>
  <c r="N66" i="5"/>
  <c r="U66" i="5" s="1"/>
  <c r="N67" i="5"/>
  <c r="U67" i="5" s="1"/>
  <c r="N68" i="5"/>
  <c r="N69" i="5"/>
  <c r="U69" i="5" s="1"/>
  <c r="N70" i="5"/>
  <c r="U70" i="5" s="1"/>
  <c r="N71" i="5"/>
  <c r="U71" i="5" s="1"/>
  <c r="N72" i="5"/>
  <c r="U72" i="5" s="1"/>
  <c r="N73" i="5"/>
  <c r="U73" i="5" s="1"/>
  <c r="N74" i="5"/>
  <c r="U74" i="5" s="1"/>
  <c r="N75" i="5"/>
  <c r="U75" i="5" s="1"/>
  <c r="N76" i="5"/>
  <c r="U76" i="5" s="1"/>
  <c r="N77" i="5"/>
  <c r="U77" i="5" s="1"/>
  <c r="N78" i="5"/>
  <c r="U78" i="5" s="1"/>
  <c r="N79" i="5"/>
  <c r="U79" i="5" s="1"/>
  <c r="N80" i="5"/>
  <c r="U80" i="5" s="1"/>
  <c r="N81" i="5"/>
  <c r="U81" i="5" s="1"/>
  <c r="N82" i="5"/>
  <c r="U82" i="5" s="1"/>
  <c r="N83" i="5"/>
  <c r="U83" i="5" s="1"/>
  <c r="N84" i="5"/>
  <c r="N85" i="5"/>
  <c r="U85" i="5" s="1"/>
  <c r="N86" i="5"/>
  <c r="U86" i="5" s="1"/>
  <c r="N87" i="5"/>
  <c r="U87" i="5" s="1"/>
  <c r="N88" i="5"/>
  <c r="U88" i="5" s="1"/>
  <c r="N89" i="5"/>
  <c r="U89" i="5" s="1"/>
  <c r="N90" i="5"/>
  <c r="U90" i="5" s="1"/>
  <c r="N91" i="5"/>
  <c r="U91" i="5" s="1"/>
  <c r="N92" i="5"/>
  <c r="U92" i="5" s="1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2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3" i="5"/>
  <c r="I2" i="3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3" i="4"/>
  <c r="G3" i="4"/>
  <c r="T38" i="5" l="1"/>
  <c r="T87" i="5"/>
  <c r="T75" i="5"/>
  <c r="T59" i="5"/>
  <c r="T15" i="5"/>
  <c r="T83" i="5"/>
  <c r="T71" i="5"/>
  <c r="T63" i="5"/>
  <c r="T55" i="5"/>
  <c r="T47" i="5"/>
  <c r="T39" i="5"/>
  <c r="T35" i="5"/>
  <c r="T23" i="5"/>
  <c r="T86" i="5"/>
  <c r="T78" i="5"/>
  <c r="T70" i="5"/>
  <c r="T62" i="5"/>
  <c r="T54" i="5"/>
  <c r="T46" i="5"/>
  <c r="T30" i="5"/>
  <c r="T22" i="5"/>
  <c r="T18" i="5"/>
  <c r="T10" i="5"/>
  <c r="T85" i="5"/>
  <c r="T77" i="5"/>
  <c r="T69" i="5"/>
  <c r="T61" i="5"/>
  <c r="T53" i="5"/>
  <c r="T45" i="5"/>
  <c r="T33" i="5"/>
  <c r="T9" i="5"/>
  <c r="T91" i="5"/>
  <c r="T79" i="5"/>
  <c r="T67" i="5"/>
  <c r="T51" i="5"/>
  <c r="T43" i="5"/>
  <c r="T31" i="5"/>
  <c r="T27" i="5"/>
  <c r="T19" i="5"/>
  <c r="T11" i="5"/>
  <c r="T7" i="5"/>
  <c r="T90" i="5"/>
  <c r="T82" i="5"/>
  <c r="T74" i="5"/>
  <c r="T66" i="5"/>
  <c r="T58" i="5"/>
  <c r="T50" i="5"/>
  <c r="T42" i="5"/>
  <c r="T34" i="5"/>
  <c r="T26" i="5"/>
  <c r="T14" i="5"/>
  <c r="T6" i="5"/>
  <c r="T89" i="5"/>
  <c r="T81" i="5"/>
  <c r="T73" i="5"/>
  <c r="T65" i="5"/>
  <c r="T57" i="5"/>
  <c r="T49" i="5"/>
  <c r="T41" i="5"/>
  <c r="T37" i="5"/>
  <c r="T29" i="5"/>
  <c r="T25" i="5"/>
  <c r="T21" i="5"/>
  <c r="T17" i="5"/>
  <c r="T13" i="5"/>
  <c r="T5" i="5"/>
  <c r="T92" i="5"/>
  <c r="T88" i="5"/>
  <c r="T84" i="5"/>
  <c r="T80" i="5"/>
  <c r="T76" i="5"/>
  <c r="T72" i="5"/>
  <c r="T68" i="5"/>
  <c r="T64" i="5"/>
  <c r="T60" i="5"/>
  <c r="T56" i="5"/>
  <c r="T52" i="5"/>
  <c r="T48" i="5"/>
  <c r="T44" i="5"/>
  <c r="T40" i="5"/>
  <c r="T36" i="5"/>
  <c r="T32" i="5"/>
  <c r="T28" i="5"/>
  <c r="T24" i="5"/>
  <c r="T20" i="5"/>
  <c r="T16" i="5"/>
  <c r="T12" i="5"/>
  <c r="T8" i="5"/>
  <c r="T4" i="5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F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K2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</calcChain>
</file>

<file path=xl/sharedStrings.xml><?xml version="1.0" encoding="utf-8"?>
<sst xmlns="http://schemas.openxmlformats.org/spreadsheetml/2006/main" count="79" uniqueCount="46">
  <si>
    <t>GDP</t>
  </si>
  <si>
    <t>Compensation of employees</t>
  </si>
  <si>
    <t>NMI</t>
  </si>
  <si>
    <t>T-S</t>
  </si>
  <si>
    <t>IPP private</t>
  </si>
  <si>
    <t>IPP public</t>
  </si>
  <si>
    <t>IPP total</t>
  </si>
  <si>
    <t>T-S/GDP</t>
  </si>
  <si>
    <t>IPP/GDP</t>
  </si>
  <si>
    <t>LS naive</t>
  </si>
  <si>
    <t>LS adjusted by taxes and subsidies</t>
  </si>
  <si>
    <t>LS adjusted by taxes and subsidies and mixed income</t>
  </si>
  <si>
    <t>NMI/GDP (right)</t>
  </si>
  <si>
    <t>Corporate business income</t>
  </si>
  <si>
    <t>IPP private sector</t>
  </si>
  <si>
    <t>LS naive with previous normative</t>
  </si>
  <si>
    <t>LS adjusted by taxes/subsidies with previous normative</t>
  </si>
  <si>
    <t>Real fixed assets</t>
  </si>
  <si>
    <t>Real GDP</t>
  </si>
  <si>
    <t>GDP deflator (2012=100)</t>
  </si>
  <si>
    <t>Private fixed assets</t>
  </si>
  <si>
    <t>Public fixed assets</t>
  </si>
  <si>
    <t>Private fixed assets deflator (2012=100)</t>
  </si>
  <si>
    <t>Public fixed assets deflator (2012=100)</t>
  </si>
  <si>
    <t>GDP old</t>
  </si>
  <si>
    <t>Real GDP old</t>
  </si>
  <si>
    <t>Proportion CE coporate</t>
  </si>
  <si>
    <t>Proportion CE total economy</t>
  </si>
  <si>
    <t>Proportion taxes corporate</t>
  </si>
  <si>
    <t>Proportion taxes total economy</t>
  </si>
  <si>
    <t>Mean</t>
  </si>
  <si>
    <t>Compensation of employees (corporate)</t>
  </si>
  <si>
    <t>T-S (corporate)</t>
  </si>
  <si>
    <t xml:space="preserve">Source: NIPA Bureau of Economic Analysis. </t>
  </si>
  <si>
    <t>Under (2008 SNA) new normative</t>
  </si>
  <si>
    <t>Under (pre1993 SNA) old normative</t>
  </si>
  <si>
    <t>Labor share under 2008 SNA (new normative)</t>
  </si>
  <si>
    <t>Labor share under pre1993 SNA (old normative)</t>
  </si>
  <si>
    <t>Rate of return (RoR) under 2008 SNA</t>
  </si>
  <si>
    <t>Rate of return (RoR) under pre1993 SNA</t>
  </si>
  <si>
    <t>LS naive (2008 SNA)</t>
  </si>
  <si>
    <t>LS adjusted by taxes/subs. (2008 SNA)</t>
  </si>
  <si>
    <t>LS adjusted by taxes/subs. and NMI (2008 SNA)</t>
  </si>
  <si>
    <t>LS naive (pre1993 SNA)</t>
  </si>
  <si>
    <t>LS adjusted by taxes/subs. (pre1993 SNA)</t>
  </si>
  <si>
    <t>LS adjusted by taxes/subs. and NMI (pre1993 SNA)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</si>
</sst>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4" xfId="0" applyBorder="1"/>
    <xf numFmtId="0" fontId="1" fillId="4" borderId="18" xfId="0" applyFont="1" applyFill="1" applyBorder="1"/>
    <xf numFmtId="0" fontId="1" fillId="4" borderId="19" xfId="0" applyFont="1" applyFill="1" applyBorder="1"/>
    <xf numFmtId="0" fontId="1" fillId="4" borderId="20" xfId="0" applyFont="1" applyFill="1" applyBorder="1"/>
    <xf numFmtId="0" fontId="0" fillId="0" borderId="1" xfId="0" applyBorder="1" applyAlignment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right"/>
    </xf>
    <xf numFmtId="0" fontId="0" fillId="6" borderId="18" xfId="0" applyFill="1" applyBorder="1"/>
    <xf numFmtId="0" fontId="0" fillId="6" borderId="2" xfId="0" applyFill="1" applyBorder="1"/>
    <xf numFmtId="0" fontId="0" fillId="6" borderId="15" xfId="0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1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T-S/GDP </a:t>
            </a:r>
            <a:r>
              <a:rPr lang="es-ES" sz="1400" b="0" i="0" u="none" strike="noStrike" baseline="0">
                <a:effectLst/>
              </a:rPr>
              <a:t>ratio </a:t>
            </a:r>
            <a:endParaRPr lang="es-E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solidFill>
          <a:srgbClr val="FFE1E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'Question 1.1'!$A$2:$A$91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1.1'!$I$2:$I$91</c:f>
              <c:numCache>
                <c:formatCode>General</c:formatCode>
                <c:ptCount val="90"/>
                <c:pt idx="0">
                  <c:v>0</c:v>
                </c:pt>
                <c:pt idx="1">
                  <c:v>1.0845986984815619E-3</c:v>
                </c:pt>
                <c:pt idx="2">
                  <c:v>1.2919896640826874E-3</c:v>
                </c:pt>
                <c:pt idx="3">
                  <c:v>1.6806722689075631E-3</c:v>
                </c:pt>
                <c:pt idx="4">
                  <c:v>3.4965034965034965E-3</c:v>
                </c:pt>
                <c:pt idx="5">
                  <c:v>7.4850299401197605E-3</c:v>
                </c:pt>
                <c:pt idx="6">
                  <c:v>8.0862533692722359E-3</c:v>
                </c:pt>
                <c:pt idx="7">
                  <c:v>3.5377358490566039E-3</c:v>
                </c:pt>
                <c:pt idx="8">
                  <c:v>3.2258064516129032E-3</c:v>
                </c:pt>
                <c:pt idx="9">
                  <c:v>5.7208237986270021E-3</c:v>
                </c:pt>
                <c:pt idx="10">
                  <c:v>8.5653104925053538E-3</c:v>
                </c:pt>
                <c:pt idx="11">
                  <c:v>6.802721088435373E-3</c:v>
                </c:pt>
                <c:pt idx="12">
                  <c:v>3.8669760247486461E-3</c:v>
                </c:pt>
                <c:pt idx="13">
                  <c:v>3.0120481927710845E-3</c:v>
                </c:pt>
                <c:pt idx="14">
                  <c:v>2.9542097488921711E-3</c:v>
                </c:pt>
                <c:pt idx="15">
                  <c:v>4.4563279857397506E-3</c:v>
                </c:pt>
                <c:pt idx="16">
                  <c:v>4.8245614035087722E-3</c:v>
                </c:pt>
                <c:pt idx="17">
                  <c:v>6.1538461538461538E-3</c:v>
                </c:pt>
                <c:pt idx="18">
                  <c:v>1.6025641025641027E-3</c:v>
                </c:pt>
                <c:pt idx="19">
                  <c:v>1.8214936247723133E-3</c:v>
                </c:pt>
                <c:pt idx="20">
                  <c:v>1.834862385321101E-3</c:v>
                </c:pt>
                <c:pt idx="21">
                  <c:v>2.6684456304202804E-3</c:v>
                </c:pt>
                <c:pt idx="22">
                  <c:v>2.8826751225136931E-3</c:v>
                </c:pt>
                <c:pt idx="23">
                  <c:v>2.1780560849441874E-3</c:v>
                </c:pt>
                <c:pt idx="24">
                  <c:v>1.2846865364850976E-3</c:v>
                </c:pt>
                <c:pt idx="25">
                  <c:v>7.6824583866837387E-4</c:v>
                </c:pt>
                <c:pt idx="26">
                  <c:v>4.7003525264394835E-4</c:v>
                </c:pt>
                <c:pt idx="27">
                  <c:v>1.557632398753894E-3</c:v>
                </c:pt>
                <c:pt idx="28">
                  <c:v>2.3206751054852324E-3</c:v>
                </c:pt>
                <c:pt idx="29">
                  <c:v>2.909393183707398E-3</c:v>
                </c:pt>
                <c:pt idx="30">
                  <c:v>2.1084914701935977E-3</c:v>
                </c:pt>
                <c:pt idx="31">
                  <c:v>2.0280235988200594E-3</c:v>
                </c:pt>
                <c:pt idx="32">
                  <c:v>3.557452863749555E-3</c:v>
                </c:pt>
                <c:pt idx="33">
                  <c:v>3.8085775790693823E-3</c:v>
                </c:pt>
                <c:pt idx="34">
                  <c:v>3.4509803921568632E-3</c:v>
                </c:pt>
                <c:pt idx="35">
                  <c:v>3.9444850255661067E-3</c:v>
                </c:pt>
                <c:pt idx="36">
                  <c:v>4.0414926579550045E-3</c:v>
                </c:pt>
                <c:pt idx="37">
                  <c:v>4.7946889599213179E-3</c:v>
                </c:pt>
                <c:pt idx="38">
                  <c:v>4.4186046511627908E-3</c:v>
                </c:pt>
                <c:pt idx="39">
                  <c:v>4.4647602848942279E-3</c:v>
                </c:pt>
                <c:pt idx="40">
                  <c:v>4.4221698113207546E-3</c:v>
                </c:pt>
                <c:pt idx="41">
                  <c:v>4.4721885772850091E-3</c:v>
                </c:pt>
                <c:pt idx="42">
                  <c:v>4.0346810885054513E-3</c:v>
                </c:pt>
                <c:pt idx="43">
                  <c:v>5.1598780392463454E-3</c:v>
                </c:pt>
                <c:pt idx="44">
                  <c:v>3.6480987792900238E-3</c:v>
                </c:pt>
                <c:pt idx="45">
                  <c:v>2.1356458710846491E-3</c:v>
                </c:pt>
                <c:pt idx="46">
                  <c:v>2.6707816487625377E-3</c:v>
                </c:pt>
                <c:pt idx="47">
                  <c:v>2.7223230490018148E-3</c:v>
                </c:pt>
                <c:pt idx="48">
                  <c:v>3.410510135459698E-3</c:v>
                </c:pt>
                <c:pt idx="49">
                  <c:v>3.7846572546351423E-3</c:v>
                </c:pt>
                <c:pt idx="50">
                  <c:v>3.2352605336276783E-3</c:v>
                </c:pt>
                <c:pt idx="51">
                  <c:v>3.4298113603751794E-3</c:v>
                </c:pt>
                <c:pt idx="52">
                  <c:v>3.5859058309946992E-3</c:v>
                </c:pt>
                <c:pt idx="53">
                  <c:v>4.4859142293199351E-3</c:v>
                </c:pt>
                <c:pt idx="54">
                  <c:v>5.8613098514034125E-3</c:v>
                </c:pt>
                <c:pt idx="55">
                  <c:v>5.2258767584703793E-3</c:v>
                </c:pt>
                <c:pt idx="56">
                  <c:v>4.9320119843281858E-3</c:v>
                </c:pt>
                <c:pt idx="57">
                  <c:v>5.4371560835007413E-3</c:v>
                </c:pt>
                <c:pt idx="58">
                  <c:v>6.2407315867523483E-3</c:v>
                </c:pt>
                <c:pt idx="59">
                  <c:v>5.6336414330456046E-3</c:v>
                </c:pt>
                <c:pt idx="60">
                  <c:v>4.8567782189449793E-3</c:v>
                </c:pt>
                <c:pt idx="61">
                  <c:v>4.527846254464959E-3</c:v>
                </c:pt>
                <c:pt idx="62">
                  <c:v>4.465663110374953E-3</c:v>
                </c:pt>
                <c:pt idx="63">
                  <c:v>4.6163520083431749E-3</c:v>
                </c:pt>
                <c:pt idx="64">
                  <c:v>5.3509462572536668E-3</c:v>
                </c:pt>
                <c:pt idx="65">
                  <c:v>4.4598748490503898E-3</c:v>
                </c:pt>
                <c:pt idx="66">
                  <c:v>4.5551526892417243E-3</c:v>
                </c:pt>
                <c:pt idx="67">
                  <c:v>4.3601590467106811E-3</c:v>
                </c:pt>
                <c:pt idx="68">
                  <c:v>3.9404961760865507E-3</c:v>
                </c:pt>
                <c:pt idx="69">
                  <c:v>4.0164187668270297E-3</c:v>
                </c:pt>
                <c:pt idx="70">
                  <c:v>4.6933244727797568E-3</c:v>
                </c:pt>
                <c:pt idx="71">
                  <c:v>4.4672902665743299E-3</c:v>
                </c:pt>
                <c:pt idx="72">
                  <c:v>5.5472603904817711E-3</c:v>
                </c:pt>
                <c:pt idx="73">
                  <c:v>3.7855235726564499E-3</c:v>
                </c:pt>
                <c:pt idx="74">
                  <c:v>4.285140772547171E-3</c:v>
                </c:pt>
                <c:pt idx="75">
                  <c:v>3.799012584229185E-3</c:v>
                </c:pt>
                <c:pt idx="76">
                  <c:v>4.671463418375957E-3</c:v>
                </c:pt>
                <c:pt idx="77">
                  <c:v>3.727940005501426E-3</c:v>
                </c:pt>
                <c:pt idx="78">
                  <c:v>3.7780499449899321E-3</c:v>
                </c:pt>
                <c:pt idx="79">
                  <c:v>3.5751182643684412E-3</c:v>
                </c:pt>
                <c:pt idx="80">
                  <c:v>4.0349092318446387E-3</c:v>
                </c:pt>
                <c:pt idx="81">
                  <c:v>3.7219602323890579E-3</c:v>
                </c:pt>
                <c:pt idx="82">
                  <c:v>3.8603579838637036E-3</c:v>
                </c:pt>
                <c:pt idx="83">
                  <c:v>3.5809100450700745E-3</c:v>
                </c:pt>
                <c:pt idx="84">
                  <c:v>3.5567682857806718E-3</c:v>
                </c:pt>
                <c:pt idx="85">
                  <c:v>3.3148288669675309E-3</c:v>
                </c:pt>
                <c:pt idx="86">
                  <c:v>3.1440674246082261E-3</c:v>
                </c:pt>
                <c:pt idx="87">
                  <c:v>3.3021640395404753E-3</c:v>
                </c:pt>
                <c:pt idx="88">
                  <c:v>3.1302191665727431E-3</c:v>
                </c:pt>
                <c:pt idx="89">
                  <c:v>3.1292212903664689E-3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F-49C9-9514-0AA24A9F3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68984"/>
        <c:axId val="558573904"/>
      </c:lineChart>
      <c:catAx>
        <c:axId val="55856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558573904"/>
        <c:crosses val="autoZero"/>
        <c:auto val="1"/>
        <c:lblAlgn val="ctr"/>
        <c:lblOffset val="100"/>
        <c:noMultiLvlLbl val="0"/>
      </c:catAx>
      <c:valAx>
        <c:axId val="55857390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55856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LS adjusted by</a:t>
            </a:r>
            <a:r>
              <a:rPr lang="es-ES" baseline="0"/>
              <a:t> taxes/subsidies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2'!$A$2:$A$91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2'!$J$2:$J$91</c:f>
              <c:numCache>
                <c:formatCode>General</c:formatCode>
                <c:ptCount val="90"/>
                <c:pt idx="0">
                  <c:v>0.49470644850818096</c:v>
                </c:pt>
                <c:pt idx="1">
                  <c:v>0.51641137855579866</c:v>
                </c:pt>
                <c:pt idx="2">
                  <c:v>0.52281616688396337</c:v>
                </c:pt>
                <c:pt idx="3">
                  <c:v>0.53140916808149408</c:v>
                </c:pt>
                <c:pt idx="4">
                  <c:v>0.52743362831858409</c:v>
                </c:pt>
                <c:pt idx="5">
                  <c:v>0.52663622526636222</c:v>
                </c:pt>
                <c:pt idx="6">
                  <c:v>0.51714677640603568</c:v>
                </c:pt>
                <c:pt idx="7">
                  <c:v>0.51670644391408116</c:v>
                </c:pt>
                <c:pt idx="8">
                  <c:v>0.5255712731229597</c:v>
                </c:pt>
                <c:pt idx="9">
                  <c:v>0.52790697674418607</c:v>
                </c:pt>
                <c:pt idx="10">
                  <c:v>0.529989094874591</c:v>
                </c:pt>
                <c:pt idx="11">
                  <c:v>0.52023692003948674</c:v>
                </c:pt>
                <c:pt idx="12">
                  <c:v>0.51962323390894816</c:v>
                </c:pt>
                <c:pt idx="13">
                  <c:v>0.53724053724053722</c:v>
                </c:pt>
                <c:pt idx="14">
                  <c:v>0.56209476309226936</c:v>
                </c:pt>
                <c:pt idx="15">
                  <c:v>0.56346328195829554</c:v>
                </c:pt>
                <c:pt idx="16">
                  <c:v>0.56383928571428565</c:v>
                </c:pt>
                <c:pt idx="17">
                  <c:v>0.54957379991027366</c:v>
                </c:pt>
                <c:pt idx="18">
                  <c:v>0.5386493083807975</c:v>
                </c:pt>
                <c:pt idx="19">
                  <c:v>0.5338512763596005</c:v>
                </c:pt>
                <c:pt idx="20">
                  <c:v>0.53783078643309734</c:v>
                </c:pt>
                <c:pt idx="21">
                  <c:v>0.53697421981004068</c:v>
                </c:pt>
                <c:pt idx="22">
                  <c:v>0.54393673110720564</c:v>
                </c:pt>
                <c:pt idx="23">
                  <c:v>0.55690944336748816</c:v>
                </c:pt>
                <c:pt idx="24">
                  <c:v>0.56290871043682966</c:v>
                </c:pt>
                <c:pt idx="25">
                  <c:v>0.5585703104617793</c:v>
                </c:pt>
                <c:pt idx="26">
                  <c:v>0.55246765692381405</c:v>
                </c:pt>
                <c:pt idx="27">
                  <c:v>0.56826988830635972</c:v>
                </c:pt>
                <c:pt idx="28">
                  <c:v>0.56913740788903344</c:v>
                </c:pt>
                <c:pt idx="29">
                  <c:v>0.56632434745400084</c:v>
                </c:pt>
                <c:pt idx="30">
                  <c:v>0.56370808678500983</c:v>
                </c:pt>
                <c:pt idx="31">
                  <c:v>0.57237841945288759</c:v>
                </c:pt>
                <c:pt idx="32">
                  <c:v>0.57121825542878157</c:v>
                </c:pt>
                <c:pt idx="33">
                  <c:v>0.56951825818618196</c:v>
                </c:pt>
                <c:pt idx="34">
                  <c:v>0.5703125</c:v>
                </c:pt>
                <c:pt idx="35">
                  <c:v>0.5704748900015173</c:v>
                </c:pt>
                <c:pt idx="36">
                  <c:v>0.56746920492721165</c:v>
                </c:pt>
                <c:pt idx="37">
                  <c:v>0.57493920389095099</c:v>
                </c:pt>
                <c:pt idx="38">
                  <c:v>0.58329297820823245</c:v>
                </c:pt>
                <c:pt idx="39">
                  <c:v>0.58723310100674853</c:v>
                </c:pt>
                <c:pt idx="40">
                  <c:v>0.59752606828869348</c:v>
                </c:pt>
                <c:pt idx="41">
                  <c:v>0.60338818973862529</c:v>
                </c:pt>
                <c:pt idx="42">
                  <c:v>0.59195299982196903</c:v>
                </c:pt>
                <c:pt idx="43">
                  <c:v>0.59329871815674184</c:v>
                </c:pt>
                <c:pt idx="44">
                  <c:v>0.59011036886436252</c:v>
                </c:pt>
                <c:pt idx="45">
                  <c:v>0.5938189845474614</c:v>
                </c:pt>
                <c:pt idx="46">
                  <c:v>0.58135395568649106</c:v>
                </c:pt>
                <c:pt idx="47">
                  <c:v>0.57897934386391248</c:v>
                </c:pt>
                <c:pt idx="48">
                  <c:v>0.57971158627548469</c:v>
                </c:pt>
                <c:pt idx="49">
                  <c:v>0.57975608682252455</c:v>
                </c:pt>
                <c:pt idx="50">
                  <c:v>0.58256102851283664</c:v>
                </c:pt>
                <c:pt idx="51">
                  <c:v>0.58914109315416741</c:v>
                </c:pt>
                <c:pt idx="52">
                  <c:v>0.58090546715494051</c:v>
                </c:pt>
                <c:pt idx="53">
                  <c:v>0.59038173652694614</c:v>
                </c:pt>
                <c:pt idx="54">
                  <c:v>0.57893677003624655</c:v>
                </c:pt>
                <c:pt idx="55">
                  <c:v>0.57417148187495137</c:v>
                </c:pt>
                <c:pt idx="56">
                  <c:v>0.57646149759737286</c:v>
                </c:pt>
                <c:pt idx="57">
                  <c:v>0.58224919835089317</c:v>
                </c:pt>
                <c:pt idx="58">
                  <c:v>0.58886894075403962</c:v>
                </c:pt>
                <c:pt idx="59">
                  <c:v>0.59088813613677826</c:v>
                </c:pt>
                <c:pt idx="60">
                  <c:v>0.58397038855718608</c:v>
                </c:pt>
                <c:pt idx="61">
                  <c:v>0.58803647502024436</c:v>
                </c:pt>
                <c:pt idx="62">
                  <c:v>0.58881247760277122</c:v>
                </c:pt>
                <c:pt idx="63">
                  <c:v>0.59060683636832023</c:v>
                </c:pt>
                <c:pt idx="64">
                  <c:v>0.58425676502999879</c:v>
                </c:pt>
                <c:pt idx="65">
                  <c:v>0.57585166019836131</c:v>
                </c:pt>
                <c:pt idx="66">
                  <c:v>0.57633750223088653</c:v>
                </c:pt>
                <c:pt idx="67">
                  <c:v>0.57443654003719546</c:v>
                </c:pt>
                <c:pt idx="68">
                  <c:v>0.57723567269384002</c:v>
                </c:pt>
                <c:pt idx="69">
                  <c:v>0.58925168487102031</c:v>
                </c:pt>
                <c:pt idx="70">
                  <c:v>0.59280878657874236</c:v>
                </c:pt>
                <c:pt idx="71">
                  <c:v>0.60401776492460235</c:v>
                </c:pt>
                <c:pt idx="72">
                  <c:v>0.60461134916503156</c:v>
                </c:pt>
                <c:pt idx="73">
                  <c:v>0.59214221604562955</c:v>
                </c:pt>
                <c:pt idx="74">
                  <c:v>0.58538315552853171</c:v>
                </c:pt>
                <c:pt idx="75">
                  <c:v>0.58005904084521631</c:v>
                </c:pt>
                <c:pt idx="76">
                  <c:v>0.57220359843884105</c:v>
                </c:pt>
                <c:pt idx="77">
                  <c:v>0.57110680145374582</c:v>
                </c:pt>
                <c:pt idx="78">
                  <c:v>0.5757283468882215</c:v>
                </c:pt>
                <c:pt idx="79">
                  <c:v>0.57918194234778242</c:v>
                </c:pt>
                <c:pt idx="80">
                  <c:v>0.56843825098177125</c:v>
                </c:pt>
                <c:pt idx="81">
                  <c:v>0.55911133687500436</c:v>
                </c:pt>
                <c:pt idx="82">
                  <c:v>0.56064530199970009</c:v>
                </c:pt>
                <c:pt idx="83">
                  <c:v>0.560174983162121</c:v>
                </c:pt>
                <c:pt idx="84">
                  <c:v>0.55752458126648741</c:v>
                </c:pt>
                <c:pt idx="85">
                  <c:v>0.55880735884965116</c:v>
                </c:pt>
                <c:pt idx="86">
                  <c:v>0.56342299424853315</c:v>
                </c:pt>
                <c:pt idx="87">
                  <c:v>0.56446046345568601</c:v>
                </c:pt>
                <c:pt idx="88">
                  <c:v>0.56573406434575646</c:v>
                </c:pt>
                <c:pt idx="89">
                  <c:v>0.56401376939869841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B-4583-B331-9A2C8B377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68984"/>
        <c:axId val="558573904"/>
      </c:lineChart>
      <c:catAx>
        <c:axId val="55856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8573904"/>
        <c:crosses val="autoZero"/>
        <c:auto val="1"/>
        <c:lblAlgn val="ctr"/>
        <c:lblOffset val="100"/>
        <c:noMultiLvlLbl val="0"/>
      </c:catAx>
      <c:valAx>
        <c:axId val="55857390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856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LS adjusted by taxes/subsidies and mixed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2'!$A$2:$A$91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2'!$K$2:$K$91</c:f>
              <c:numCache>
                <c:formatCode>General</c:formatCode>
                <c:ptCount val="90"/>
                <c:pt idx="0">
                  <c:v>0.57174638487208018</c:v>
                </c:pt>
                <c:pt idx="1">
                  <c:v>0.58633540372670812</c:v>
                </c:pt>
                <c:pt idx="2">
                  <c:v>0.58625730994152037</c:v>
                </c:pt>
                <c:pt idx="3">
                  <c:v>0.58070500927643787</c:v>
                </c:pt>
                <c:pt idx="4">
                  <c:v>0.58203125</c:v>
                </c:pt>
                <c:pt idx="5">
                  <c:v>0.58943781942078366</c:v>
                </c:pt>
                <c:pt idx="6">
                  <c:v>0.60031847133757965</c:v>
                </c:pt>
                <c:pt idx="7">
                  <c:v>0.58991825613079019</c:v>
                </c:pt>
                <c:pt idx="8">
                  <c:v>0.60831234256926947</c:v>
                </c:pt>
                <c:pt idx="9">
                  <c:v>0.60212201591511927</c:v>
                </c:pt>
                <c:pt idx="10">
                  <c:v>0.60297766749379644</c:v>
                </c:pt>
                <c:pt idx="11">
                  <c:v>0.59147025813692489</c:v>
                </c:pt>
                <c:pt idx="12">
                  <c:v>0.59801264679313459</c:v>
                </c:pt>
                <c:pt idx="13">
                  <c:v>0.62633451957295372</c:v>
                </c:pt>
                <c:pt idx="14">
                  <c:v>0.65409170052234467</c:v>
                </c:pt>
                <c:pt idx="15">
                  <c:v>0.64976476738107691</c:v>
                </c:pt>
                <c:pt idx="16">
                  <c:v>0.65372670807453415</c:v>
                </c:pt>
                <c:pt idx="17">
                  <c:v>0.65438034188034189</c:v>
                </c:pt>
                <c:pt idx="18">
                  <c:v>0.62689393939393945</c:v>
                </c:pt>
                <c:pt idx="19">
                  <c:v>0.62467532467532472</c:v>
                </c:pt>
                <c:pt idx="20">
                  <c:v>0.61772260273972601</c:v>
                </c:pt>
                <c:pt idx="21">
                  <c:v>0.61523513408472597</c:v>
                </c:pt>
                <c:pt idx="22">
                  <c:v>0.62148594377510047</c:v>
                </c:pt>
                <c:pt idx="23">
                  <c:v>0.63219113486325051</c:v>
                </c:pt>
                <c:pt idx="24">
                  <c:v>0.63238319130179244</c:v>
                </c:pt>
                <c:pt idx="25">
                  <c:v>0.62785923753665684</c:v>
                </c:pt>
                <c:pt idx="26">
                  <c:v>0.61806486196730093</c:v>
                </c:pt>
                <c:pt idx="27">
                  <c:v>0.6345125986256045</c:v>
                </c:pt>
                <c:pt idx="28">
                  <c:v>0.63491295938104464</c:v>
                </c:pt>
                <c:pt idx="29">
                  <c:v>0.63446788111217634</c:v>
                </c:pt>
                <c:pt idx="30">
                  <c:v>0.62579373768338087</c:v>
                </c:pt>
                <c:pt idx="31">
                  <c:v>0.63324926439680551</c:v>
                </c:pt>
                <c:pt idx="32">
                  <c:v>0.6332109343125254</c:v>
                </c:pt>
                <c:pt idx="33">
                  <c:v>0.62904752887710658</c:v>
                </c:pt>
                <c:pt idx="34">
                  <c:v>0.6279569892473118</c:v>
                </c:pt>
                <c:pt idx="35">
                  <c:v>0.62666666666666682</c:v>
                </c:pt>
                <c:pt idx="36">
                  <c:v>0.62302136161057331</c:v>
                </c:pt>
                <c:pt idx="37">
                  <c:v>0.6296607793664144</c:v>
                </c:pt>
                <c:pt idx="38">
                  <c:v>0.6368803701255783</c:v>
                </c:pt>
                <c:pt idx="39">
                  <c:v>0.63944103120106</c:v>
                </c:pt>
                <c:pt idx="40">
                  <c:v>0.64857967154904572</c:v>
                </c:pt>
                <c:pt idx="41">
                  <c:v>0.65253350083752082</c:v>
                </c:pt>
                <c:pt idx="42">
                  <c:v>0.63973063973063971</c:v>
                </c:pt>
                <c:pt idx="43">
                  <c:v>0.64290109890109881</c:v>
                </c:pt>
                <c:pt idx="44">
                  <c:v>0.642602988851111</c:v>
                </c:pt>
                <c:pt idx="45">
                  <c:v>0.64200477326968974</c:v>
                </c:pt>
                <c:pt idx="46">
                  <c:v>0.62682813844219443</c:v>
                </c:pt>
                <c:pt idx="47">
                  <c:v>0.62413669921409853</c:v>
                </c:pt>
                <c:pt idx="48">
                  <c:v>0.62459148138226617</c:v>
                </c:pt>
                <c:pt idx="49">
                  <c:v>0.62546905429154998</c:v>
                </c:pt>
                <c:pt idx="50">
                  <c:v>0.62691507872511987</c:v>
                </c:pt>
                <c:pt idx="51">
                  <c:v>0.62829699058832644</c:v>
                </c:pt>
                <c:pt idx="52">
                  <c:v>0.61682725395732962</c:v>
                </c:pt>
                <c:pt idx="53">
                  <c:v>0.62368212967843961</c:v>
                </c:pt>
                <c:pt idx="54">
                  <c:v>0.61172072099455921</c:v>
                </c:pt>
                <c:pt idx="55">
                  <c:v>0.61025584533612398</c:v>
                </c:pt>
                <c:pt idx="56">
                  <c:v>0.61209681554792061</c:v>
                </c:pt>
                <c:pt idx="57">
                  <c:v>0.61859106947317177</c:v>
                </c:pt>
                <c:pt idx="58">
                  <c:v>0.62777290965272348</c:v>
                </c:pt>
                <c:pt idx="59">
                  <c:v>0.6321296852217172</c:v>
                </c:pt>
                <c:pt idx="60">
                  <c:v>0.62353034636161409</c:v>
                </c:pt>
                <c:pt idx="61">
                  <c:v>0.6270225626008934</c:v>
                </c:pt>
                <c:pt idx="62">
                  <c:v>0.62669136744219833</c:v>
                </c:pt>
                <c:pt idx="63">
                  <c:v>0.63128366633968369</c:v>
                </c:pt>
                <c:pt idx="64">
                  <c:v>0.62521291928721179</c:v>
                </c:pt>
                <c:pt idx="65">
                  <c:v>0.61630053535167062</c:v>
                </c:pt>
                <c:pt idx="66">
                  <c:v>0.61710447015243508</c:v>
                </c:pt>
                <c:pt idx="67">
                  <c:v>0.61815459112983351</c:v>
                </c:pt>
                <c:pt idx="68">
                  <c:v>0.62174688057040994</c:v>
                </c:pt>
                <c:pt idx="69">
                  <c:v>0.63660900348991956</c:v>
                </c:pt>
                <c:pt idx="70">
                  <c:v>0.64185328185328183</c:v>
                </c:pt>
                <c:pt idx="71">
                  <c:v>0.655021785150256</c:v>
                </c:pt>
                <c:pt idx="72">
                  <c:v>0.65947758097276543</c:v>
                </c:pt>
                <c:pt idx="73">
                  <c:v>0.64640377585098863</c:v>
                </c:pt>
                <c:pt idx="74">
                  <c:v>0.63810920192413911</c:v>
                </c:pt>
                <c:pt idx="75">
                  <c:v>0.63258716770841172</c:v>
                </c:pt>
                <c:pt idx="76">
                  <c:v>0.6214143759123445</c:v>
                </c:pt>
                <c:pt idx="77">
                  <c:v>0.62086224642252397</c:v>
                </c:pt>
                <c:pt idx="78">
                  <c:v>0.62082089023016129</c:v>
                </c:pt>
                <c:pt idx="79">
                  <c:v>0.62215735785824056</c:v>
                </c:pt>
                <c:pt idx="80">
                  <c:v>0.6104104545132687</c:v>
                </c:pt>
                <c:pt idx="81">
                  <c:v>0.60655624779953154</c:v>
                </c:pt>
                <c:pt idx="82">
                  <c:v>0.61191409591680357</c:v>
                </c:pt>
                <c:pt idx="83">
                  <c:v>0.61429411427260217</c:v>
                </c:pt>
                <c:pt idx="84">
                  <c:v>0.61171045160575555</c:v>
                </c:pt>
                <c:pt idx="85">
                  <c:v>0.61236907268369556</c:v>
                </c:pt>
                <c:pt idx="86">
                  <c:v>0.61416774324290102</c:v>
                </c:pt>
                <c:pt idx="87">
                  <c:v>0.61399950684255944</c:v>
                </c:pt>
                <c:pt idx="88">
                  <c:v>0.6166000414556867</c:v>
                </c:pt>
                <c:pt idx="89">
                  <c:v>0.61439212930428677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E-49E8-8A87-111EFC331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68984"/>
        <c:axId val="558573904"/>
      </c:lineChart>
      <c:catAx>
        <c:axId val="55856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8573904"/>
        <c:crosses val="autoZero"/>
        <c:auto val="1"/>
        <c:lblAlgn val="ctr"/>
        <c:lblOffset val="100"/>
        <c:noMultiLvlLbl val="0"/>
      </c:catAx>
      <c:valAx>
        <c:axId val="5585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856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LS ratios under pre-SNA 1993</a:t>
            </a:r>
          </a:p>
        </c:rich>
      </c:tx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8208661417322837E-2"/>
          <c:y val="0.16712962962962963"/>
          <c:w val="0.88123578302712158"/>
          <c:h val="0.48912875473899098"/>
        </c:manualLayout>
      </c:layout>
      <c:lineChart>
        <c:grouping val="standard"/>
        <c:varyColors val="0"/>
        <c:ser>
          <c:idx val="0"/>
          <c:order val="0"/>
          <c:tx>
            <c:strRef>
              <c:f>'Question 2'!$I$1</c:f>
              <c:strCache>
                <c:ptCount val="1"/>
                <c:pt idx="0">
                  <c:v>LS naive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 2'!$A$2:$A$91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2'!$I$2:$I$91</c:f>
              <c:numCache>
                <c:formatCode>General</c:formatCode>
                <c:ptCount val="90"/>
                <c:pt idx="0">
                  <c:v>0.49470644850818096</c:v>
                </c:pt>
                <c:pt idx="1">
                  <c:v>0.51584699453551919</c:v>
                </c:pt>
                <c:pt idx="2">
                  <c:v>0.52213541666666663</c:v>
                </c:pt>
                <c:pt idx="3">
                  <c:v>0.53050847457627115</c:v>
                </c:pt>
                <c:pt idx="4">
                  <c:v>0.52557319223985888</c:v>
                </c:pt>
                <c:pt idx="5">
                  <c:v>0.5226586102719033</c:v>
                </c:pt>
                <c:pt idx="6">
                  <c:v>0.51292517006802729</c:v>
                </c:pt>
                <c:pt idx="7">
                  <c:v>0.51486325802615929</c:v>
                </c:pt>
                <c:pt idx="8">
                  <c:v>0.52386117136659427</c:v>
                </c:pt>
                <c:pt idx="9">
                  <c:v>0.52485549132947973</c:v>
                </c:pt>
                <c:pt idx="10">
                  <c:v>0.52540540540540537</c:v>
                </c:pt>
                <c:pt idx="11">
                  <c:v>0.51666666666666672</c:v>
                </c:pt>
                <c:pt idx="12">
                  <c:v>0.51759186864738072</c:v>
                </c:pt>
                <c:pt idx="13">
                  <c:v>0.53560559951308573</c:v>
                </c:pt>
                <c:pt idx="14">
                  <c:v>0.56041770263550472</c:v>
                </c:pt>
                <c:pt idx="15">
                  <c:v>0.5609205776173285</c:v>
                </c:pt>
                <c:pt idx="16">
                  <c:v>0.56108396268325189</c:v>
                </c:pt>
                <c:pt idx="17">
                  <c:v>0.54614355773517609</c:v>
                </c:pt>
                <c:pt idx="18">
                  <c:v>0.53777416734362316</c:v>
                </c:pt>
                <c:pt idx="19">
                  <c:v>0.53286558345642543</c:v>
                </c:pt>
                <c:pt idx="20">
                  <c:v>0.53683035714285721</c:v>
                </c:pt>
                <c:pt idx="21">
                  <c:v>0.53552097428958056</c:v>
                </c:pt>
                <c:pt idx="22">
                  <c:v>0.54234813084112155</c:v>
                </c:pt>
                <c:pt idx="23">
                  <c:v>0.55567836418900241</c:v>
                </c:pt>
                <c:pt idx="24">
                  <c:v>0.56217345872518276</c:v>
                </c:pt>
                <c:pt idx="25">
                  <c:v>0.55813347236704891</c:v>
                </c:pt>
                <c:pt idx="26">
                  <c:v>0.55220306513409956</c:v>
                </c:pt>
                <c:pt idx="27">
                  <c:v>0.56736458807464729</c:v>
                </c:pt>
                <c:pt idx="28">
                  <c:v>0.5677837837837838</c:v>
                </c:pt>
                <c:pt idx="29">
                  <c:v>0.56463310580204773</c:v>
                </c:pt>
                <c:pt idx="30">
                  <c:v>0.56248769927179687</c:v>
                </c:pt>
                <c:pt idx="31">
                  <c:v>0.57118483412322274</c:v>
                </c:pt>
                <c:pt idx="32">
                  <c:v>0.569123579024569</c:v>
                </c:pt>
                <c:pt idx="33">
                  <c:v>0.5672814207650273</c:v>
                </c:pt>
                <c:pt idx="34">
                  <c:v>0.56827765163801491</c:v>
                </c:pt>
                <c:pt idx="35">
                  <c:v>0.56814747657902698</c:v>
                </c:pt>
                <c:pt idx="36">
                  <c:v>0.56509618065235567</c:v>
                </c:pt>
                <c:pt idx="37">
                  <c:v>0.5720835455934794</c:v>
                </c:pt>
                <c:pt idx="38">
                  <c:v>0.58062183658712951</c:v>
                </c:pt>
                <c:pt idx="39">
                  <c:v>0.58451712366479458</c:v>
                </c:pt>
                <c:pt idx="40">
                  <c:v>0.59478986465859363</c:v>
                </c:pt>
                <c:pt idx="41">
                  <c:v>0.60059741761418384</c:v>
                </c:pt>
                <c:pt idx="42">
                  <c:v>0.58948674762875619</c:v>
                </c:pt>
                <c:pt idx="43">
                  <c:v>0.59013879922530665</c:v>
                </c:pt>
                <c:pt idx="44">
                  <c:v>0.587890625</c:v>
                </c:pt>
                <c:pt idx="45">
                  <c:v>0.59251101321585908</c:v>
                </c:pt>
                <c:pt idx="46">
                  <c:v>0.57975272371159259</c:v>
                </c:pt>
                <c:pt idx="47">
                  <c:v>0.57735308696370546</c:v>
                </c:pt>
                <c:pt idx="48">
                  <c:v>0.5776720677865318</c:v>
                </c:pt>
                <c:pt idx="49">
                  <c:v>0.57749320235067103</c:v>
                </c:pt>
                <c:pt idx="50">
                  <c:v>0.58061473154626209</c:v>
                </c:pt>
                <c:pt idx="51">
                  <c:v>0.58705171353092311</c:v>
                </c:pt>
                <c:pt idx="52">
                  <c:v>0.5787485470747773</c:v>
                </c:pt>
                <c:pt idx="53">
                  <c:v>0.58763270627677411</c:v>
                </c:pt>
                <c:pt idx="54">
                  <c:v>0.57541100786275912</c:v>
                </c:pt>
                <c:pt idx="55">
                  <c:v>0.57104937635295328</c:v>
                </c:pt>
                <c:pt idx="56">
                  <c:v>0.57349797006750436</c:v>
                </c:pt>
                <c:pt idx="57">
                  <c:v>0.57894736842105254</c:v>
                </c:pt>
                <c:pt idx="58">
                  <c:v>0.58503459835818983</c:v>
                </c:pt>
                <c:pt idx="59">
                  <c:v>0.58741481688120201</c:v>
                </c:pt>
                <c:pt idx="60">
                  <c:v>0.58100930843681176</c:v>
                </c:pt>
                <c:pt idx="61">
                  <c:v>0.58525474805522459</c:v>
                </c:pt>
                <c:pt idx="62">
                  <c:v>0.58606223248862011</c:v>
                </c:pt>
                <c:pt idx="63">
                  <c:v>0.58775837205576031</c:v>
                </c:pt>
                <c:pt idx="64">
                  <c:v>0.58099325753770759</c:v>
                </c:pt>
                <c:pt idx="65">
                  <c:v>0.57317404678446238</c:v>
                </c:pt>
                <c:pt idx="66">
                  <c:v>0.57359712525106243</c:v>
                </c:pt>
                <c:pt idx="67">
                  <c:v>0.57181880558756126</c:v>
                </c:pt>
                <c:pt idx="68">
                  <c:v>0.57485380830881549</c:v>
                </c:pt>
                <c:pt idx="69">
                  <c:v>0.58676987873738784</c:v>
                </c:pt>
                <c:pt idx="70">
                  <c:v>0.58988328547564717</c:v>
                </c:pt>
                <c:pt idx="71">
                  <c:v>0.60117395505664184</c:v>
                </c:pt>
                <c:pt idx="72">
                  <c:v>0.60107891829483151</c:v>
                </c:pt>
                <c:pt idx="73">
                  <c:v>0.58978573694379566</c:v>
                </c:pt>
                <c:pt idx="74">
                  <c:v>0.58274714087878421</c:v>
                </c:pt>
                <c:pt idx="75">
                  <c:v>0.57774510815365043</c:v>
                </c:pt>
                <c:pt idx="76">
                  <c:v>0.5693957633332527</c:v>
                </c:pt>
                <c:pt idx="77">
                  <c:v>0.56886992630450151</c:v>
                </c:pt>
                <c:pt idx="78">
                  <c:v>0.57344046813249194</c:v>
                </c:pt>
                <c:pt idx="79">
                  <c:v>0.57700020052135559</c:v>
                </c:pt>
                <c:pt idx="80">
                  <c:v>0.56602052950660608</c:v>
                </c:pt>
                <c:pt idx="81">
                  <c:v>0.55691888207225626</c:v>
                </c:pt>
                <c:pt idx="82">
                  <c:v>0.55836195544453637</c:v>
                </c:pt>
                <c:pt idx="83">
                  <c:v>0.5580584851702507</c:v>
                </c:pt>
                <c:pt idx="84">
                  <c:v>0.55543190548943422</c:v>
                </c:pt>
                <c:pt idx="85">
                  <c:v>0.55685266351989215</c:v>
                </c:pt>
                <c:pt idx="86">
                  <c:v>0.561553649907645</c:v>
                </c:pt>
                <c:pt idx="87">
                  <c:v>0.56249047013977127</c:v>
                </c:pt>
                <c:pt idx="88">
                  <c:v>0.56386205103764997</c:v>
                </c:pt>
                <c:pt idx="89">
                  <c:v>0.56214539599911528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E-4DAD-A33A-7C9D33813880}"/>
            </c:ext>
          </c:extLst>
        </c:ser>
        <c:ser>
          <c:idx val="2"/>
          <c:order val="1"/>
          <c:tx>
            <c:strRef>
              <c:f>'Question 2'!$K$1</c:f>
              <c:strCache>
                <c:ptCount val="1"/>
                <c:pt idx="0">
                  <c:v>LS adjusted by taxes and subsidies and mixed income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'Question 2'!$A$2:$A$91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2'!$K$2:$K$91</c:f>
              <c:numCache>
                <c:formatCode>General</c:formatCode>
                <c:ptCount val="90"/>
                <c:pt idx="0">
                  <c:v>0.57174638487208018</c:v>
                </c:pt>
                <c:pt idx="1">
                  <c:v>0.58633540372670812</c:v>
                </c:pt>
                <c:pt idx="2">
                  <c:v>0.58625730994152037</c:v>
                </c:pt>
                <c:pt idx="3">
                  <c:v>0.58070500927643787</c:v>
                </c:pt>
                <c:pt idx="4">
                  <c:v>0.58203125</c:v>
                </c:pt>
                <c:pt idx="5">
                  <c:v>0.58943781942078366</c:v>
                </c:pt>
                <c:pt idx="6">
                  <c:v>0.60031847133757965</c:v>
                </c:pt>
                <c:pt idx="7">
                  <c:v>0.58991825613079019</c:v>
                </c:pt>
                <c:pt idx="8">
                  <c:v>0.60831234256926947</c:v>
                </c:pt>
                <c:pt idx="9">
                  <c:v>0.60212201591511927</c:v>
                </c:pt>
                <c:pt idx="10">
                  <c:v>0.60297766749379644</c:v>
                </c:pt>
                <c:pt idx="11">
                  <c:v>0.59147025813692489</c:v>
                </c:pt>
                <c:pt idx="12">
                  <c:v>0.59801264679313459</c:v>
                </c:pt>
                <c:pt idx="13">
                  <c:v>0.62633451957295372</c:v>
                </c:pt>
                <c:pt idx="14">
                  <c:v>0.65409170052234467</c:v>
                </c:pt>
                <c:pt idx="15">
                  <c:v>0.64976476738107691</c:v>
                </c:pt>
                <c:pt idx="16">
                  <c:v>0.65372670807453415</c:v>
                </c:pt>
                <c:pt idx="17">
                  <c:v>0.65438034188034189</c:v>
                </c:pt>
                <c:pt idx="18">
                  <c:v>0.62689393939393945</c:v>
                </c:pt>
                <c:pt idx="19">
                  <c:v>0.62467532467532472</c:v>
                </c:pt>
                <c:pt idx="20">
                  <c:v>0.61772260273972601</c:v>
                </c:pt>
                <c:pt idx="21">
                  <c:v>0.61523513408472597</c:v>
                </c:pt>
                <c:pt idx="22">
                  <c:v>0.62148594377510047</c:v>
                </c:pt>
                <c:pt idx="23">
                  <c:v>0.63219113486325051</c:v>
                </c:pt>
                <c:pt idx="24">
                  <c:v>0.63238319130179244</c:v>
                </c:pt>
                <c:pt idx="25">
                  <c:v>0.62785923753665684</c:v>
                </c:pt>
                <c:pt idx="26">
                  <c:v>0.61806486196730093</c:v>
                </c:pt>
                <c:pt idx="27">
                  <c:v>0.6345125986256045</c:v>
                </c:pt>
                <c:pt idx="28">
                  <c:v>0.63491295938104464</c:v>
                </c:pt>
                <c:pt idx="29">
                  <c:v>0.63446788111217634</c:v>
                </c:pt>
                <c:pt idx="30">
                  <c:v>0.62579373768338087</c:v>
                </c:pt>
                <c:pt idx="31">
                  <c:v>0.63324926439680551</c:v>
                </c:pt>
                <c:pt idx="32">
                  <c:v>0.6332109343125254</c:v>
                </c:pt>
                <c:pt idx="33">
                  <c:v>0.62904752887710658</c:v>
                </c:pt>
                <c:pt idx="34">
                  <c:v>0.6279569892473118</c:v>
                </c:pt>
                <c:pt idx="35">
                  <c:v>0.62666666666666682</c:v>
                </c:pt>
                <c:pt idx="36">
                  <c:v>0.62302136161057331</c:v>
                </c:pt>
                <c:pt idx="37">
                  <c:v>0.6296607793664144</c:v>
                </c:pt>
                <c:pt idx="38">
                  <c:v>0.6368803701255783</c:v>
                </c:pt>
                <c:pt idx="39">
                  <c:v>0.63944103120106</c:v>
                </c:pt>
                <c:pt idx="40">
                  <c:v>0.64857967154904572</c:v>
                </c:pt>
                <c:pt idx="41">
                  <c:v>0.65253350083752082</c:v>
                </c:pt>
                <c:pt idx="42">
                  <c:v>0.63973063973063971</c:v>
                </c:pt>
                <c:pt idx="43">
                  <c:v>0.64290109890109881</c:v>
                </c:pt>
                <c:pt idx="44">
                  <c:v>0.642602988851111</c:v>
                </c:pt>
                <c:pt idx="45">
                  <c:v>0.64200477326968974</c:v>
                </c:pt>
                <c:pt idx="46">
                  <c:v>0.62682813844219443</c:v>
                </c:pt>
                <c:pt idx="47">
                  <c:v>0.62413669921409853</c:v>
                </c:pt>
                <c:pt idx="48">
                  <c:v>0.62459148138226617</c:v>
                </c:pt>
                <c:pt idx="49">
                  <c:v>0.62546905429154998</c:v>
                </c:pt>
                <c:pt idx="50">
                  <c:v>0.62691507872511987</c:v>
                </c:pt>
                <c:pt idx="51">
                  <c:v>0.62829699058832644</c:v>
                </c:pt>
                <c:pt idx="52">
                  <c:v>0.61682725395732962</c:v>
                </c:pt>
                <c:pt idx="53">
                  <c:v>0.62368212967843961</c:v>
                </c:pt>
                <c:pt idx="54">
                  <c:v>0.61172072099455921</c:v>
                </c:pt>
                <c:pt idx="55">
                  <c:v>0.61025584533612398</c:v>
                </c:pt>
                <c:pt idx="56">
                  <c:v>0.61209681554792061</c:v>
                </c:pt>
                <c:pt idx="57">
                  <c:v>0.61859106947317177</c:v>
                </c:pt>
                <c:pt idx="58">
                  <c:v>0.62777290965272348</c:v>
                </c:pt>
                <c:pt idx="59">
                  <c:v>0.6321296852217172</c:v>
                </c:pt>
                <c:pt idx="60">
                  <c:v>0.62353034636161409</c:v>
                </c:pt>
                <c:pt idx="61">
                  <c:v>0.6270225626008934</c:v>
                </c:pt>
                <c:pt idx="62">
                  <c:v>0.62669136744219833</c:v>
                </c:pt>
                <c:pt idx="63">
                  <c:v>0.63128366633968369</c:v>
                </c:pt>
                <c:pt idx="64">
                  <c:v>0.62521291928721179</c:v>
                </c:pt>
                <c:pt idx="65">
                  <c:v>0.61630053535167062</c:v>
                </c:pt>
                <c:pt idx="66">
                  <c:v>0.61710447015243508</c:v>
                </c:pt>
                <c:pt idx="67">
                  <c:v>0.61815459112983351</c:v>
                </c:pt>
                <c:pt idx="68">
                  <c:v>0.62174688057040994</c:v>
                </c:pt>
                <c:pt idx="69">
                  <c:v>0.63660900348991956</c:v>
                </c:pt>
                <c:pt idx="70">
                  <c:v>0.64185328185328183</c:v>
                </c:pt>
                <c:pt idx="71">
                  <c:v>0.655021785150256</c:v>
                </c:pt>
                <c:pt idx="72">
                  <c:v>0.65947758097276543</c:v>
                </c:pt>
                <c:pt idx="73">
                  <c:v>0.64640377585098863</c:v>
                </c:pt>
                <c:pt idx="74">
                  <c:v>0.63810920192413911</c:v>
                </c:pt>
                <c:pt idx="75">
                  <c:v>0.63258716770841172</c:v>
                </c:pt>
                <c:pt idx="76">
                  <c:v>0.6214143759123445</c:v>
                </c:pt>
                <c:pt idx="77">
                  <c:v>0.62086224642252397</c:v>
                </c:pt>
                <c:pt idx="78">
                  <c:v>0.62082089023016129</c:v>
                </c:pt>
                <c:pt idx="79">
                  <c:v>0.62215735785824056</c:v>
                </c:pt>
                <c:pt idx="80">
                  <c:v>0.6104104545132687</c:v>
                </c:pt>
                <c:pt idx="81">
                  <c:v>0.60655624779953154</c:v>
                </c:pt>
                <c:pt idx="82">
                  <c:v>0.61191409591680357</c:v>
                </c:pt>
                <c:pt idx="83">
                  <c:v>0.61429411427260217</c:v>
                </c:pt>
                <c:pt idx="84">
                  <c:v>0.61171045160575555</c:v>
                </c:pt>
                <c:pt idx="85">
                  <c:v>0.61236907268369556</c:v>
                </c:pt>
                <c:pt idx="86">
                  <c:v>0.61416774324290102</c:v>
                </c:pt>
                <c:pt idx="87">
                  <c:v>0.61399950684255944</c:v>
                </c:pt>
                <c:pt idx="88">
                  <c:v>0.6166000414556867</c:v>
                </c:pt>
                <c:pt idx="89">
                  <c:v>0.61439212930428677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E-4DAD-A33A-7C9D33813880}"/>
            </c:ext>
          </c:extLst>
        </c:ser>
        <c:ser>
          <c:idx val="1"/>
          <c:order val="2"/>
          <c:tx>
            <c:v>LS adjusted by taxes and subsidies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'Question 2'!$A$2:$A$91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2'!$J$2:$J$91</c:f>
              <c:numCache>
                <c:formatCode>General</c:formatCode>
                <c:ptCount val="90"/>
                <c:pt idx="0">
                  <c:v>0.49470644850818096</c:v>
                </c:pt>
                <c:pt idx="1">
                  <c:v>0.51641137855579866</c:v>
                </c:pt>
                <c:pt idx="2">
                  <c:v>0.52281616688396337</c:v>
                </c:pt>
                <c:pt idx="3">
                  <c:v>0.53140916808149408</c:v>
                </c:pt>
                <c:pt idx="4">
                  <c:v>0.52743362831858409</c:v>
                </c:pt>
                <c:pt idx="5">
                  <c:v>0.52663622526636222</c:v>
                </c:pt>
                <c:pt idx="6">
                  <c:v>0.51714677640603568</c:v>
                </c:pt>
                <c:pt idx="7">
                  <c:v>0.51670644391408116</c:v>
                </c:pt>
                <c:pt idx="8">
                  <c:v>0.5255712731229597</c:v>
                </c:pt>
                <c:pt idx="9">
                  <c:v>0.52790697674418607</c:v>
                </c:pt>
                <c:pt idx="10">
                  <c:v>0.529989094874591</c:v>
                </c:pt>
                <c:pt idx="11">
                  <c:v>0.52023692003948674</c:v>
                </c:pt>
                <c:pt idx="12">
                  <c:v>0.51962323390894816</c:v>
                </c:pt>
                <c:pt idx="13">
                  <c:v>0.53724053724053722</c:v>
                </c:pt>
                <c:pt idx="14">
                  <c:v>0.56209476309226936</c:v>
                </c:pt>
                <c:pt idx="15">
                  <c:v>0.56346328195829554</c:v>
                </c:pt>
                <c:pt idx="16">
                  <c:v>0.56383928571428565</c:v>
                </c:pt>
                <c:pt idx="17">
                  <c:v>0.54957379991027366</c:v>
                </c:pt>
                <c:pt idx="18">
                  <c:v>0.5386493083807975</c:v>
                </c:pt>
                <c:pt idx="19">
                  <c:v>0.5338512763596005</c:v>
                </c:pt>
                <c:pt idx="20">
                  <c:v>0.53783078643309734</c:v>
                </c:pt>
                <c:pt idx="21">
                  <c:v>0.53697421981004068</c:v>
                </c:pt>
                <c:pt idx="22">
                  <c:v>0.54393673110720564</c:v>
                </c:pt>
                <c:pt idx="23">
                  <c:v>0.55690944336748816</c:v>
                </c:pt>
                <c:pt idx="24">
                  <c:v>0.56290871043682966</c:v>
                </c:pt>
                <c:pt idx="25">
                  <c:v>0.5585703104617793</c:v>
                </c:pt>
                <c:pt idx="26">
                  <c:v>0.55246765692381405</c:v>
                </c:pt>
                <c:pt idx="27">
                  <c:v>0.56826988830635972</c:v>
                </c:pt>
                <c:pt idx="28">
                  <c:v>0.56913740788903344</c:v>
                </c:pt>
                <c:pt idx="29">
                  <c:v>0.56632434745400084</c:v>
                </c:pt>
                <c:pt idx="30">
                  <c:v>0.56370808678500983</c:v>
                </c:pt>
                <c:pt idx="31">
                  <c:v>0.57237841945288759</c:v>
                </c:pt>
                <c:pt idx="32">
                  <c:v>0.57121825542878157</c:v>
                </c:pt>
                <c:pt idx="33">
                  <c:v>0.56951825818618196</c:v>
                </c:pt>
                <c:pt idx="34">
                  <c:v>0.5703125</c:v>
                </c:pt>
                <c:pt idx="35">
                  <c:v>0.5704748900015173</c:v>
                </c:pt>
                <c:pt idx="36">
                  <c:v>0.56746920492721165</c:v>
                </c:pt>
                <c:pt idx="37">
                  <c:v>0.57493920389095099</c:v>
                </c:pt>
                <c:pt idx="38">
                  <c:v>0.58329297820823245</c:v>
                </c:pt>
                <c:pt idx="39">
                  <c:v>0.58723310100674853</c:v>
                </c:pt>
                <c:pt idx="40">
                  <c:v>0.59752606828869348</c:v>
                </c:pt>
                <c:pt idx="41">
                  <c:v>0.60338818973862529</c:v>
                </c:pt>
                <c:pt idx="42">
                  <c:v>0.59195299982196903</c:v>
                </c:pt>
                <c:pt idx="43">
                  <c:v>0.59329871815674184</c:v>
                </c:pt>
                <c:pt idx="44">
                  <c:v>0.59011036886436252</c:v>
                </c:pt>
                <c:pt idx="45">
                  <c:v>0.5938189845474614</c:v>
                </c:pt>
                <c:pt idx="46">
                  <c:v>0.58135395568649106</c:v>
                </c:pt>
                <c:pt idx="47">
                  <c:v>0.57897934386391248</c:v>
                </c:pt>
                <c:pt idx="48">
                  <c:v>0.57971158627548469</c:v>
                </c:pt>
                <c:pt idx="49">
                  <c:v>0.57975608682252455</c:v>
                </c:pt>
                <c:pt idx="50">
                  <c:v>0.58256102851283664</c:v>
                </c:pt>
                <c:pt idx="51">
                  <c:v>0.58914109315416741</c:v>
                </c:pt>
                <c:pt idx="52">
                  <c:v>0.58090546715494051</c:v>
                </c:pt>
                <c:pt idx="53">
                  <c:v>0.59038173652694614</c:v>
                </c:pt>
                <c:pt idx="54">
                  <c:v>0.57893677003624655</c:v>
                </c:pt>
                <c:pt idx="55">
                  <c:v>0.57417148187495137</c:v>
                </c:pt>
                <c:pt idx="56">
                  <c:v>0.57646149759737286</c:v>
                </c:pt>
                <c:pt idx="57">
                  <c:v>0.58224919835089317</c:v>
                </c:pt>
                <c:pt idx="58">
                  <c:v>0.58886894075403962</c:v>
                </c:pt>
                <c:pt idx="59">
                  <c:v>0.59088813613677826</c:v>
                </c:pt>
                <c:pt idx="60">
                  <c:v>0.58397038855718608</c:v>
                </c:pt>
                <c:pt idx="61">
                  <c:v>0.58803647502024436</c:v>
                </c:pt>
                <c:pt idx="62">
                  <c:v>0.58881247760277122</c:v>
                </c:pt>
                <c:pt idx="63">
                  <c:v>0.59060683636832023</c:v>
                </c:pt>
                <c:pt idx="64">
                  <c:v>0.58425676502999879</c:v>
                </c:pt>
                <c:pt idx="65">
                  <c:v>0.57585166019836131</c:v>
                </c:pt>
                <c:pt idx="66">
                  <c:v>0.57633750223088653</c:v>
                </c:pt>
                <c:pt idx="67">
                  <c:v>0.57443654003719546</c:v>
                </c:pt>
                <c:pt idx="68">
                  <c:v>0.57723567269384002</c:v>
                </c:pt>
                <c:pt idx="69">
                  <c:v>0.58925168487102031</c:v>
                </c:pt>
                <c:pt idx="70">
                  <c:v>0.59280878657874236</c:v>
                </c:pt>
                <c:pt idx="71">
                  <c:v>0.60401776492460235</c:v>
                </c:pt>
                <c:pt idx="72">
                  <c:v>0.60461134916503156</c:v>
                </c:pt>
                <c:pt idx="73">
                  <c:v>0.59214221604562955</c:v>
                </c:pt>
                <c:pt idx="74">
                  <c:v>0.58538315552853171</c:v>
                </c:pt>
                <c:pt idx="75">
                  <c:v>0.58005904084521631</c:v>
                </c:pt>
                <c:pt idx="76">
                  <c:v>0.57220359843884105</c:v>
                </c:pt>
                <c:pt idx="77">
                  <c:v>0.57110680145374582</c:v>
                </c:pt>
                <c:pt idx="78">
                  <c:v>0.5757283468882215</c:v>
                </c:pt>
                <c:pt idx="79">
                  <c:v>0.57918194234778242</c:v>
                </c:pt>
                <c:pt idx="80">
                  <c:v>0.56843825098177125</c:v>
                </c:pt>
                <c:pt idx="81">
                  <c:v>0.55911133687500436</c:v>
                </c:pt>
                <c:pt idx="82">
                  <c:v>0.56064530199970009</c:v>
                </c:pt>
                <c:pt idx="83">
                  <c:v>0.560174983162121</c:v>
                </c:pt>
                <c:pt idx="84">
                  <c:v>0.55752458126648741</c:v>
                </c:pt>
                <c:pt idx="85">
                  <c:v>0.55880735884965116</c:v>
                </c:pt>
                <c:pt idx="86">
                  <c:v>0.56342299424853315</c:v>
                </c:pt>
                <c:pt idx="87">
                  <c:v>0.56446046345568601</c:v>
                </c:pt>
                <c:pt idx="88">
                  <c:v>0.56573406434575646</c:v>
                </c:pt>
                <c:pt idx="89">
                  <c:v>0.56401376939869841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6-438E-85CA-1C5D8699E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32840"/>
        <c:axId val="553031200"/>
      </c:lineChart>
      <c:catAx>
        <c:axId val="55303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553031200"/>
        <c:crosses val="autoZero"/>
        <c:auto val="1"/>
        <c:lblAlgn val="ctr"/>
        <c:lblOffset val="100"/>
        <c:noMultiLvlLbl val="0"/>
      </c:catAx>
      <c:valAx>
        <c:axId val="553031200"/>
        <c:scaling>
          <c:orientation val="minMax"/>
          <c:min val="0.4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55303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01902887139108"/>
          <c:y val="0.81343467483231247"/>
          <c:w val="0.77951749781277335"/>
          <c:h val="0.14952828813065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Labor shares under</a:t>
            </a:r>
            <a:r>
              <a:rPr lang="es-E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2008 SNA</a:t>
            </a:r>
            <a:endParaRPr lang="es-E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8092344706911637"/>
          <c:y val="1.3888888888888888E-2"/>
        </c:manualLayout>
      </c:layout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430577427821522E-2"/>
          <c:y val="0.13009259259259259"/>
          <c:w val="0.89513867016622917"/>
          <c:h val="0.48912875473899098"/>
        </c:manualLayout>
      </c:layout>
      <c:lineChart>
        <c:grouping val="standard"/>
        <c:varyColors val="0"/>
        <c:ser>
          <c:idx val="0"/>
          <c:order val="0"/>
          <c:tx>
            <c:v>LS naive corporate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'Question 3'!$A$3:$A$73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'Question 3'!$F$3:$F$73</c:f>
              <c:numCache>
                <c:formatCode>General</c:formatCode>
                <c:ptCount val="71"/>
                <c:pt idx="0">
                  <c:v>0.67682020802377418</c:v>
                </c:pt>
                <c:pt idx="1">
                  <c:v>0.67993874425727407</c:v>
                </c:pt>
                <c:pt idx="2">
                  <c:v>0.66330645161290325</c:v>
                </c:pt>
                <c:pt idx="3">
                  <c:v>0.67135325131810197</c:v>
                </c:pt>
                <c:pt idx="4">
                  <c:v>0.68753493571827839</c:v>
                </c:pt>
                <c:pt idx="5">
                  <c:v>0.6982803543512246</c:v>
                </c:pt>
                <c:pt idx="6">
                  <c:v>0.70132625994694953</c:v>
                </c:pt>
                <c:pt idx="7">
                  <c:v>0.67728337236533953</c:v>
                </c:pt>
                <c:pt idx="8">
                  <c:v>0.69385964912280695</c:v>
                </c:pt>
                <c:pt idx="9">
                  <c:v>0.70223534373681995</c:v>
                </c:pt>
                <c:pt idx="10">
                  <c:v>0.71180555555555558</c:v>
                </c:pt>
                <c:pt idx="11">
                  <c:v>0.6939953810623557</c:v>
                </c:pt>
                <c:pt idx="12">
                  <c:v>0.7026529108327193</c:v>
                </c:pt>
                <c:pt idx="13">
                  <c:v>0.70057306590257884</c:v>
                </c:pt>
                <c:pt idx="14">
                  <c:v>0.69157653228449678</c:v>
                </c:pt>
                <c:pt idx="15">
                  <c:v>0.68544167436134196</c:v>
                </c:pt>
                <c:pt idx="16">
                  <c:v>0.68031854379977241</c:v>
                </c:pt>
                <c:pt idx="17">
                  <c:v>0.67227108122090007</c:v>
                </c:pt>
                <c:pt idx="18">
                  <c:v>0.68010372465818014</c:v>
                </c:pt>
                <c:pt idx="19">
                  <c:v>0.69132481506388699</c:v>
                </c:pt>
                <c:pt idx="20">
                  <c:v>0.69132290184921763</c:v>
                </c:pt>
                <c:pt idx="21">
                  <c:v>0.70573939054028789</c:v>
                </c:pt>
                <c:pt idx="22">
                  <c:v>0.72324186807196078</c:v>
                </c:pt>
                <c:pt idx="23">
                  <c:v>0.71077026799258392</c:v>
                </c:pt>
                <c:pt idx="24">
                  <c:v>0.70993176648976497</c:v>
                </c:pt>
                <c:pt idx="25">
                  <c:v>0.71267949065293956</c:v>
                </c:pt>
                <c:pt idx="26">
                  <c:v>0.72753623188405792</c:v>
                </c:pt>
                <c:pt idx="27">
                  <c:v>0.71338028169014078</c:v>
                </c:pt>
                <c:pt idx="28">
                  <c:v>0.70955003637119396</c:v>
                </c:pt>
                <c:pt idx="29">
                  <c:v>0.70662027286878504</c:v>
                </c:pt>
                <c:pt idx="30">
                  <c:v>0.70912151330554674</c:v>
                </c:pt>
                <c:pt idx="31">
                  <c:v>0.72735172713447749</c:v>
                </c:pt>
                <c:pt idx="32">
                  <c:v>0.73954768136366689</c:v>
                </c:pt>
                <c:pt idx="33">
                  <c:v>0.72229125983786013</c:v>
                </c:pt>
                <c:pt idx="34">
                  <c:v>0.73033965290108249</c:v>
                </c:pt>
                <c:pt idx="35">
                  <c:v>0.71720116618075802</c:v>
                </c:pt>
                <c:pt idx="36">
                  <c:v>0.7042458362655406</c:v>
                </c:pt>
                <c:pt idx="37">
                  <c:v>0.71047309180443197</c:v>
                </c:pt>
                <c:pt idx="38">
                  <c:v>0.73127678533542673</c:v>
                </c:pt>
                <c:pt idx="39">
                  <c:v>0.73212870502456806</c:v>
                </c:pt>
                <c:pt idx="40">
                  <c:v>0.73010027347310846</c:v>
                </c:pt>
                <c:pt idx="41">
                  <c:v>0.73261200221238942</c:v>
                </c:pt>
                <c:pt idx="42">
                  <c:v>0.74187551867219925</c:v>
                </c:pt>
                <c:pt idx="43">
                  <c:v>0.74079614934304672</c:v>
                </c:pt>
                <c:pt idx="44">
                  <c:v>0.74531962064293633</c:v>
                </c:pt>
                <c:pt idx="45">
                  <c:v>0.73965071151358341</c:v>
                </c:pt>
                <c:pt idx="46">
                  <c:v>0.72341471407504498</c:v>
                </c:pt>
                <c:pt idx="47">
                  <c:v>0.71799428262381215</c:v>
                </c:pt>
                <c:pt idx="48">
                  <c:v>0.71297190306073177</c:v>
                </c:pt>
                <c:pt idx="49">
                  <c:v>0.71036271747394775</c:v>
                </c:pt>
                <c:pt idx="50">
                  <c:v>0.72450823806321463</c:v>
                </c:pt>
                <c:pt idx="51">
                  <c:v>0.73210134128166915</c:v>
                </c:pt>
                <c:pt idx="52">
                  <c:v>0.74570312500000002</c:v>
                </c:pt>
                <c:pt idx="53">
                  <c:v>0.75541084804456671</c:v>
                </c:pt>
                <c:pt idx="54">
                  <c:v>0.73855735266778211</c:v>
                </c:pt>
                <c:pt idx="55">
                  <c:v>0.72378649471610246</c:v>
                </c:pt>
                <c:pt idx="56">
                  <c:v>0.70962127424564447</c:v>
                </c:pt>
                <c:pt idx="57">
                  <c:v>0.69082936841123244</c:v>
                </c:pt>
                <c:pt idx="58">
                  <c:v>0.6794687568038319</c:v>
                </c:pt>
                <c:pt idx="59">
                  <c:v>0.69999141851883628</c:v>
                </c:pt>
                <c:pt idx="60">
                  <c:v>0.72250903081445517</c:v>
                </c:pt>
                <c:pt idx="61">
                  <c:v>0.70449993119371257</c:v>
                </c:pt>
                <c:pt idx="62">
                  <c:v>0.67531497363846638</c:v>
                </c:pt>
                <c:pt idx="63">
                  <c:v>0.67480042175026367</c:v>
                </c:pt>
                <c:pt idx="64">
                  <c:v>0.66527604841918797</c:v>
                </c:pt>
                <c:pt idx="65">
                  <c:v>0.6667247972695225</c:v>
                </c:pt>
                <c:pt idx="66">
                  <c:v>0.66189074792763425</c:v>
                </c:pt>
                <c:pt idx="67">
                  <c:v>0.66740800646987475</c:v>
                </c:pt>
                <c:pt idx="68">
                  <c:v>0.67488568296814622</c:v>
                </c:pt>
                <c:pt idx="69">
                  <c:v>0.68759984989009804</c:v>
                </c:pt>
                <c:pt idx="70">
                  <c:v>0.69021472392638039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D-4483-BDD6-CB9A34506F8B}"/>
            </c:ext>
          </c:extLst>
        </c:ser>
        <c:ser>
          <c:idx val="1"/>
          <c:order val="1"/>
          <c:tx>
            <c:v>LS adjusted by taxes/subsidies corporate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'Question 3'!$A$3:$A$73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'Question 3'!$G$3:$G$73</c:f>
              <c:numCache>
                <c:formatCode>General</c:formatCode>
                <c:ptCount val="71"/>
                <c:pt idx="0">
                  <c:v>0.75103050288540807</c:v>
                </c:pt>
                <c:pt idx="1">
                  <c:v>0.76092544987146538</c:v>
                </c:pt>
                <c:pt idx="2">
                  <c:v>0.74043510877719421</c:v>
                </c:pt>
                <c:pt idx="3">
                  <c:v>0.74512353706111834</c:v>
                </c:pt>
                <c:pt idx="4">
                  <c:v>0.76635514018691586</c:v>
                </c:pt>
                <c:pt idx="5">
                  <c:v>0.77681159420289858</c:v>
                </c:pt>
                <c:pt idx="6">
                  <c:v>0.77856301531213179</c:v>
                </c:pt>
                <c:pt idx="7">
                  <c:v>0.75077881619937692</c:v>
                </c:pt>
                <c:pt idx="8">
                  <c:v>0.77133105802047774</c:v>
                </c:pt>
                <c:pt idx="9">
                  <c:v>0.78279266572637518</c:v>
                </c:pt>
                <c:pt idx="10">
                  <c:v>0.7968901846452866</c:v>
                </c:pt>
                <c:pt idx="11">
                  <c:v>0.77415199656504941</c:v>
                </c:pt>
                <c:pt idx="12">
                  <c:v>0.78769103676166885</c:v>
                </c:pt>
                <c:pt idx="13">
                  <c:v>0.78680611423974256</c:v>
                </c:pt>
                <c:pt idx="14">
                  <c:v>0.77573529411764708</c:v>
                </c:pt>
                <c:pt idx="15">
                  <c:v>0.76952315134761573</c:v>
                </c:pt>
                <c:pt idx="16">
                  <c:v>0.76348547717842319</c:v>
                </c:pt>
                <c:pt idx="17">
                  <c:v>0.7520254629629628</c:v>
                </c:pt>
                <c:pt idx="18">
                  <c:v>0.75444560669456073</c:v>
                </c:pt>
                <c:pt idx="19">
                  <c:v>0.76792828685258951</c:v>
                </c:pt>
                <c:pt idx="20">
                  <c:v>0.77230419977298526</c:v>
                </c:pt>
                <c:pt idx="21">
                  <c:v>0.79024492359221266</c:v>
                </c:pt>
                <c:pt idx="22">
                  <c:v>0.81290849673202625</c:v>
                </c:pt>
                <c:pt idx="23">
                  <c:v>0.8000379434642384</c:v>
                </c:pt>
                <c:pt idx="24">
                  <c:v>0.79585245622981471</c:v>
                </c:pt>
                <c:pt idx="25">
                  <c:v>0.79796754133171544</c:v>
                </c:pt>
                <c:pt idx="26">
                  <c:v>0.81470505221563638</c:v>
                </c:pt>
                <c:pt idx="27">
                  <c:v>0.8004741209008297</c:v>
                </c:pt>
                <c:pt idx="28">
                  <c:v>0.7909185682844897</c:v>
                </c:pt>
                <c:pt idx="29">
                  <c:v>0.78257783186289431</c:v>
                </c:pt>
                <c:pt idx="30">
                  <c:v>0.78222811671087533</c:v>
                </c:pt>
                <c:pt idx="31">
                  <c:v>0.80025495976416217</c:v>
                </c:pt>
                <c:pt idx="32">
                  <c:v>0.81659874027417567</c:v>
                </c:pt>
                <c:pt idx="33">
                  <c:v>0.80239284775177488</c:v>
                </c:pt>
                <c:pt idx="34">
                  <c:v>0.81320153061224487</c:v>
                </c:pt>
                <c:pt idx="35">
                  <c:v>0.80078125</c:v>
                </c:pt>
                <c:pt idx="36">
                  <c:v>0.78632792037716082</c:v>
                </c:pt>
                <c:pt idx="37">
                  <c:v>0.79424920127795529</c:v>
                </c:pt>
                <c:pt idx="38">
                  <c:v>0.81762975614384681</c:v>
                </c:pt>
                <c:pt idx="39">
                  <c:v>0.8156094115569682</c:v>
                </c:pt>
                <c:pt idx="40">
                  <c:v>0.81258877480621727</c:v>
                </c:pt>
                <c:pt idx="41">
                  <c:v>0.81775736996450066</c:v>
                </c:pt>
                <c:pt idx="42">
                  <c:v>0.82958426132145513</c:v>
                </c:pt>
                <c:pt idx="43">
                  <c:v>0.83338211620079028</c:v>
                </c:pt>
                <c:pt idx="44">
                  <c:v>0.8382103404093223</c:v>
                </c:pt>
                <c:pt idx="45">
                  <c:v>0.83144396338037474</c:v>
                </c:pt>
                <c:pt idx="46">
                  <c:v>0.81420009220839096</c:v>
                </c:pt>
                <c:pt idx="47">
                  <c:v>0.80544881980758676</c:v>
                </c:pt>
                <c:pt idx="48">
                  <c:v>0.79816786467059386</c:v>
                </c:pt>
                <c:pt idx="49">
                  <c:v>0.79010073373958456</c:v>
                </c:pt>
                <c:pt idx="50">
                  <c:v>0.80647047815102479</c:v>
                </c:pt>
                <c:pt idx="51">
                  <c:v>0.81428192547407507</c:v>
                </c:pt>
                <c:pt idx="52">
                  <c:v>0.8310667938140055</c:v>
                </c:pt>
                <c:pt idx="53">
                  <c:v>0.84337703815767362</c:v>
                </c:pt>
                <c:pt idx="54">
                  <c:v>0.82422871843814194</c:v>
                </c:pt>
                <c:pt idx="55">
                  <c:v>0.8068567549219281</c:v>
                </c:pt>
                <c:pt idx="56">
                  <c:v>0.79236820959393039</c:v>
                </c:pt>
                <c:pt idx="57">
                  <c:v>0.77186338209235261</c:v>
                </c:pt>
                <c:pt idx="58">
                  <c:v>0.75665540595147651</c:v>
                </c:pt>
                <c:pt idx="59">
                  <c:v>0.78356094202782534</c:v>
                </c:pt>
                <c:pt idx="60">
                  <c:v>0.81567520266811966</c:v>
                </c:pt>
                <c:pt idx="61">
                  <c:v>0.79619485389414013</c:v>
                </c:pt>
                <c:pt idx="62">
                  <c:v>0.76117687063814632</c:v>
                </c:pt>
                <c:pt idx="63">
                  <c:v>0.76094005744109205</c:v>
                </c:pt>
                <c:pt idx="64">
                  <c:v>0.74198628469985251</c:v>
                </c:pt>
                <c:pt idx="65">
                  <c:v>0.74684303793935836</c:v>
                </c:pt>
                <c:pt idx="66">
                  <c:v>0.74223279908489681</c:v>
                </c:pt>
                <c:pt idx="67">
                  <c:v>0.74950804783288771</c:v>
                </c:pt>
                <c:pt idx="68">
                  <c:v>0.76008479331629153</c:v>
                </c:pt>
                <c:pt idx="69">
                  <c:v>0.77100365490045197</c:v>
                </c:pt>
                <c:pt idx="70">
                  <c:v>0.77548652436642695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D-4483-BDD6-CB9A34506F8B}"/>
            </c:ext>
          </c:extLst>
        </c:ser>
        <c:ser>
          <c:idx val="2"/>
          <c:order val="2"/>
          <c:tx>
            <c:v>LS naive total economy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3'!$A$3:$A$73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'Question 1.2'!$I$21:$I$91</c:f>
              <c:numCache>
                <c:formatCode>General</c:formatCode>
                <c:ptCount val="71"/>
                <c:pt idx="0">
                  <c:v>0.52568306010928967</c:v>
                </c:pt>
                <c:pt idx="1">
                  <c:v>0.52954128440366977</c:v>
                </c:pt>
                <c:pt idx="2">
                  <c:v>0.52801867911941291</c:v>
                </c:pt>
                <c:pt idx="3">
                  <c:v>0.53531277025079271</c:v>
                </c:pt>
                <c:pt idx="4">
                  <c:v>0.54750884835284508</c:v>
                </c:pt>
                <c:pt idx="5">
                  <c:v>0.55292908530318596</c:v>
                </c:pt>
                <c:pt idx="6">
                  <c:v>0.54827144686299611</c:v>
                </c:pt>
                <c:pt idx="7">
                  <c:v>0.54195064629847234</c:v>
                </c:pt>
                <c:pt idx="8">
                  <c:v>0.55473965287049409</c:v>
                </c:pt>
                <c:pt idx="9">
                  <c:v>0.55400843881856543</c:v>
                </c:pt>
                <c:pt idx="10">
                  <c:v>0.55008312551953453</c:v>
                </c:pt>
                <c:pt idx="11">
                  <c:v>0.54782442016484567</c:v>
                </c:pt>
                <c:pt idx="12">
                  <c:v>0.55549410029498525</c:v>
                </c:pt>
                <c:pt idx="13">
                  <c:v>0.55211668445393092</c:v>
                </c:pt>
                <c:pt idx="14">
                  <c:v>0.55009107468123863</c:v>
                </c:pt>
                <c:pt idx="15">
                  <c:v>0.54964705882352938</c:v>
                </c:pt>
                <c:pt idx="16">
                  <c:v>0.54930606281957628</c:v>
                </c:pt>
                <c:pt idx="17">
                  <c:v>0.54614037451165298</c:v>
                </c:pt>
                <c:pt idx="18">
                  <c:v>0.55224981558888619</c:v>
                </c:pt>
                <c:pt idx="19">
                  <c:v>0.56023255813953488</c:v>
                </c:pt>
                <c:pt idx="20">
                  <c:v>0.56426065695758465</c:v>
                </c:pt>
                <c:pt idx="21">
                  <c:v>0.57439072327044027</c:v>
                </c:pt>
                <c:pt idx="22">
                  <c:v>0.58073232087953042</c:v>
                </c:pt>
                <c:pt idx="23">
                  <c:v>0.57086445188428192</c:v>
                </c:pt>
                <c:pt idx="24">
                  <c:v>0.57173012274255341</c:v>
                </c:pt>
                <c:pt idx="25">
                  <c:v>0.57015574575557737</c:v>
                </c:pt>
                <c:pt idx="26">
                  <c:v>0.57448873932177069</c:v>
                </c:pt>
                <c:pt idx="27">
                  <c:v>0.56216986171286132</c:v>
                </c:pt>
                <c:pt idx="28">
                  <c:v>0.55957083377815731</c:v>
                </c:pt>
                <c:pt idx="29">
                  <c:v>0.55999615717167828</c:v>
                </c:pt>
                <c:pt idx="30">
                  <c:v>0.55995917673073647</c:v>
                </c:pt>
                <c:pt idx="31">
                  <c:v>0.56225021885585957</c:v>
                </c:pt>
                <c:pt idx="32">
                  <c:v>0.56773877436740983</c:v>
                </c:pt>
                <c:pt idx="33">
                  <c:v>0.55893358278765204</c:v>
                </c:pt>
                <c:pt idx="34">
                  <c:v>0.56612237574017577</c:v>
                </c:pt>
                <c:pt idx="35">
                  <c:v>0.55379746835443033</c:v>
                </c:pt>
                <c:pt idx="36">
                  <c:v>0.5488161283931049</c:v>
                </c:pt>
                <c:pt idx="37">
                  <c:v>0.55019589767227473</c:v>
                </c:pt>
                <c:pt idx="38">
                  <c:v>0.55509214778583271</c:v>
                </c:pt>
                <c:pt idx="39">
                  <c:v>0.56071840500906245</c:v>
                </c:pt>
                <c:pt idx="40">
                  <c:v>0.56298220151248957</c:v>
                </c:pt>
                <c:pt idx="41">
                  <c:v>0.55650879183210433</c:v>
                </c:pt>
                <c:pt idx="42">
                  <c:v>0.56017843068202777</c:v>
                </c:pt>
                <c:pt idx="43">
                  <c:v>0.56031892953995543</c:v>
                </c:pt>
                <c:pt idx="44">
                  <c:v>0.5625814763124396</c:v>
                </c:pt>
                <c:pt idx="45">
                  <c:v>0.55657131192954834</c:v>
                </c:pt>
                <c:pt idx="46">
                  <c:v>0.54975848062355914</c:v>
                </c:pt>
                <c:pt idx="47">
                  <c:v>0.54951110645705992</c:v>
                </c:pt>
                <c:pt idx="48">
                  <c:v>0.54711325265387512</c:v>
                </c:pt>
                <c:pt idx="49">
                  <c:v>0.54896474538332396</c:v>
                </c:pt>
                <c:pt idx="50">
                  <c:v>0.55955113210045471</c:v>
                </c:pt>
                <c:pt idx="51">
                  <c:v>0.56099764295430232</c:v>
                </c:pt>
                <c:pt idx="52">
                  <c:v>0.57041834515181966</c:v>
                </c:pt>
                <c:pt idx="53">
                  <c:v>0.57070630705551051</c:v>
                </c:pt>
                <c:pt idx="54">
                  <c:v>0.5610255659997806</c:v>
                </c:pt>
                <c:pt idx="55">
                  <c:v>0.55454608926358417</c:v>
                </c:pt>
                <c:pt idx="56">
                  <c:v>0.5502100100706584</c:v>
                </c:pt>
                <c:pt idx="57">
                  <c:v>0.54205851218876089</c:v>
                </c:pt>
                <c:pt idx="58">
                  <c:v>0.54144890188641004</c:v>
                </c:pt>
                <c:pt idx="59">
                  <c:v>0.54518091046851969</c:v>
                </c:pt>
                <c:pt idx="60">
                  <c:v>0.54761840030449682</c:v>
                </c:pt>
                <c:pt idx="61">
                  <c:v>0.53696129117095426</c:v>
                </c:pt>
                <c:pt idx="62">
                  <c:v>0.52860506533440943</c:v>
                </c:pt>
                <c:pt idx="63">
                  <c:v>0.52924864565774066</c:v>
                </c:pt>
                <c:pt idx="64">
                  <c:v>0.52890658763968645</c:v>
                </c:pt>
                <c:pt idx="65">
                  <c:v>0.52631829799403029</c:v>
                </c:pt>
                <c:pt idx="66">
                  <c:v>0.5276967930029155</c:v>
                </c:pt>
                <c:pt idx="67">
                  <c:v>0.53214301391510477</c:v>
                </c:pt>
                <c:pt idx="68">
                  <c:v>0.53220945765428795</c:v>
                </c:pt>
                <c:pt idx="69">
                  <c:v>0.53339754295726305</c:v>
                </c:pt>
                <c:pt idx="70">
                  <c:v>0.53102010670450239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1D-4483-BDD6-CB9A34506F8B}"/>
            </c:ext>
          </c:extLst>
        </c:ser>
        <c:ser>
          <c:idx val="3"/>
          <c:order val="3"/>
          <c:tx>
            <c:v>LS adjusted by taxes/subsidies total economy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'Question 3'!$A$3:$A$73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'Question 1.2'!$J$21:$J$91</c:f>
              <c:numCache>
                <c:formatCode>General</c:formatCode>
                <c:ptCount val="71"/>
                <c:pt idx="0">
                  <c:v>0.52664233576642339</c:v>
                </c:pt>
                <c:pt idx="1">
                  <c:v>0.53051470588235294</c:v>
                </c:pt>
                <c:pt idx="2">
                  <c:v>0.52943143812709037</c:v>
                </c:pt>
                <c:pt idx="3">
                  <c:v>0.53686036426712924</c:v>
                </c:pt>
                <c:pt idx="4">
                  <c:v>0.54870395634379265</c:v>
                </c:pt>
                <c:pt idx="5">
                  <c:v>0.55364033959351688</c:v>
                </c:pt>
                <c:pt idx="6">
                  <c:v>0.54869297796002048</c:v>
                </c:pt>
                <c:pt idx="7">
                  <c:v>0.54220550199858919</c:v>
                </c:pt>
                <c:pt idx="8">
                  <c:v>0.55560508134611097</c:v>
                </c:pt>
                <c:pt idx="9">
                  <c:v>0.55529710298160295</c:v>
                </c:pt>
                <c:pt idx="10">
                  <c:v>0.55168820341809088</c:v>
                </c:pt>
                <c:pt idx="11">
                  <c:v>0.54898194391087207</c:v>
                </c:pt>
                <c:pt idx="12">
                  <c:v>0.55662294476260865</c:v>
                </c:pt>
                <c:pt idx="13">
                  <c:v>0.55408782577650828</c:v>
                </c:pt>
                <c:pt idx="14">
                  <c:v>0.55219414893617014</c:v>
                </c:pt>
                <c:pt idx="15">
                  <c:v>0.55155044860695734</c:v>
                </c:pt>
                <c:pt idx="16">
                  <c:v>0.55148137283660903</c:v>
                </c:pt>
                <c:pt idx="17">
                  <c:v>0.54835655349655077</c:v>
                </c:pt>
                <c:pt idx="18">
                  <c:v>0.55491043854231004</c:v>
                </c:pt>
                <c:pt idx="19">
                  <c:v>0.56271899088997901</c:v>
                </c:pt>
                <c:pt idx="20">
                  <c:v>0.56679124399359315</c:v>
                </c:pt>
                <c:pt idx="21">
                  <c:v>0.57694205902674955</c:v>
                </c:pt>
                <c:pt idx="22">
                  <c:v>0.58334113242863828</c:v>
                </c:pt>
                <c:pt idx="23">
                  <c:v>0.57317703844164802</c:v>
                </c:pt>
                <c:pt idx="24">
                  <c:v>0.57469548133595283</c:v>
                </c:pt>
                <c:pt idx="25">
                  <c:v>0.57224334600760463</c:v>
                </c:pt>
                <c:pt idx="26">
                  <c:v>0.57571826966729356</c:v>
                </c:pt>
                <c:pt idx="27">
                  <c:v>0.56367531540109495</c:v>
                </c:pt>
                <c:pt idx="28">
                  <c:v>0.5610983246801905</c:v>
                </c:pt>
                <c:pt idx="29">
                  <c:v>0.56191256567214531</c:v>
                </c:pt>
                <c:pt idx="30">
                  <c:v>0.56208648141033857</c:v>
                </c:pt>
                <c:pt idx="31">
                  <c:v>0.5640751489231709</c:v>
                </c:pt>
                <c:pt idx="32">
                  <c:v>0.56969271290605794</c:v>
                </c:pt>
                <c:pt idx="33">
                  <c:v>0.56094507901736812</c:v>
                </c:pt>
                <c:pt idx="34">
                  <c:v>0.56867339581831289</c:v>
                </c:pt>
                <c:pt idx="35">
                  <c:v>0.55706258477039339</c:v>
                </c:pt>
                <c:pt idx="36">
                  <c:v>0.5516992406323914</c:v>
                </c:pt>
                <c:pt idx="37">
                  <c:v>0.55292292014081901</c:v>
                </c:pt>
                <c:pt idx="38">
                  <c:v>0.55812677014951573</c:v>
                </c:pt>
                <c:pt idx="39">
                  <c:v>0.56423967336110603</c:v>
                </c:pt>
                <c:pt idx="40">
                  <c:v>0.56617181048224474</c:v>
                </c:pt>
                <c:pt idx="41">
                  <c:v>0.55922482277083096</c:v>
                </c:pt>
                <c:pt idx="42">
                  <c:v>0.5627263691649399</c:v>
                </c:pt>
                <c:pt idx="43">
                  <c:v>0.56283234919909952</c:v>
                </c:pt>
                <c:pt idx="44">
                  <c:v>0.565190595051</c:v>
                </c:pt>
                <c:pt idx="45">
                  <c:v>0.55956551693809642</c:v>
                </c:pt>
                <c:pt idx="46">
                  <c:v>0.55222131859346357</c:v>
                </c:pt>
                <c:pt idx="47">
                  <c:v>0.5520256676616393</c:v>
                </c:pt>
                <c:pt idx="48">
                  <c:v>0.54950920016422189</c:v>
                </c:pt>
                <c:pt idx="49">
                  <c:v>0.55113649664083897</c:v>
                </c:pt>
                <c:pt idx="50">
                  <c:v>0.56180758663476027</c:v>
                </c:pt>
                <c:pt idx="51">
                  <c:v>0.56364300245161969</c:v>
                </c:pt>
                <c:pt idx="52">
                  <c:v>0.5729780042130016</c:v>
                </c:pt>
                <c:pt idx="53">
                  <c:v>0.57388982334103078</c:v>
                </c:pt>
                <c:pt idx="54">
                  <c:v>0.56315741165672328</c:v>
                </c:pt>
                <c:pt idx="55">
                  <c:v>0.55693262395806853</c:v>
                </c:pt>
                <c:pt idx="56">
                  <c:v>0.5523082360096323</c:v>
                </c:pt>
                <c:pt idx="57">
                  <c:v>0.54460260332775878</c:v>
                </c:pt>
                <c:pt idx="58">
                  <c:v>0.54347494387165673</c:v>
                </c:pt>
                <c:pt idx="59">
                  <c:v>0.54724844241628634</c:v>
                </c:pt>
                <c:pt idx="60">
                  <c:v>0.54958322533116877</c:v>
                </c:pt>
                <c:pt idx="61">
                  <c:v>0.53913665865217575</c:v>
                </c:pt>
                <c:pt idx="62">
                  <c:v>0.53057986248267641</c:v>
                </c:pt>
                <c:pt idx="63">
                  <c:v>0.53129965251314371</c:v>
                </c:pt>
                <c:pt idx="64">
                  <c:v>0.53080736105087056</c:v>
                </c:pt>
                <c:pt idx="65">
                  <c:v>0.52819697223351592</c:v>
                </c:pt>
                <c:pt idx="66">
                  <c:v>0.52945183523000483</c:v>
                </c:pt>
                <c:pt idx="67">
                  <c:v>0.5338213843401679</c:v>
                </c:pt>
                <c:pt idx="68">
                  <c:v>0.53397272317886468</c:v>
                </c:pt>
                <c:pt idx="69">
                  <c:v>0.53507243695492401</c:v>
                </c:pt>
                <c:pt idx="70">
                  <c:v>0.53268700221292864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1D-4483-BDD6-CB9A3450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156952"/>
        <c:axId val="396155640"/>
      </c:lineChart>
      <c:catAx>
        <c:axId val="39615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396155640"/>
        <c:crosses val="autoZero"/>
        <c:auto val="1"/>
        <c:lblAlgn val="ctr"/>
        <c:lblOffset val="100"/>
        <c:noMultiLvlLbl val="0"/>
      </c:catAx>
      <c:valAx>
        <c:axId val="396155640"/>
        <c:scaling>
          <c:orientation val="minMax"/>
          <c:min val="0.5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39615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9020122484691E-2"/>
          <c:y val="0.76250874890638665"/>
          <c:w val="0.94735542432195974"/>
          <c:h val="0.21897273257509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Labor shares under pre-1993</a:t>
            </a:r>
            <a:r>
              <a:rPr lang="es-E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SNA</a:t>
            </a:r>
            <a:endParaRPr lang="es-E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430577427821522E-2"/>
          <c:y val="0.16712962962962963"/>
          <c:w val="0.89513867016622917"/>
          <c:h val="0.44283245844269464"/>
        </c:manualLayout>
      </c:layout>
      <c:lineChart>
        <c:grouping val="standard"/>
        <c:varyColors val="0"/>
        <c:ser>
          <c:idx val="0"/>
          <c:order val="0"/>
          <c:tx>
            <c:v>LS naive corporate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'Question 3'!$A$3:$A$73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'Question 3'!$I$3:$I$73</c:f>
              <c:numCache>
                <c:formatCode>General</c:formatCode>
                <c:ptCount val="71"/>
                <c:pt idx="0">
                  <c:v>0.68754716981132069</c:v>
                </c:pt>
                <c:pt idx="1">
                  <c:v>0.69051321928460341</c:v>
                </c:pt>
                <c:pt idx="2">
                  <c:v>0.67372013651877138</c:v>
                </c:pt>
                <c:pt idx="3">
                  <c:v>0.68092691622103385</c:v>
                </c:pt>
                <c:pt idx="4">
                  <c:v>0.69926094371802161</c:v>
                </c:pt>
                <c:pt idx="5">
                  <c:v>0.71200850159404883</c:v>
                </c:pt>
                <c:pt idx="6">
                  <c:v>0.71614301191765972</c:v>
                </c:pt>
                <c:pt idx="7">
                  <c:v>0.69120458891013381</c:v>
                </c:pt>
                <c:pt idx="8">
                  <c:v>0.71005385996409331</c:v>
                </c:pt>
                <c:pt idx="9">
                  <c:v>0.71922246220302377</c:v>
                </c:pt>
                <c:pt idx="10">
                  <c:v>0.73083778966131907</c:v>
                </c:pt>
                <c:pt idx="11">
                  <c:v>0.71208530805687198</c:v>
                </c:pt>
                <c:pt idx="12">
                  <c:v>0.72152856602345827</c:v>
                </c:pt>
                <c:pt idx="13">
                  <c:v>0.72123893805309736</c:v>
                </c:pt>
                <c:pt idx="14">
                  <c:v>0.71115604988203562</c:v>
                </c:pt>
                <c:pt idx="15">
                  <c:v>0.70541653468482735</c:v>
                </c:pt>
                <c:pt idx="16">
                  <c:v>0.69982445874780563</c:v>
                </c:pt>
                <c:pt idx="17">
                  <c:v>0.69214380825565902</c:v>
                </c:pt>
                <c:pt idx="18">
                  <c:v>0.70126397666504625</c:v>
                </c:pt>
                <c:pt idx="19">
                  <c:v>0.71372367507521395</c:v>
                </c:pt>
                <c:pt idx="20">
                  <c:v>0.7139559286463798</c:v>
                </c:pt>
                <c:pt idx="21">
                  <c:v>0.72918678771489287</c:v>
                </c:pt>
                <c:pt idx="22">
                  <c:v>0.74755822689706986</c:v>
                </c:pt>
                <c:pt idx="23">
                  <c:v>0.73390184476157339</c:v>
                </c:pt>
                <c:pt idx="24">
                  <c:v>0.73282203787760214</c:v>
                </c:pt>
                <c:pt idx="25">
                  <c:v>0.73529000698812019</c:v>
                </c:pt>
                <c:pt idx="26">
                  <c:v>0.75169270833333324</c:v>
                </c:pt>
                <c:pt idx="27">
                  <c:v>0.73744236835719479</c:v>
                </c:pt>
                <c:pt idx="28">
                  <c:v>0.73411461133211486</c:v>
                </c:pt>
                <c:pt idx="29">
                  <c:v>0.73056896714948416</c:v>
                </c:pt>
                <c:pt idx="30">
                  <c:v>0.73285288270377746</c:v>
                </c:pt>
                <c:pt idx="31">
                  <c:v>0.75360144057623035</c:v>
                </c:pt>
                <c:pt idx="32">
                  <c:v>0.7675698265654386</c:v>
                </c:pt>
                <c:pt idx="33">
                  <c:v>0.751092240477509</c:v>
                </c:pt>
                <c:pt idx="34">
                  <c:v>0.76207267511355481</c:v>
                </c:pt>
                <c:pt idx="35">
                  <c:v>0.74950144028362509</c:v>
                </c:pt>
                <c:pt idx="36">
                  <c:v>0.73709796219003187</c:v>
                </c:pt>
                <c:pt idx="37">
                  <c:v>0.74496334885436366</c:v>
                </c:pt>
                <c:pt idx="38">
                  <c:v>0.76827746077032821</c:v>
                </c:pt>
                <c:pt idx="39">
                  <c:v>0.76871229457041812</c:v>
                </c:pt>
                <c:pt idx="40">
                  <c:v>0.76722354203387222</c:v>
                </c:pt>
                <c:pt idx="41">
                  <c:v>0.7727057279323295</c:v>
                </c:pt>
                <c:pt idx="42">
                  <c:v>0.78469857097714268</c:v>
                </c:pt>
                <c:pt idx="43">
                  <c:v>0.78661463549400834</c:v>
                </c:pt>
                <c:pt idx="44">
                  <c:v>0.79103892284061572</c:v>
                </c:pt>
                <c:pt idx="45">
                  <c:v>0.78510127016821152</c:v>
                </c:pt>
                <c:pt idx="46">
                  <c:v>0.76647087757877364</c:v>
                </c:pt>
                <c:pt idx="47">
                  <c:v>0.76253384754246334</c:v>
                </c:pt>
                <c:pt idx="48">
                  <c:v>0.75940352230363795</c:v>
                </c:pt>
                <c:pt idx="49">
                  <c:v>0.75926191500549733</c:v>
                </c:pt>
                <c:pt idx="50">
                  <c:v>0.77641150372722578</c:v>
                </c:pt>
                <c:pt idx="51">
                  <c:v>0.78936881347216881</c:v>
                </c:pt>
                <c:pt idx="52">
                  <c:v>0.80748081455072818</c:v>
                </c:pt>
                <c:pt idx="53">
                  <c:v>0.81941041972889117</c:v>
                </c:pt>
                <c:pt idx="54">
                  <c:v>0.79888593951093945</c:v>
                </c:pt>
                <c:pt idx="55">
                  <c:v>0.78246809829018449</c:v>
                </c:pt>
                <c:pt idx="56">
                  <c:v>0.76572460496613992</c:v>
                </c:pt>
                <c:pt idx="57">
                  <c:v>0.74568249332863412</c:v>
                </c:pt>
                <c:pt idx="58">
                  <c:v>0.73336257676400551</c:v>
                </c:pt>
                <c:pt idx="59">
                  <c:v>0.75914378780828284</c:v>
                </c:pt>
                <c:pt idx="60">
                  <c:v>0.7887694985071767</c:v>
                </c:pt>
                <c:pt idx="61">
                  <c:v>0.77103937614003371</c:v>
                </c:pt>
                <c:pt idx="62">
                  <c:v>0.73649082676610222</c:v>
                </c:pt>
                <c:pt idx="63">
                  <c:v>0.73759204933245526</c:v>
                </c:pt>
                <c:pt idx="64">
                  <c:v>0.72641773890617545</c:v>
                </c:pt>
                <c:pt idx="65">
                  <c:v>0.72960741548527808</c:v>
                </c:pt>
                <c:pt idx="66">
                  <c:v>0.72389208042675424</c:v>
                </c:pt>
                <c:pt idx="67">
                  <c:v>0.72999569998157143</c:v>
                </c:pt>
                <c:pt idx="68">
                  <c:v>0.74171645514169937</c:v>
                </c:pt>
                <c:pt idx="69">
                  <c:v>0.75692551019203758</c:v>
                </c:pt>
                <c:pt idx="70">
                  <c:v>0.76284057905502389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7-4E2B-B650-EE7C586285CD}"/>
            </c:ext>
          </c:extLst>
        </c:ser>
        <c:ser>
          <c:idx val="1"/>
          <c:order val="1"/>
          <c:tx>
            <c:v>LS adjsuted by taxes/subsidies corporate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'Question 3'!$A$3:$A$73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'Question 3'!$J$3:$J$73</c:f>
              <c:numCache>
                <c:formatCode>General</c:formatCode>
                <c:ptCount val="71"/>
                <c:pt idx="0">
                  <c:v>0.76426174496644284</c:v>
                </c:pt>
                <c:pt idx="1">
                  <c:v>0.77419354838709686</c:v>
                </c:pt>
                <c:pt idx="2">
                  <c:v>0.75343511450381684</c:v>
                </c:pt>
                <c:pt idx="3">
                  <c:v>0.75693527080581247</c:v>
                </c:pt>
                <c:pt idx="4">
                  <c:v>0.78095238095238095</c:v>
                </c:pt>
                <c:pt idx="5">
                  <c:v>0.79383886255924163</c:v>
                </c:pt>
                <c:pt idx="6">
                  <c:v>0.7968655816757082</c:v>
                </c:pt>
                <c:pt idx="7">
                  <c:v>0.76792352628783855</c:v>
                </c:pt>
                <c:pt idx="8">
                  <c:v>0.79139569784892438</c:v>
                </c:pt>
                <c:pt idx="9">
                  <c:v>0.803959439884114</c:v>
                </c:pt>
                <c:pt idx="10">
                  <c:v>0.82082082082082075</c:v>
                </c:pt>
                <c:pt idx="11">
                  <c:v>0.79673000441891295</c:v>
                </c:pt>
                <c:pt idx="12">
                  <c:v>0.81148936170212782</c:v>
                </c:pt>
                <c:pt idx="13">
                  <c:v>0.81296758104738154</c:v>
                </c:pt>
                <c:pt idx="14">
                  <c:v>0.80045523520485573</c:v>
                </c:pt>
                <c:pt idx="15">
                  <c:v>0.79478943611705921</c:v>
                </c:pt>
                <c:pt idx="16">
                  <c:v>0.78813838550247117</c:v>
                </c:pt>
                <c:pt idx="17">
                  <c:v>0.77698056801195803</c:v>
                </c:pt>
                <c:pt idx="18">
                  <c:v>0.7805735930735932</c:v>
                </c:pt>
                <c:pt idx="19">
                  <c:v>0.79566563467492246</c:v>
                </c:pt>
                <c:pt idx="20">
                  <c:v>0.80065897858319601</c:v>
                </c:pt>
                <c:pt idx="21">
                  <c:v>0.81976112920738342</c:v>
                </c:pt>
                <c:pt idx="22">
                  <c:v>0.84375662497350012</c:v>
                </c:pt>
                <c:pt idx="23">
                  <c:v>0.82946498819826919</c:v>
                </c:pt>
                <c:pt idx="24">
                  <c:v>0.8247313722036288</c:v>
                </c:pt>
                <c:pt idx="25">
                  <c:v>0.82642161482877785</c:v>
                </c:pt>
                <c:pt idx="26">
                  <c:v>0.84511784511784505</c:v>
                </c:pt>
                <c:pt idx="27">
                  <c:v>0.83089542036910446</c:v>
                </c:pt>
                <c:pt idx="28">
                  <c:v>0.82156178558536885</c:v>
                </c:pt>
                <c:pt idx="29">
                  <c:v>0.8120593496790488</c:v>
                </c:pt>
                <c:pt idx="30">
                  <c:v>0.81120484137172211</c:v>
                </c:pt>
                <c:pt idx="31">
                  <c:v>0.83214581607290783</c:v>
                </c:pt>
                <c:pt idx="32">
                  <c:v>0.85089954443672311</c:v>
                </c:pt>
                <c:pt idx="33">
                  <c:v>0.83809393023894518</c:v>
                </c:pt>
                <c:pt idx="34">
                  <c:v>0.85273858088677856</c:v>
                </c:pt>
                <c:pt idx="35">
                  <c:v>0.84126095877634777</c:v>
                </c:pt>
                <c:pt idx="36">
                  <c:v>0.82750826901874308</c:v>
                </c:pt>
                <c:pt idx="37">
                  <c:v>0.83760107816711604</c:v>
                </c:pt>
                <c:pt idx="38">
                  <c:v>0.86416286416286436</c:v>
                </c:pt>
                <c:pt idx="39">
                  <c:v>0.8612716763005781</c:v>
                </c:pt>
                <c:pt idx="40">
                  <c:v>0.8588401818649738</c:v>
                </c:pt>
                <c:pt idx="41">
                  <c:v>0.86803194757321311</c:v>
                </c:pt>
                <c:pt idx="42">
                  <c:v>0.8834993674889311</c:v>
                </c:pt>
                <c:pt idx="43">
                  <c:v>0.89182099369640966</c:v>
                </c:pt>
                <c:pt idx="44">
                  <c:v>0.89648148148148143</c:v>
                </c:pt>
                <c:pt idx="45">
                  <c:v>0.8893170248868778</c:v>
                </c:pt>
                <c:pt idx="46">
                  <c:v>0.86915151912855171</c:v>
                </c:pt>
                <c:pt idx="47">
                  <c:v>0.86192610913587886</c:v>
                </c:pt>
                <c:pt idx="48">
                  <c:v>0.8568154787804948</c:v>
                </c:pt>
                <c:pt idx="49">
                  <c:v>0.85106496985934355</c:v>
                </c:pt>
                <c:pt idx="50">
                  <c:v>0.87130689716177634</c:v>
                </c:pt>
                <c:pt idx="51">
                  <c:v>0.88575549945906962</c:v>
                </c:pt>
                <c:pt idx="52">
                  <c:v>0.90853257790368269</c:v>
                </c:pt>
                <c:pt idx="53">
                  <c:v>0.92394456977118922</c:v>
                </c:pt>
                <c:pt idx="54">
                  <c:v>0.90008382989328684</c:v>
                </c:pt>
                <c:pt idx="55">
                  <c:v>0.88046628173003594</c:v>
                </c:pt>
                <c:pt idx="56">
                  <c:v>0.86296937010277808</c:v>
                </c:pt>
                <c:pt idx="57">
                  <c:v>0.8409835134674718</c:v>
                </c:pt>
                <c:pt idx="58">
                  <c:v>0.82409689458488844</c:v>
                </c:pt>
                <c:pt idx="59">
                  <c:v>0.85843579534492132</c:v>
                </c:pt>
                <c:pt idx="60">
                  <c:v>0.90113638436422672</c:v>
                </c:pt>
                <c:pt idx="61">
                  <c:v>0.88224030636668249</c:v>
                </c:pt>
                <c:pt idx="62">
                  <c:v>0.83980348369807956</c:v>
                </c:pt>
                <c:pt idx="63">
                  <c:v>0.84174566572721843</c:v>
                </c:pt>
                <c:pt idx="64">
                  <c:v>0.81885546356569539</c:v>
                </c:pt>
                <c:pt idx="65">
                  <c:v>0.82665101624760606</c:v>
                </c:pt>
                <c:pt idx="66">
                  <c:v>0.82109611356760526</c:v>
                </c:pt>
                <c:pt idx="67">
                  <c:v>0.82936225451195522</c:v>
                </c:pt>
                <c:pt idx="68">
                  <c:v>0.84592752959462636</c:v>
                </c:pt>
                <c:pt idx="69">
                  <c:v>0.85924645603880268</c:v>
                </c:pt>
                <c:pt idx="70">
                  <c:v>0.86837331961150066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7-4E2B-B650-EE7C586285CD}"/>
            </c:ext>
          </c:extLst>
        </c:ser>
        <c:ser>
          <c:idx val="2"/>
          <c:order val="2"/>
          <c:tx>
            <c:v>LS naive total economy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3'!$A$3:$A$73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'Question 2'!$I$21:$I$91</c:f>
              <c:numCache>
                <c:formatCode>General</c:formatCode>
                <c:ptCount val="71"/>
                <c:pt idx="0">
                  <c:v>0.53286558345642543</c:v>
                </c:pt>
                <c:pt idx="1">
                  <c:v>0.53683035714285721</c:v>
                </c:pt>
                <c:pt idx="2">
                  <c:v>0.53552097428958056</c:v>
                </c:pt>
                <c:pt idx="3">
                  <c:v>0.54234813084112155</c:v>
                </c:pt>
                <c:pt idx="4">
                  <c:v>0.55567836418900241</c:v>
                </c:pt>
                <c:pt idx="5">
                  <c:v>0.56217345872518276</c:v>
                </c:pt>
                <c:pt idx="6">
                  <c:v>0.55813347236704891</c:v>
                </c:pt>
                <c:pt idx="7">
                  <c:v>0.55220306513409956</c:v>
                </c:pt>
                <c:pt idx="8">
                  <c:v>0.56736458807464729</c:v>
                </c:pt>
                <c:pt idx="9">
                  <c:v>0.5677837837837838</c:v>
                </c:pt>
                <c:pt idx="10">
                  <c:v>0.56463310580204773</c:v>
                </c:pt>
                <c:pt idx="11">
                  <c:v>0.56248769927179687</c:v>
                </c:pt>
                <c:pt idx="12">
                  <c:v>0.57118483412322274</c:v>
                </c:pt>
                <c:pt idx="13">
                  <c:v>0.569123579024569</c:v>
                </c:pt>
                <c:pt idx="14">
                  <c:v>0.5672814207650273</c:v>
                </c:pt>
                <c:pt idx="15">
                  <c:v>0.56827765163801491</c:v>
                </c:pt>
                <c:pt idx="16">
                  <c:v>0.56814747657902698</c:v>
                </c:pt>
                <c:pt idx="17">
                  <c:v>0.56509618065235567</c:v>
                </c:pt>
                <c:pt idx="18">
                  <c:v>0.5720835455934794</c:v>
                </c:pt>
                <c:pt idx="19">
                  <c:v>0.58062183658712951</c:v>
                </c:pt>
                <c:pt idx="20">
                  <c:v>0.58451712366479458</c:v>
                </c:pt>
                <c:pt idx="21">
                  <c:v>0.59478986465859363</c:v>
                </c:pt>
                <c:pt idx="22">
                  <c:v>0.60059741761418384</c:v>
                </c:pt>
                <c:pt idx="23">
                  <c:v>0.58948674762875619</c:v>
                </c:pt>
                <c:pt idx="24">
                  <c:v>0.59013879922530665</c:v>
                </c:pt>
                <c:pt idx="25">
                  <c:v>0.587890625</c:v>
                </c:pt>
                <c:pt idx="26">
                  <c:v>0.59251101321585908</c:v>
                </c:pt>
                <c:pt idx="27">
                  <c:v>0.57975272371159259</c:v>
                </c:pt>
                <c:pt idx="28">
                  <c:v>0.57735308696370546</c:v>
                </c:pt>
                <c:pt idx="29">
                  <c:v>0.5776720677865318</c:v>
                </c:pt>
                <c:pt idx="30">
                  <c:v>0.57749320235067103</c:v>
                </c:pt>
                <c:pt idx="31">
                  <c:v>0.58061473154626209</c:v>
                </c:pt>
                <c:pt idx="32">
                  <c:v>0.58705171353092311</c:v>
                </c:pt>
                <c:pt idx="33">
                  <c:v>0.5787485470747773</c:v>
                </c:pt>
                <c:pt idx="34">
                  <c:v>0.58763270627677411</c:v>
                </c:pt>
                <c:pt idx="35">
                  <c:v>0.57541100786275912</c:v>
                </c:pt>
                <c:pt idx="36">
                  <c:v>0.57104937635295328</c:v>
                </c:pt>
                <c:pt idx="37">
                  <c:v>0.57349797006750436</c:v>
                </c:pt>
                <c:pt idx="38">
                  <c:v>0.57894736842105254</c:v>
                </c:pt>
                <c:pt idx="39">
                  <c:v>0.58503459835818983</c:v>
                </c:pt>
                <c:pt idx="40">
                  <c:v>0.58741481688120201</c:v>
                </c:pt>
                <c:pt idx="41">
                  <c:v>0.58100930843681176</c:v>
                </c:pt>
                <c:pt idx="42">
                  <c:v>0.58525474805522459</c:v>
                </c:pt>
                <c:pt idx="43">
                  <c:v>0.58606223248862011</c:v>
                </c:pt>
                <c:pt idx="44">
                  <c:v>0.58775837205576031</c:v>
                </c:pt>
                <c:pt idx="45">
                  <c:v>0.58099325753770759</c:v>
                </c:pt>
                <c:pt idx="46">
                  <c:v>0.57317404678446238</c:v>
                </c:pt>
                <c:pt idx="47">
                  <c:v>0.57359712525106243</c:v>
                </c:pt>
                <c:pt idx="48">
                  <c:v>0.57181880558756126</c:v>
                </c:pt>
                <c:pt idx="49">
                  <c:v>0.57485380830881549</c:v>
                </c:pt>
                <c:pt idx="50">
                  <c:v>0.58676987873738784</c:v>
                </c:pt>
                <c:pt idx="51">
                  <c:v>0.58988328547564717</c:v>
                </c:pt>
                <c:pt idx="52">
                  <c:v>0.60117395505664184</c:v>
                </c:pt>
                <c:pt idx="53">
                  <c:v>0.60107891829483151</c:v>
                </c:pt>
                <c:pt idx="54">
                  <c:v>0.58978573694379566</c:v>
                </c:pt>
                <c:pt idx="55">
                  <c:v>0.58274714087878421</c:v>
                </c:pt>
                <c:pt idx="56">
                  <c:v>0.57774510815365043</c:v>
                </c:pt>
                <c:pt idx="57">
                  <c:v>0.5693957633332527</c:v>
                </c:pt>
                <c:pt idx="58">
                  <c:v>0.56886992630450151</c:v>
                </c:pt>
                <c:pt idx="59">
                  <c:v>0.57344046813249194</c:v>
                </c:pt>
                <c:pt idx="60">
                  <c:v>0.57700020052135559</c:v>
                </c:pt>
                <c:pt idx="61">
                  <c:v>0.56602052950660608</c:v>
                </c:pt>
                <c:pt idx="62">
                  <c:v>0.55691888207225626</c:v>
                </c:pt>
                <c:pt idx="63">
                  <c:v>0.55836195544453637</c:v>
                </c:pt>
                <c:pt idx="64">
                  <c:v>0.5580584851702507</c:v>
                </c:pt>
                <c:pt idx="65">
                  <c:v>0.55543190548943422</c:v>
                </c:pt>
                <c:pt idx="66">
                  <c:v>0.55685266351989215</c:v>
                </c:pt>
                <c:pt idx="67">
                  <c:v>0.561553649907645</c:v>
                </c:pt>
                <c:pt idx="68">
                  <c:v>0.56249047013977127</c:v>
                </c:pt>
                <c:pt idx="69">
                  <c:v>0.56386205103764997</c:v>
                </c:pt>
                <c:pt idx="70">
                  <c:v>0.56214539599911528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7-4E2B-B650-EE7C586285CD}"/>
            </c:ext>
          </c:extLst>
        </c:ser>
        <c:ser>
          <c:idx val="3"/>
          <c:order val="3"/>
          <c:tx>
            <c:v>LS adjusted by taxes/subsidies total economy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'Question 3'!$A$3:$A$73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'Question 2'!$J$21:$J$91</c:f>
              <c:numCache>
                <c:formatCode>General</c:formatCode>
                <c:ptCount val="71"/>
                <c:pt idx="0">
                  <c:v>0.5338512763596005</c:v>
                </c:pt>
                <c:pt idx="1">
                  <c:v>0.53783078643309734</c:v>
                </c:pt>
                <c:pt idx="2">
                  <c:v>0.53697421981004068</c:v>
                </c:pt>
                <c:pt idx="3">
                  <c:v>0.54393673110720564</c:v>
                </c:pt>
                <c:pt idx="4">
                  <c:v>0.55690944336748816</c:v>
                </c:pt>
                <c:pt idx="5">
                  <c:v>0.56290871043682966</c:v>
                </c:pt>
                <c:pt idx="6">
                  <c:v>0.5585703104617793</c:v>
                </c:pt>
                <c:pt idx="7">
                  <c:v>0.55246765692381405</c:v>
                </c:pt>
                <c:pt idx="8">
                  <c:v>0.56826988830635972</c:v>
                </c:pt>
                <c:pt idx="9">
                  <c:v>0.56913740788903344</c:v>
                </c:pt>
                <c:pt idx="10">
                  <c:v>0.56632434745400084</c:v>
                </c:pt>
                <c:pt idx="11">
                  <c:v>0.56370808678500983</c:v>
                </c:pt>
                <c:pt idx="12">
                  <c:v>0.57237841945288759</c:v>
                </c:pt>
                <c:pt idx="13">
                  <c:v>0.57121825542878157</c:v>
                </c:pt>
                <c:pt idx="14">
                  <c:v>0.56951825818618196</c:v>
                </c:pt>
                <c:pt idx="15">
                  <c:v>0.5703125</c:v>
                </c:pt>
                <c:pt idx="16">
                  <c:v>0.5704748900015173</c:v>
                </c:pt>
                <c:pt idx="17">
                  <c:v>0.56746920492721165</c:v>
                </c:pt>
                <c:pt idx="18">
                  <c:v>0.57493920389095099</c:v>
                </c:pt>
                <c:pt idx="19">
                  <c:v>0.58329297820823245</c:v>
                </c:pt>
                <c:pt idx="20">
                  <c:v>0.58723310100674853</c:v>
                </c:pt>
                <c:pt idx="21">
                  <c:v>0.59752606828869348</c:v>
                </c:pt>
                <c:pt idx="22">
                  <c:v>0.60338818973862529</c:v>
                </c:pt>
                <c:pt idx="23">
                  <c:v>0.59195299982196903</c:v>
                </c:pt>
                <c:pt idx="24">
                  <c:v>0.59329871815674184</c:v>
                </c:pt>
                <c:pt idx="25">
                  <c:v>0.59011036886436252</c:v>
                </c:pt>
                <c:pt idx="26">
                  <c:v>0.5938189845474614</c:v>
                </c:pt>
                <c:pt idx="27">
                  <c:v>0.58135395568649106</c:v>
                </c:pt>
                <c:pt idx="28">
                  <c:v>0.57897934386391248</c:v>
                </c:pt>
                <c:pt idx="29">
                  <c:v>0.57971158627548469</c:v>
                </c:pt>
                <c:pt idx="30">
                  <c:v>0.57975608682252455</c:v>
                </c:pt>
                <c:pt idx="31">
                  <c:v>0.58256102851283664</c:v>
                </c:pt>
                <c:pt idx="32">
                  <c:v>0.58914109315416741</c:v>
                </c:pt>
                <c:pt idx="33">
                  <c:v>0.58090546715494051</c:v>
                </c:pt>
                <c:pt idx="34">
                  <c:v>0.59038173652694614</c:v>
                </c:pt>
                <c:pt idx="35">
                  <c:v>0.57893677003624655</c:v>
                </c:pt>
                <c:pt idx="36">
                  <c:v>0.57417148187495137</c:v>
                </c:pt>
                <c:pt idx="37">
                  <c:v>0.57646149759737286</c:v>
                </c:pt>
                <c:pt idx="38">
                  <c:v>0.58224919835089317</c:v>
                </c:pt>
                <c:pt idx="39">
                  <c:v>0.58886894075403962</c:v>
                </c:pt>
                <c:pt idx="40">
                  <c:v>0.59088813613677826</c:v>
                </c:pt>
                <c:pt idx="41">
                  <c:v>0.58397038855718608</c:v>
                </c:pt>
                <c:pt idx="42">
                  <c:v>0.58803647502024436</c:v>
                </c:pt>
                <c:pt idx="43">
                  <c:v>0.58881247760277122</c:v>
                </c:pt>
                <c:pt idx="44">
                  <c:v>0.59060683636832023</c:v>
                </c:pt>
                <c:pt idx="45">
                  <c:v>0.58425676502999879</c:v>
                </c:pt>
                <c:pt idx="46">
                  <c:v>0.57585166019836131</c:v>
                </c:pt>
                <c:pt idx="47">
                  <c:v>0.57633750223088653</c:v>
                </c:pt>
                <c:pt idx="48">
                  <c:v>0.57443654003719546</c:v>
                </c:pt>
                <c:pt idx="49">
                  <c:v>0.57723567269384002</c:v>
                </c:pt>
                <c:pt idx="50">
                  <c:v>0.58925168487102031</c:v>
                </c:pt>
                <c:pt idx="51">
                  <c:v>0.59280878657874236</c:v>
                </c:pt>
                <c:pt idx="52">
                  <c:v>0.60401776492460235</c:v>
                </c:pt>
                <c:pt idx="53">
                  <c:v>0.60461134916503156</c:v>
                </c:pt>
                <c:pt idx="54">
                  <c:v>0.59214221604562955</c:v>
                </c:pt>
                <c:pt idx="55">
                  <c:v>0.58538315552853171</c:v>
                </c:pt>
                <c:pt idx="56">
                  <c:v>0.58005904084521631</c:v>
                </c:pt>
                <c:pt idx="57">
                  <c:v>0.57220359843884105</c:v>
                </c:pt>
                <c:pt idx="58">
                  <c:v>0.57110680145374582</c:v>
                </c:pt>
                <c:pt idx="59">
                  <c:v>0.5757283468882215</c:v>
                </c:pt>
                <c:pt idx="60">
                  <c:v>0.57918194234778242</c:v>
                </c:pt>
                <c:pt idx="61">
                  <c:v>0.56843825098177125</c:v>
                </c:pt>
                <c:pt idx="62">
                  <c:v>0.55911133687500436</c:v>
                </c:pt>
                <c:pt idx="63">
                  <c:v>0.56064530199970009</c:v>
                </c:pt>
                <c:pt idx="64">
                  <c:v>0.560174983162121</c:v>
                </c:pt>
                <c:pt idx="65">
                  <c:v>0.55752458126648741</c:v>
                </c:pt>
                <c:pt idx="66">
                  <c:v>0.55880735884965116</c:v>
                </c:pt>
                <c:pt idx="67">
                  <c:v>0.56342299424853315</c:v>
                </c:pt>
                <c:pt idx="68">
                  <c:v>0.56446046345568601</c:v>
                </c:pt>
                <c:pt idx="69">
                  <c:v>0.56573406434575646</c:v>
                </c:pt>
                <c:pt idx="70">
                  <c:v>0.56401376939869841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7-4E2B-B650-EE7C58628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156952"/>
        <c:axId val="396155640"/>
      </c:lineChart>
      <c:catAx>
        <c:axId val="39615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396155640"/>
        <c:crosses val="autoZero"/>
        <c:auto val="1"/>
        <c:lblAlgn val="ctr"/>
        <c:lblOffset val="100"/>
        <c:noMultiLvlLbl val="0"/>
      </c:catAx>
      <c:valAx>
        <c:axId val="396155640"/>
        <c:scaling>
          <c:orientation val="minMax"/>
          <c:min val="0.5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39615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708902012248468"/>
          <c:y val="0.76250874890638665"/>
          <c:w val="0.68915507436570433"/>
          <c:h val="0.21897273257509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Rate of returns</a:t>
            </a:r>
            <a:r>
              <a:rPr lang="es-E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to capital</a:t>
            </a:r>
            <a:endParaRPr lang="es-E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3415103578474241E-2"/>
          <c:y val="0.13009009009009009"/>
          <c:w val="0.91461785044986055"/>
          <c:h val="0.57028020146130387"/>
        </c:manualLayout>
      </c:layout>
      <c:lineChart>
        <c:grouping val="standard"/>
        <c:varyColors val="0"/>
        <c:ser>
          <c:idx val="0"/>
          <c:order val="0"/>
          <c:tx>
            <c:strRef>
              <c:f>'Question 4'!$T$2</c:f>
              <c:strCache>
                <c:ptCount val="1"/>
                <c:pt idx="0">
                  <c:v>LS naive (2008 SNA)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4'!$A$3:$A$92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4'!$T$3:$T$92</c:f>
              <c:numCache>
                <c:formatCode>General</c:formatCode>
                <c:ptCount val="90"/>
                <c:pt idx="0">
                  <c:v>0.30311796639765509</c:v>
                </c:pt>
                <c:pt idx="1">
                  <c:v>0.29864955748129918</c:v>
                </c:pt>
                <c:pt idx="2">
                  <c:v>0.30479961699117902</c:v>
                </c:pt>
                <c:pt idx="3">
                  <c:v>0.29410498998664902</c:v>
                </c:pt>
                <c:pt idx="4">
                  <c:v>0.26926604069941867</c:v>
                </c:pt>
                <c:pt idx="5">
                  <c:v>0.27119170967233058</c:v>
                </c:pt>
                <c:pt idx="6">
                  <c:v>0.28281200717787791</c:v>
                </c:pt>
                <c:pt idx="7">
                  <c:v>0.25994812202207462</c:v>
                </c:pt>
                <c:pt idx="8">
                  <c:v>0.25738387683752456</c:v>
                </c:pt>
                <c:pt idx="9">
                  <c:v>0.25069096062913243</c:v>
                </c:pt>
                <c:pt idx="10">
                  <c:v>0.24736143150177295</c:v>
                </c:pt>
                <c:pt idx="11">
                  <c:v>0.24230594206292166</c:v>
                </c:pt>
                <c:pt idx="12">
                  <c:v>0.23648084101953884</c:v>
                </c:pt>
                <c:pt idx="13">
                  <c:v>0.22732448061233704</c:v>
                </c:pt>
                <c:pt idx="14">
                  <c:v>0.21426652999771811</c:v>
                </c:pt>
                <c:pt idx="15">
                  <c:v>0.21490664336506687</c:v>
                </c:pt>
                <c:pt idx="16">
                  <c:v>0.20822046651028153</c:v>
                </c:pt>
                <c:pt idx="17">
                  <c:v>0.20751661031638524</c:v>
                </c:pt>
                <c:pt idx="18">
                  <c:v>0.20537253278181797</c:v>
                </c:pt>
                <c:pt idx="19">
                  <c:v>0.20973940602935581</c:v>
                </c:pt>
                <c:pt idx="20">
                  <c:v>0.21002486988505578</c:v>
                </c:pt>
                <c:pt idx="21">
                  <c:v>0.19764959540088034</c:v>
                </c:pt>
                <c:pt idx="22">
                  <c:v>0.19734624668947234</c:v>
                </c:pt>
                <c:pt idx="23">
                  <c:v>0.19199275729183526</c:v>
                </c:pt>
                <c:pt idx="24">
                  <c:v>0.19230262040187354</c:v>
                </c:pt>
                <c:pt idx="25">
                  <c:v>0.19449032270962463</c:v>
                </c:pt>
                <c:pt idx="26">
                  <c:v>0.19152166038758706</c:v>
                </c:pt>
                <c:pt idx="27">
                  <c:v>0.18407936987182394</c:v>
                </c:pt>
                <c:pt idx="28">
                  <c:v>0.1873863155790034</c:v>
                </c:pt>
                <c:pt idx="29">
                  <c:v>0.19299329661980694</c:v>
                </c:pt>
                <c:pt idx="30">
                  <c:v>0.19581678041256959</c:v>
                </c:pt>
                <c:pt idx="31">
                  <c:v>0.19530939090619812</c:v>
                </c:pt>
                <c:pt idx="32">
                  <c:v>0.19805003393425982</c:v>
                </c:pt>
                <c:pt idx="33">
                  <c:v>0.19991407448753409</c:v>
                </c:pt>
                <c:pt idx="34">
                  <c:v>0.20253553398996207</c:v>
                </c:pt>
                <c:pt idx="35">
                  <c:v>0.20086565327435207</c:v>
                </c:pt>
                <c:pt idx="36">
                  <c:v>0.201241984866075</c:v>
                </c:pt>
                <c:pt idx="37">
                  <c:v>0.19641867654041265</c:v>
                </c:pt>
                <c:pt idx="38">
                  <c:v>0.19153295716456165</c:v>
                </c:pt>
                <c:pt idx="39">
                  <c:v>0.18698135028536936</c:v>
                </c:pt>
                <c:pt idx="40">
                  <c:v>0.18224341455803644</c:v>
                </c:pt>
                <c:pt idx="41">
                  <c:v>0.17929639284143389</c:v>
                </c:pt>
                <c:pt idx="42">
                  <c:v>0.18034576939338604</c:v>
                </c:pt>
                <c:pt idx="43">
                  <c:v>0.17672333148936045</c:v>
                </c:pt>
                <c:pt idx="44">
                  <c:v>0.1709752745646313</c:v>
                </c:pt>
                <c:pt idx="45">
                  <c:v>0.16006594706518687</c:v>
                </c:pt>
                <c:pt idx="46">
                  <c:v>0.16993648361205299</c:v>
                </c:pt>
                <c:pt idx="47">
                  <c:v>0.16940021400190691</c:v>
                </c:pt>
                <c:pt idx="48">
                  <c:v>0.16537888683438204</c:v>
                </c:pt>
                <c:pt idx="49">
                  <c:v>0.16155855131592423</c:v>
                </c:pt>
                <c:pt idx="50">
                  <c:v>0.15632945567178938</c:v>
                </c:pt>
                <c:pt idx="51">
                  <c:v>0.1520315700831717</c:v>
                </c:pt>
                <c:pt idx="52">
                  <c:v>0.15798317046866772</c:v>
                </c:pt>
                <c:pt idx="53">
                  <c:v>0.15921302745975244</c:v>
                </c:pt>
                <c:pt idx="54">
                  <c:v>0.16801776720247144</c:v>
                </c:pt>
                <c:pt idx="55">
                  <c:v>0.17122302872999393</c:v>
                </c:pt>
                <c:pt idx="56">
                  <c:v>0.17269678934230193</c:v>
                </c:pt>
                <c:pt idx="57">
                  <c:v>0.16895159553725303</c:v>
                </c:pt>
                <c:pt idx="58">
                  <c:v>0.16595666583751875</c:v>
                </c:pt>
                <c:pt idx="59">
                  <c:v>0.16493138808471092</c:v>
                </c:pt>
                <c:pt idx="60">
                  <c:v>0.16868010831065244</c:v>
                </c:pt>
                <c:pt idx="61">
                  <c:v>0.16949429408543767</c:v>
                </c:pt>
                <c:pt idx="62">
                  <c:v>0.17392144282425123</c:v>
                </c:pt>
                <c:pt idx="63">
                  <c:v>0.17274962535336011</c:v>
                </c:pt>
                <c:pt idx="64">
                  <c:v>0.17411530491058036</c:v>
                </c:pt>
                <c:pt idx="65">
                  <c:v>0.17397574294152443</c:v>
                </c:pt>
                <c:pt idx="66">
                  <c:v>0.17340261955706535</c:v>
                </c:pt>
                <c:pt idx="67">
                  <c:v>0.17384664597114052</c:v>
                </c:pt>
                <c:pt idx="68">
                  <c:v>0.17179332702269992</c:v>
                </c:pt>
                <c:pt idx="69">
                  <c:v>0.16542575301958279</c:v>
                </c:pt>
                <c:pt idx="70">
                  <c:v>0.16211862516859812</c:v>
                </c:pt>
                <c:pt idx="71">
                  <c:v>0.15698427756593744</c:v>
                </c:pt>
                <c:pt idx="72">
                  <c:v>0.15585833040979183</c:v>
                </c:pt>
                <c:pt idx="73">
                  <c:v>0.15789603297930957</c:v>
                </c:pt>
                <c:pt idx="74">
                  <c:v>0.15848370358979139</c:v>
                </c:pt>
                <c:pt idx="75">
                  <c:v>0.15275586661952223</c:v>
                </c:pt>
                <c:pt idx="76">
                  <c:v>0.14922838945072497</c:v>
                </c:pt>
                <c:pt idx="77">
                  <c:v>0.14594216804451468</c:v>
                </c:pt>
                <c:pt idx="78">
                  <c:v>0.14538588185860918</c:v>
                </c:pt>
                <c:pt idx="79">
                  <c:v>0.14490896783551011</c:v>
                </c:pt>
                <c:pt idx="80">
                  <c:v>0.15328453402193673</c:v>
                </c:pt>
                <c:pt idx="81">
                  <c:v>0.15597962126894258</c:v>
                </c:pt>
                <c:pt idx="82">
                  <c:v>0.15516564190033025</c:v>
                </c:pt>
                <c:pt idx="83">
                  <c:v>0.15503729485796258</c:v>
                </c:pt>
                <c:pt idx="84">
                  <c:v>0.15305607393645124</c:v>
                </c:pt>
                <c:pt idx="85">
                  <c:v>0.15149730452736024</c:v>
                </c:pt>
                <c:pt idx="86">
                  <c:v>0.15009249217739912</c:v>
                </c:pt>
                <c:pt idx="87">
                  <c:v>0.14764153008134526</c:v>
                </c:pt>
                <c:pt idx="88">
                  <c:v>0.14556821725386584</c:v>
                </c:pt>
                <c:pt idx="89">
                  <c:v>0.14458641245728193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4-46BA-9818-2493893080E4}"/>
            </c:ext>
          </c:extLst>
        </c:ser>
        <c:ser>
          <c:idx val="1"/>
          <c:order val="1"/>
          <c:tx>
            <c:strRef>
              <c:f>'Question 4'!$U$2</c:f>
              <c:strCache>
                <c:ptCount val="1"/>
                <c:pt idx="0">
                  <c:v>LS adjusted by taxes/subs. (2008 SNA)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 4'!$A$3:$A$92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4'!$U$3:$U$92</c:f>
              <c:numCache>
                <c:formatCode>General</c:formatCode>
                <c:ptCount val="90"/>
                <c:pt idx="0">
                  <c:v>0.30311796639765509</c:v>
                </c:pt>
                <c:pt idx="1">
                  <c:v>0.29830943782601832</c:v>
                </c:pt>
                <c:pt idx="2">
                  <c:v>0.30437571011253184</c:v>
                </c:pt>
                <c:pt idx="3">
                  <c:v>0.29355543496918229</c:v>
                </c:pt>
                <c:pt idx="4">
                  <c:v>0.26823849197194494</c:v>
                </c:pt>
                <c:pt idx="5">
                  <c:v>0.26899408707537753</c:v>
                </c:pt>
                <c:pt idx="6">
                  <c:v>0.28043067617640249</c:v>
                </c:pt>
                <c:pt idx="7">
                  <c:v>0.2589852001984298</c:v>
                </c:pt>
                <c:pt idx="8">
                  <c:v>0.25648383547936898</c:v>
                </c:pt>
                <c:pt idx="9">
                  <c:v>0.24913178346701911</c:v>
                </c:pt>
                <c:pt idx="10">
                  <c:v>0.24504313360548588</c:v>
                </c:pt>
                <c:pt idx="11">
                  <c:v>0.24056366143929067</c:v>
                </c:pt>
                <c:pt idx="12">
                  <c:v>0.23551772472014387</c:v>
                </c:pt>
                <c:pt idx="13">
                  <c:v>0.22654965086975876</c:v>
                </c:pt>
                <c:pt idx="14">
                  <c:v>0.21347505710585499</c:v>
                </c:pt>
                <c:pt idx="15">
                  <c:v>0.2137120950409524</c:v>
                </c:pt>
                <c:pt idx="16">
                  <c:v>0.20696685202388071</c:v>
                </c:pt>
                <c:pt idx="17">
                  <c:v>0.20601752231616366</c:v>
                </c:pt>
                <c:pt idx="18">
                  <c:v>0.20500012848273236</c:v>
                </c:pt>
                <c:pt idx="19">
                  <c:v>0.20931522150288284</c:v>
                </c:pt>
                <c:pt idx="20">
                  <c:v>0.20959030950254776</c:v>
                </c:pt>
                <c:pt idx="21">
                  <c:v>0.19705798036462122</c:v>
                </c:pt>
                <c:pt idx="22">
                  <c:v>0.19668900489118163</c:v>
                </c:pt>
                <c:pt idx="23">
                  <c:v>0.19148567095963126</c:v>
                </c:pt>
                <c:pt idx="24">
                  <c:v>0.19199668221778146</c:v>
                </c:pt>
                <c:pt idx="25">
                  <c:v>0.19430883380766553</c:v>
                </c:pt>
                <c:pt idx="26">
                  <c:v>0.19141509897351411</c:v>
                </c:pt>
                <c:pt idx="27">
                  <c:v>0.18372158474793471</c:v>
                </c:pt>
                <c:pt idx="28">
                  <c:v>0.18684487477485315</c:v>
                </c:pt>
                <c:pt idx="29">
                  <c:v>0.19230479327053454</c:v>
                </c:pt>
                <c:pt idx="30">
                  <c:v>0.19531550926192356</c:v>
                </c:pt>
                <c:pt idx="31">
                  <c:v>0.19481339315780904</c:v>
                </c:pt>
                <c:pt idx="32">
                  <c:v>0.19717841270552594</c:v>
                </c:pt>
                <c:pt idx="33">
                  <c:v>0.19897958726224665</c:v>
                </c:pt>
                <c:pt idx="34">
                  <c:v>0.20167952966328764</c:v>
                </c:pt>
                <c:pt idx="35">
                  <c:v>0.19989615927498947</c:v>
                </c:pt>
                <c:pt idx="36">
                  <c:v>0.20025932804292304</c:v>
                </c:pt>
                <c:pt idx="37">
                  <c:v>0.19525151668771065</c:v>
                </c:pt>
                <c:pt idx="38">
                  <c:v>0.19045003521047463</c:v>
                </c:pt>
                <c:pt idx="39">
                  <c:v>0.18589544287635795</c:v>
                </c:pt>
                <c:pt idx="40">
                  <c:v>0.18115094744010454</c:v>
                </c:pt>
                <c:pt idx="41">
                  <c:v>0.17818075592580199</c:v>
                </c:pt>
                <c:pt idx="42">
                  <c:v>0.17937389651124361</c:v>
                </c:pt>
                <c:pt idx="43">
                  <c:v>0.17549969172967891</c:v>
                </c:pt>
                <c:pt idx="44">
                  <c:v>0.17014490862918577</c:v>
                </c:pt>
                <c:pt idx="45">
                  <c:v>0.15960343065871663</c:v>
                </c:pt>
                <c:pt idx="46">
                  <c:v>0.16935216681051882</c:v>
                </c:pt>
                <c:pt idx="47">
                  <c:v>0.16881270230755183</c:v>
                </c:pt>
                <c:pt idx="48">
                  <c:v>0.16465858970586161</c:v>
                </c:pt>
                <c:pt idx="49">
                  <c:v>0.16077752318382796</c:v>
                </c:pt>
                <c:pt idx="50">
                  <c:v>0.15567773558796386</c:v>
                </c:pt>
                <c:pt idx="51">
                  <c:v>0.1513443459551182</c:v>
                </c:pt>
                <c:pt idx="52">
                  <c:v>0.15726268362279813</c:v>
                </c:pt>
                <c:pt idx="53">
                  <c:v>0.15827692103932178</c:v>
                </c:pt>
                <c:pt idx="54">
                  <c:v>0.16678828612390592</c:v>
                </c:pt>
                <c:pt idx="55">
                  <c:v>0.17012889562629724</c:v>
                </c:pt>
                <c:pt idx="56">
                  <c:v>0.17164978238450679</c:v>
                </c:pt>
                <c:pt idx="57">
                  <c:v>0.16779921243669479</c:v>
                </c:pt>
                <c:pt idx="58">
                  <c:v>0.16462636208273387</c:v>
                </c:pt>
                <c:pt idx="59">
                  <c:v>0.1637276233029335</c:v>
                </c:pt>
                <c:pt idx="60">
                  <c:v>0.16764707679958343</c:v>
                </c:pt>
                <c:pt idx="61">
                  <c:v>0.16851239354971817</c:v>
                </c:pt>
                <c:pt idx="62">
                  <c:v>0.17292722769216973</c:v>
                </c:pt>
                <c:pt idx="63">
                  <c:v>0.17171920652063899</c:v>
                </c:pt>
                <c:pt idx="64">
                  <c:v>0.17293960985057713</c:v>
                </c:pt>
                <c:pt idx="65">
                  <c:v>0.17302408911325881</c:v>
                </c:pt>
                <c:pt idx="66">
                  <c:v>0.17243471223202256</c:v>
                </c:pt>
                <c:pt idx="67">
                  <c:v>0.17292692941719517</c:v>
                </c:pt>
                <c:pt idx="68">
                  <c:v>0.17096613586596579</c:v>
                </c:pt>
                <c:pt idx="69">
                  <c:v>0.1645782637473954</c:v>
                </c:pt>
                <c:pt idx="70">
                  <c:v>0.16114172370577265</c:v>
                </c:pt>
                <c:pt idx="71">
                  <c:v>0.15604888792813559</c:v>
                </c:pt>
                <c:pt idx="72">
                  <c:v>0.15470253068282561</c:v>
                </c:pt>
                <c:pt idx="73">
                  <c:v>0.15712922301024598</c:v>
                </c:pt>
                <c:pt idx="74">
                  <c:v>0.15763462168027997</c:v>
                </c:pt>
                <c:pt idx="75">
                  <c:v>0.1520432755684811</c:v>
                </c:pt>
                <c:pt idx="76">
                  <c:v>0.148399352044433</c:v>
                </c:pt>
                <c:pt idx="77">
                  <c:v>0.1452973435939954</c:v>
                </c:pt>
                <c:pt idx="78">
                  <c:v>0.14472498181633844</c:v>
                </c:pt>
                <c:pt idx="79">
                  <c:v>0.14427958598889201</c:v>
                </c:pt>
                <c:pt idx="80">
                  <c:v>0.15256439943204736</c:v>
                </c:pt>
                <c:pt idx="81">
                  <c:v>0.15532618168226528</c:v>
                </c:pt>
                <c:pt idx="82">
                  <c:v>0.15448960391907951</c:v>
                </c:pt>
                <c:pt idx="83">
                  <c:v>0.15441174850117645</c:v>
                </c:pt>
                <c:pt idx="84">
                  <c:v>0.15244903654808789</c:v>
                </c:pt>
                <c:pt idx="85">
                  <c:v>0.15093435224840746</c:v>
                </c:pt>
                <c:pt idx="86">
                  <c:v>0.14955405669949251</c:v>
                </c:pt>
                <c:pt idx="87">
                  <c:v>0.14708501771860538</c:v>
                </c:pt>
                <c:pt idx="88">
                  <c:v>0.14504569250148039</c:v>
                </c:pt>
                <c:pt idx="89">
                  <c:v>0.14407250888710765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4-46BA-9818-2493893080E4}"/>
            </c:ext>
          </c:extLst>
        </c:ser>
        <c:ser>
          <c:idx val="2"/>
          <c:order val="2"/>
          <c:tx>
            <c:strRef>
              <c:f>'Question 4'!$V$2</c:f>
              <c:strCache>
                <c:ptCount val="1"/>
                <c:pt idx="0">
                  <c:v>LS adjusted by taxes/subs. and NMI (2008 SNA)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4'!$A$3:$A$92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4'!$V$3:$V$92</c:f>
              <c:numCache>
                <c:formatCode>General</c:formatCode>
                <c:ptCount val="90"/>
                <c:pt idx="0">
                  <c:v>0.25786333797648786</c:v>
                </c:pt>
                <c:pt idx="1">
                  <c:v>0.25621418521958855</c:v>
                </c:pt>
                <c:pt idx="2">
                  <c:v>0.264908136637094</c:v>
                </c:pt>
                <c:pt idx="3">
                  <c:v>0.26350164495146911</c:v>
                </c:pt>
                <c:pt idx="4">
                  <c:v>0.23811163779196926</c:v>
                </c:pt>
                <c:pt idx="5">
                  <c:v>0.23433613340471052</c:v>
                </c:pt>
                <c:pt idx="6">
                  <c:v>0.23359033289226291</c:v>
                </c:pt>
                <c:pt idx="7">
                  <c:v>0.22078367007207306</c:v>
                </c:pt>
                <c:pt idx="8">
                  <c:v>0.21299679978294872</c:v>
                </c:pt>
                <c:pt idx="9">
                  <c:v>0.21126850456614649</c:v>
                </c:pt>
                <c:pt idx="10">
                  <c:v>0.20818006365154965</c:v>
                </c:pt>
                <c:pt idx="11">
                  <c:v>0.20584581621240455</c:v>
                </c:pt>
                <c:pt idx="12">
                  <c:v>0.19841394851235536</c:v>
                </c:pt>
                <c:pt idx="13">
                  <c:v>0.18439934878334222</c:v>
                </c:pt>
                <c:pt idx="14">
                  <c:v>0.17012931537402784</c:v>
                </c:pt>
                <c:pt idx="15">
                  <c:v>0.17324810912036165</c:v>
                </c:pt>
                <c:pt idx="16">
                  <c:v>0.16615565936104204</c:v>
                </c:pt>
                <c:pt idx="17">
                  <c:v>0.16034218480941284</c:v>
                </c:pt>
                <c:pt idx="18">
                  <c:v>0.16753341003456276</c:v>
                </c:pt>
                <c:pt idx="19">
                  <c:v>0.17032042777547368</c:v>
                </c:pt>
                <c:pt idx="20">
                  <c:v>0.17495824598042409</c:v>
                </c:pt>
                <c:pt idx="21">
                  <c:v>0.1652643281411855</c:v>
                </c:pt>
                <c:pt idx="22">
                  <c:v>0.16466566212615669</c:v>
                </c:pt>
                <c:pt idx="23">
                  <c:v>0.16053949313043131</c:v>
                </c:pt>
                <c:pt idx="24">
                  <c:v>0.16314760271134085</c:v>
                </c:pt>
                <c:pt idx="25">
                  <c:v>0.16558543718128177</c:v>
                </c:pt>
                <c:pt idx="26">
                  <c:v>0.16505492366144706</c:v>
                </c:pt>
                <c:pt idx="27">
                  <c:v>0.15761046370353027</c:v>
                </c:pt>
                <c:pt idx="28">
                  <c:v>0.16061033618972323</c:v>
                </c:pt>
                <c:pt idx="29">
                  <c:v>0.16465174035448504</c:v>
                </c:pt>
                <c:pt idx="30">
                  <c:v>0.16988858271138907</c:v>
                </c:pt>
                <c:pt idx="31">
                  <c:v>0.16959362095196823</c:v>
                </c:pt>
                <c:pt idx="32">
                  <c:v>0.17146899042243793</c:v>
                </c:pt>
                <c:pt idx="33">
                  <c:v>0.17419173212237304</c:v>
                </c:pt>
                <c:pt idx="34">
                  <c:v>0.17751329309740316</c:v>
                </c:pt>
                <c:pt idx="35">
                  <c:v>0.17656891544702835</c:v>
                </c:pt>
                <c:pt idx="36">
                  <c:v>0.17733430022523133</c:v>
                </c:pt>
                <c:pt idx="37">
                  <c:v>0.17296357541646346</c:v>
                </c:pt>
                <c:pt idx="38">
                  <c:v>0.16879855126495288</c:v>
                </c:pt>
                <c:pt idx="39">
                  <c:v>0.16508931738035559</c:v>
                </c:pt>
                <c:pt idx="40">
                  <c:v>0.16083011763346527</c:v>
                </c:pt>
                <c:pt idx="41">
                  <c:v>0.15859049581922463</c:v>
                </c:pt>
                <c:pt idx="42">
                  <c:v>0.16059678124791912</c:v>
                </c:pt>
                <c:pt idx="43">
                  <c:v>0.15634520015097081</c:v>
                </c:pt>
                <c:pt idx="44">
                  <c:v>0.15056334653643327</c:v>
                </c:pt>
                <c:pt idx="45">
                  <c:v>0.14260746511108707</c:v>
                </c:pt>
                <c:pt idx="46">
                  <c:v>0.15279862866821625</c:v>
                </c:pt>
                <c:pt idx="47">
                  <c:v>0.15253948846605697</c:v>
                </c:pt>
                <c:pt idx="48">
                  <c:v>0.14884764300171652</c:v>
                </c:pt>
                <c:pt idx="49">
                  <c:v>0.14503951985631763</c:v>
                </c:pt>
                <c:pt idx="50">
                  <c:v>0.14086309007645842</c:v>
                </c:pt>
                <c:pt idx="51">
                  <c:v>0.13849516135933548</c:v>
                </c:pt>
                <c:pt idx="52">
                  <c:v>0.14529051800657181</c:v>
                </c:pt>
                <c:pt idx="53">
                  <c:v>0.14696279779283755</c:v>
                </c:pt>
                <c:pt idx="54">
                  <c:v>0.15538311088666862</c:v>
                </c:pt>
                <c:pt idx="55">
                  <c:v>0.15751694474677216</c:v>
                </c:pt>
                <c:pt idx="56">
                  <c:v>0.15909424781173476</c:v>
                </c:pt>
                <c:pt idx="57">
                  <c:v>0.15515109672657193</c:v>
                </c:pt>
                <c:pt idx="58">
                  <c:v>0.15116970551979189</c:v>
                </c:pt>
                <c:pt idx="59">
                  <c:v>0.14947945529664508</c:v>
                </c:pt>
                <c:pt idx="60">
                  <c:v>0.15388826250359719</c:v>
                </c:pt>
                <c:pt idx="61">
                  <c:v>0.15479294449753489</c:v>
                </c:pt>
                <c:pt idx="62">
                  <c:v>0.15927555995469628</c:v>
                </c:pt>
                <c:pt idx="63">
                  <c:v>0.15705107951116529</c:v>
                </c:pt>
                <c:pt idx="64">
                  <c:v>0.15823200227478385</c:v>
                </c:pt>
                <c:pt idx="65">
                  <c:v>0.15869215887694987</c:v>
                </c:pt>
                <c:pt idx="66">
                  <c:v>0.15808144289725273</c:v>
                </c:pt>
                <c:pt idx="67">
                  <c:v>0.15762058817724317</c:v>
                </c:pt>
                <c:pt idx="68">
                  <c:v>0.15556454211124845</c:v>
                </c:pt>
                <c:pt idx="69">
                  <c:v>0.14847011334219484</c:v>
                </c:pt>
                <c:pt idx="70">
                  <c:v>0.14483483338151287</c:v>
                </c:pt>
                <c:pt idx="71">
                  <c:v>0.13934910426162156</c:v>
                </c:pt>
                <c:pt idx="72">
                  <c:v>0.13683818258597233</c:v>
                </c:pt>
                <c:pt idx="73">
                  <c:v>0.13955451358085483</c:v>
                </c:pt>
                <c:pt idx="74">
                  <c:v>0.14072885373758884</c:v>
                </c:pt>
                <c:pt idx="75">
                  <c:v>0.13593974079195481</c:v>
                </c:pt>
                <c:pt idx="76">
                  <c:v>0.13393290003611355</c:v>
                </c:pt>
                <c:pt idx="77">
                  <c:v>0.1310172426690786</c:v>
                </c:pt>
                <c:pt idx="78">
                  <c:v>0.13175191273129691</c:v>
                </c:pt>
                <c:pt idx="79">
                  <c:v>0.13193138708156285</c:v>
                </c:pt>
                <c:pt idx="80">
                  <c:v>0.14011283007134925</c:v>
                </c:pt>
                <c:pt idx="81">
                  <c:v>0.14124947852874897</c:v>
                </c:pt>
                <c:pt idx="82">
                  <c:v>0.13938581277464487</c:v>
                </c:pt>
                <c:pt idx="83">
                  <c:v>0.13850020511064107</c:v>
                </c:pt>
                <c:pt idx="84">
                  <c:v>0.13681399256488833</c:v>
                </c:pt>
                <c:pt idx="85">
                  <c:v>0.13558868172017133</c:v>
                </c:pt>
                <c:pt idx="86">
                  <c:v>0.13500919624287144</c:v>
                </c:pt>
                <c:pt idx="87">
                  <c:v>0.1331591590434103</c:v>
                </c:pt>
                <c:pt idx="88">
                  <c:v>0.13091913799994709</c:v>
                </c:pt>
                <c:pt idx="89">
                  <c:v>0.13028668241867111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4-46BA-9818-2493893080E4}"/>
            </c:ext>
          </c:extLst>
        </c:ser>
        <c:ser>
          <c:idx val="3"/>
          <c:order val="3"/>
          <c:tx>
            <c:strRef>
              <c:f>'Question 4'!$W$2</c:f>
              <c:strCache>
                <c:ptCount val="1"/>
                <c:pt idx="0">
                  <c:v>LS naive (pre1993 SNA)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'Question 4'!$A$3:$A$92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4'!$W$3:$W$92</c:f>
              <c:numCache>
                <c:formatCode>General</c:formatCode>
                <c:ptCount val="90"/>
                <c:pt idx="0">
                  <c:v>0.2991295721029491</c:v>
                </c:pt>
                <c:pt idx="1">
                  <c:v>0.29400389769825674</c:v>
                </c:pt>
                <c:pt idx="2">
                  <c:v>0.29989667409051668</c:v>
                </c:pt>
                <c:pt idx="3">
                  <c:v>0.2888903625046163</c:v>
                </c:pt>
                <c:pt idx="4">
                  <c:v>0.26435242681804239</c:v>
                </c:pt>
                <c:pt idx="5">
                  <c:v>0.26613844800141767</c:v>
                </c:pt>
                <c:pt idx="6">
                  <c:v>0.27738821525939805</c:v>
                </c:pt>
                <c:pt idx="7">
                  <c:v>0.25556345490362997</c:v>
                </c:pt>
                <c:pt idx="8">
                  <c:v>0.25277745398584633</c:v>
                </c:pt>
                <c:pt idx="9">
                  <c:v>0.24531901147279386</c:v>
                </c:pt>
                <c:pt idx="10">
                  <c:v>0.24239211702963911</c:v>
                </c:pt>
                <c:pt idx="11">
                  <c:v>0.23796181162753058</c:v>
                </c:pt>
                <c:pt idx="12">
                  <c:v>0.23123403947552373</c:v>
                </c:pt>
                <c:pt idx="13">
                  <c:v>0.2223699727015554</c:v>
                </c:pt>
                <c:pt idx="14">
                  <c:v>0.20952612004201637</c:v>
                </c:pt>
                <c:pt idx="15">
                  <c:v>0.20889526872548453</c:v>
                </c:pt>
                <c:pt idx="16">
                  <c:v>0.20228300974646818</c:v>
                </c:pt>
                <c:pt idx="17">
                  <c:v>0.2011922945734097</c:v>
                </c:pt>
                <c:pt idx="18">
                  <c:v>0.19941462654070718</c:v>
                </c:pt>
                <c:pt idx="19">
                  <c:v>0.20377906960609457</c:v>
                </c:pt>
                <c:pt idx="20">
                  <c:v>0.20396330967776474</c:v>
                </c:pt>
                <c:pt idx="21">
                  <c:v>0.19178296430064218</c:v>
                </c:pt>
                <c:pt idx="22">
                  <c:v>0.19183720134144114</c:v>
                </c:pt>
                <c:pt idx="23">
                  <c:v>0.18575472546646885</c:v>
                </c:pt>
                <c:pt idx="24">
                  <c:v>0.18522942057100006</c:v>
                </c:pt>
                <c:pt idx="25">
                  <c:v>0.18688270804581278</c:v>
                </c:pt>
                <c:pt idx="26">
                  <c:v>0.18375859667767463</c:v>
                </c:pt>
                <c:pt idx="27">
                  <c:v>0.17488000106263735</c:v>
                </c:pt>
                <c:pt idx="28">
                  <c:v>0.17719264183653163</c:v>
                </c:pt>
                <c:pt idx="29">
                  <c:v>0.18193963898430765</c:v>
                </c:pt>
                <c:pt idx="30">
                  <c:v>0.18452764004117936</c:v>
                </c:pt>
                <c:pt idx="31">
                  <c:v>0.18323925434666949</c:v>
                </c:pt>
                <c:pt idx="32">
                  <c:v>0.18483621117772467</c:v>
                </c:pt>
                <c:pt idx="33">
                  <c:v>0.1864491221021021</c:v>
                </c:pt>
                <c:pt idx="34">
                  <c:v>0.18779156791406446</c:v>
                </c:pt>
                <c:pt idx="35">
                  <c:v>0.18608558737701719</c:v>
                </c:pt>
                <c:pt idx="36">
                  <c:v>0.18636835642094218</c:v>
                </c:pt>
                <c:pt idx="37">
                  <c:v>0.18120998165178098</c:v>
                </c:pt>
                <c:pt idx="38">
                  <c:v>0.17623868083888797</c:v>
                </c:pt>
                <c:pt idx="39">
                  <c:v>0.1721104256225173</c:v>
                </c:pt>
                <c:pt idx="40">
                  <c:v>0.1675579027407299</c:v>
                </c:pt>
                <c:pt idx="41">
                  <c:v>0.16515189962838742</c:v>
                </c:pt>
                <c:pt idx="42">
                  <c:v>0.16706966554526326</c:v>
                </c:pt>
                <c:pt idx="43">
                  <c:v>0.16385136922863486</c:v>
                </c:pt>
                <c:pt idx="44">
                  <c:v>0.1589760305524244</c:v>
                </c:pt>
                <c:pt idx="45">
                  <c:v>0.1486239706209834</c:v>
                </c:pt>
                <c:pt idx="46">
                  <c:v>0.15816509373462873</c:v>
                </c:pt>
                <c:pt idx="47">
                  <c:v>0.15755390161806246</c:v>
                </c:pt>
                <c:pt idx="48">
                  <c:v>0.15387819350321374</c:v>
                </c:pt>
                <c:pt idx="49">
                  <c:v>0.1504111986255908</c:v>
                </c:pt>
                <c:pt idx="50">
                  <c:v>0.14503393548543539</c:v>
                </c:pt>
                <c:pt idx="51">
                  <c:v>0.14046087330734941</c:v>
                </c:pt>
                <c:pt idx="52">
                  <c:v>0.14571978968573399</c:v>
                </c:pt>
                <c:pt idx="53">
                  <c:v>0.1457806628601703</c:v>
                </c:pt>
                <c:pt idx="54">
                  <c:v>0.15387381085147703</c:v>
                </c:pt>
                <c:pt idx="55">
                  <c:v>0.15644767597358233</c:v>
                </c:pt>
                <c:pt idx="56">
                  <c:v>0.15709682830267085</c:v>
                </c:pt>
                <c:pt idx="57">
                  <c:v>0.1533043974622201</c:v>
                </c:pt>
                <c:pt idx="58">
                  <c:v>0.15025427688121185</c:v>
                </c:pt>
                <c:pt idx="59">
                  <c:v>0.14923393295236953</c:v>
                </c:pt>
                <c:pt idx="60">
                  <c:v>0.15264134021828468</c:v>
                </c:pt>
                <c:pt idx="61">
                  <c:v>0.15298238188090446</c:v>
                </c:pt>
                <c:pt idx="62">
                  <c:v>0.15654599952244891</c:v>
                </c:pt>
                <c:pt idx="63">
                  <c:v>0.15583262722524627</c:v>
                </c:pt>
                <c:pt idx="64">
                  <c:v>0.15761004649946656</c:v>
                </c:pt>
                <c:pt idx="65">
                  <c:v>0.15819013529943612</c:v>
                </c:pt>
                <c:pt idx="66">
                  <c:v>0.15723933493540487</c:v>
                </c:pt>
                <c:pt idx="67">
                  <c:v>0.15726174631720091</c:v>
                </c:pt>
                <c:pt idx="68">
                  <c:v>0.15463974910994421</c:v>
                </c:pt>
                <c:pt idx="69">
                  <c:v>0.14800335490112884</c:v>
                </c:pt>
                <c:pt idx="70">
                  <c:v>0.14403514551451194</c:v>
                </c:pt>
                <c:pt idx="71">
                  <c:v>0.13828888371839779</c:v>
                </c:pt>
                <c:pt idx="72">
                  <c:v>0.13751297428455447</c:v>
                </c:pt>
                <c:pt idx="73">
                  <c:v>0.14035604914580979</c:v>
                </c:pt>
                <c:pt idx="74">
                  <c:v>0.14126632664957878</c:v>
                </c:pt>
                <c:pt idx="75">
                  <c:v>0.13656990660073237</c:v>
                </c:pt>
                <c:pt idx="76">
                  <c:v>0.13358315511953425</c:v>
                </c:pt>
                <c:pt idx="77">
                  <c:v>0.13060081175284469</c:v>
                </c:pt>
                <c:pt idx="78">
                  <c:v>0.12963297982609717</c:v>
                </c:pt>
                <c:pt idx="79">
                  <c:v>0.12859751035446138</c:v>
                </c:pt>
                <c:pt idx="80">
                  <c:v>0.13628906778113309</c:v>
                </c:pt>
                <c:pt idx="81">
                  <c:v>0.13915716437920009</c:v>
                </c:pt>
                <c:pt idx="82">
                  <c:v>0.13797944645757226</c:v>
                </c:pt>
                <c:pt idx="83">
                  <c:v>0.13784569620793277</c:v>
                </c:pt>
                <c:pt idx="84">
                  <c:v>0.13611935970383149</c:v>
                </c:pt>
                <c:pt idx="85">
                  <c:v>0.13470270227508821</c:v>
                </c:pt>
                <c:pt idx="86">
                  <c:v>0.1332905683410133</c:v>
                </c:pt>
                <c:pt idx="87">
                  <c:v>0.13065078893008306</c:v>
                </c:pt>
                <c:pt idx="88">
                  <c:v>0.12871274810479286</c:v>
                </c:pt>
                <c:pt idx="89">
                  <c:v>0.12751623653023564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54-46BA-9818-2493893080E4}"/>
            </c:ext>
          </c:extLst>
        </c:ser>
        <c:ser>
          <c:idx val="4"/>
          <c:order val="4"/>
          <c:tx>
            <c:strRef>
              <c:f>'Question 4'!$X$2</c:f>
              <c:strCache>
                <c:ptCount val="1"/>
                <c:pt idx="0">
                  <c:v>LS adjusted by taxes/subs. (pre1993 SNA)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'Question 4'!$A$3:$A$92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4'!$X$3:$X$92</c:f>
              <c:numCache>
                <c:formatCode>General</c:formatCode>
                <c:ptCount val="90"/>
                <c:pt idx="0">
                  <c:v>0.2991295721029491</c:v>
                </c:pt>
                <c:pt idx="1">
                  <c:v>0.2936611731878479</c:v>
                </c:pt>
                <c:pt idx="2">
                  <c:v>0.29946945112155415</c:v>
                </c:pt>
                <c:pt idx="3">
                  <c:v>0.28833614233419985</c:v>
                </c:pt>
                <c:pt idx="4">
                  <c:v>0.26331578473899803</c:v>
                </c:pt>
                <c:pt idx="5">
                  <c:v>0.26392075579170698</c:v>
                </c:pt>
                <c:pt idx="6">
                  <c:v>0.27498401825379326</c:v>
                </c:pt>
                <c:pt idx="7">
                  <c:v>0.25459248958026487</c:v>
                </c:pt>
                <c:pt idx="8">
                  <c:v>0.25186957766483403</c:v>
                </c:pt>
                <c:pt idx="9">
                  <c:v>0.24374351734037927</c:v>
                </c:pt>
                <c:pt idx="10">
                  <c:v>0.24005106593698719</c:v>
                </c:pt>
                <c:pt idx="11">
                  <c:v>0.23620405170911909</c:v>
                </c:pt>
                <c:pt idx="12">
                  <c:v>0.23026033948053101</c:v>
                </c:pt>
                <c:pt idx="13">
                  <c:v>0.22158710138045221</c:v>
                </c:pt>
                <c:pt idx="14">
                  <c:v>0.20872675215871322</c:v>
                </c:pt>
                <c:pt idx="15">
                  <c:v>0.20768555840994884</c:v>
                </c:pt>
                <c:pt idx="16">
                  <c:v>0.2010131654296631</c:v>
                </c:pt>
                <c:pt idx="17">
                  <c:v>0.19967168534572871</c:v>
                </c:pt>
                <c:pt idx="18">
                  <c:v>0.19903707100233398</c:v>
                </c:pt>
                <c:pt idx="19">
                  <c:v>0.20334907863216339</c:v>
                </c:pt>
                <c:pt idx="20">
                  <c:v>0.2035227564759676</c:v>
                </c:pt>
                <c:pt idx="21">
                  <c:v>0.19118292055626818</c:v>
                </c:pt>
                <c:pt idx="22">
                  <c:v>0.19117129642630129</c:v>
                </c:pt>
                <c:pt idx="23">
                  <c:v>0.18524005600993942</c:v>
                </c:pt>
                <c:pt idx="24">
                  <c:v>0.18491836074322979</c:v>
                </c:pt>
                <c:pt idx="25">
                  <c:v>0.18669795205952411</c:v>
                </c:pt>
                <c:pt idx="26">
                  <c:v>0.18365001840885523</c:v>
                </c:pt>
                <c:pt idx="27">
                  <c:v>0.17451406036263939</c:v>
                </c:pt>
                <c:pt idx="28">
                  <c:v>0.17663770608386006</c:v>
                </c:pt>
                <c:pt idx="29">
                  <c:v>0.18123286982089107</c:v>
                </c:pt>
                <c:pt idx="30">
                  <c:v>0.18401292256380997</c:v>
                </c:pt>
                <c:pt idx="31">
                  <c:v>0.18272921714833551</c:v>
                </c:pt>
                <c:pt idx="32">
                  <c:v>0.18393764251313741</c:v>
                </c:pt>
                <c:pt idx="33">
                  <c:v>0.1854853170022685</c:v>
                </c:pt>
                <c:pt idx="34">
                  <c:v>0.18690644495062655</c:v>
                </c:pt>
                <c:pt idx="35">
                  <c:v>0.18508270312763866</c:v>
                </c:pt>
                <c:pt idx="36">
                  <c:v>0.18535144966092498</c:v>
                </c:pt>
                <c:pt idx="37">
                  <c:v>0.18000069469317065</c:v>
                </c:pt>
                <c:pt idx="38">
                  <c:v>0.1751161653702569</c:v>
                </c:pt>
                <c:pt idx="39">
                  <c:v>0.17098535394585049</c:v>
                </c:pt>
                <c:pt idx="40">
                  <c:v>0.16642645882621671</c:v>
                </c:pt>
                <c:pt idx="41">
                  <c:v>0.16399792281875267</c:v>
                </c:pt>
                <c:pt idx="42">
                  <c:v>0.16606595634296514</c:v>
                </c:pt>
                <c:pt idx="43">
                  <c:v>0.16258811951729718</c:v>
                </c:pt>
                <c:pt idx="44">
                  <c:v>0.15811973829166368</c:v>
                </c:pt>
                <c:pt idx="45">
                  <c:v>0.14814691259226143</c:v>
                </c:pt>
                <c:pt idx="46">
                  <c:v>0.15756245091053367</c:v>
                </c:pt>
                <c:pt idx="47">
                  <c:v>0.15694766716618819</c:v>
                </c:pt>
                <c:pt idx="48">
                  <c:v>0.15313508039901622</c:v>
                </c:pt>
                <c:pt idx="49">
                  <c:v>0.14960561829491592</c:v>
                </c:pt>
                <c:pt idx="50">
                  <c:v>0.14436085722084488</c:v>
                </c:pt>
                <c:pt idx="51">
                  <c:v>0.13975018846818749</c:v>
                </c:pt>
                <c:pt idx="52">
                  <c:v>0.1449736653975737</c:v>
                </c:pt>
                <c:pt idx="53">
                  <c:v>0.14480882183836097</c:v>
                </c:pt>
                <c:pt idx="54">
                  <c:v>0.1525960517200883</c:v>
                </c:pt>
                <c:pt idx="55">
                  <c:v>0.15530897579194375</c:v>
                </c:pt>
                <c:pt idx="56">
                  <c:v>0.15600524903022595</c:v>
                </c:pt>
                <c:pt idx="57">
                  <c:v>0.15210220797341736</c:v>
                </c:pt>
                <c:pt idx="58">
                  <c:v>0.14886590488266943</c:v>
                </c:pt>
                <c:pt idx="59">
                  <c:v>0.14797761761648995</c:v>
                </c:pt>
                <c:pt idx="60">
                  <c:v>0.15156259730783628</c:v>
                </c:pt>
                <c:pt idx="61">
                  <c:v>0.15195631777322485</c:v>
                </c:pt>
                <c:pt idx="62">
                  <c:v>0.15550589179583349</c:v>
                </c:pt>
                <c:pt idx="63">
                  <c:v>0.15475587114993886</c:v>
                </c:pt>
                <c:pt idx="64">
                  <c:v>0.15638247301320538</c:v>
                </c:pt>
                <c:pt idx="65">
                  <c:v>0.15719775884005438</c:v>
                </c:pt>
                <c:pt idx="66">
                  <c:v>0.1562287998773719</c:v>
                </c:pt>
                <c:pt idx="67">
                  <c:v>0.15630030873816603</c:v>
                </c:pt>
                <c:pt idx="68">
                  <c:v>0.15377338615500649</c:v>
                </c:pt>
                <c:pt idx="69">
                  <c:v>0.14711446608327239</c:v>
                </c:pt>
                <c:pt idx="70">
                  <c:v>0.14300769415209702</c:v>
                </c:pt>
                <c:pt idx="71">
                  <c:v>0.13730282150622836</c:v>
                </c:pt>
                <c:pt idx="72">
                  <c:v>0.13629530217422262</c:v>
                </c:pt>
                <c:pt idx="73">
                  <c:v>0.13954977270343569</c:v>
                </c:pt>
                <c:pt idx="74">
                  <c:v>0.14037386995713436</c:v>
                </c:pt>
                <c:pt idx="75">
                  <c:v>0.13582151131231848</c:v>
                </c:pt>
                <c:pt idx="76">
                  <c:v>0.13271210128280628</c:v>
                </c:pt>
                <c:pt idx="77">
                  <c:v>0.12992320253904763</c:v>
                </c:pt>
                <c:pt idx="78">
                  <c:v>0.12893768522258056</c:v>
                </c:pt>
                <c:pt idx="79">
                  <c:v>0.12793423210359578</c:v>
                </c:pt>
                <c:pt idx="80">
                  <c:v>0.13552979452419753</c:v>
                </c:pt>
                <c:pt idx="81">
                  <c:v>0.13846858664244868</c:v>
                </c:pt>
                <c:pt idx="82">
                  <c:v>0.13726606839235275</c:v>
                </c:pt>
                <c:pt idx="83">
                  <c:v>0.13718554066829211</c:v>
                </c:pt>
                <c:pt idx="84">
                  <c:v>0.13547861717111825</c:v>
                </c:pt>
                <c:pt idx="85">
                  <c:v>0.13410853703619854</c:v>
                </c:pt>
                <c:pt idx="86">
                  <c:v>0.13272227539121553</c:v>
                </c:pt>
                <c:pt idx="87">
                  <c:v>0.1300625019023845</c:v>
                </c:pt>
                <c:pt idx="88">
                  <c:v>0.12816028075369812</c:v>
                </c:pt>
                <c:pt idx="89">
                  <c:v>0.12697211082692897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54-46BA-9818-2493893080E4}"/>
            </c:ext>
          </c:extLst>
        </c:ser>
        <c:ser>
          <c:idx val="5"/>
          <c:order val="5"/>
          <c:tx>
            <c:strRef>
              <c:f>'Question 4'!$Y$2</c:f>
              <c:strCache>
                <c:ptCount val="1"/>
                <c:pt idx="0">
                  <c:v>LS adjusted by taxes/subs. and NMI (pre1993 SNA)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'Question 4'!$A$3:$A$92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4'!$Y$3:$Y$92</c:f>
              <c:numCache>
                <c:formatCode>General</c:formatCode>
                <c:ptCount val="90"/>
                <c:pt idx="0">
                  <c:v>0.25352257171409748</c:v>
                </c:pt>
                <c:pt idx="1">
                  <c:v>0.25119952219948777</c:v>
                </c:pt>
                <c:pt idx="2">
                  <c:v>0.25965526847016773</c:v>
                </c:pt>
                <c:pt idx="3">
                  <c:v>0.25800312744128068</c:v>
                </c:pt>
                <c:pt idx="4">
                  <c:v>0.23289378169469993</c:v>
                </c:pt>
                <c:pt idx="5">
                  <c:v>0.22890615374809789</c:v>
                </c:pt>
                <c:pt idx="6">
                  <c:v>0.22761789173811539</c:v>
                </c:pt>
                <c:pt idx="7">
                  <c:v>0.21602550000587636</c:v>
                </c:pt>
                <c:pt idx="8">
                  <c:v>0.20794315197354168</c:v>
                </c:pt>
                <c:pt idx="9">
                  <c:v>0.2054259955894274</c:v>
                </c:pt>
                <c:pt idx="10">
                  <c:v>0.20277324010912801</c:v>
                </c:pt>
                <c:pt idx="11">
                  <c:v>0.20113340167751334</c:v>
                </c:pt>
                <c:pt idx="12">
                  <c:v>0.19268572285352484</c:v>
                </c:pt>
                <c:pt idx="13">
                  <c:v>0.17892546205327739</c:v>
                </c:pt>
                <c:pt idx="14">
                  <c:v>0.16487657559100527</c:v>
                </c:pt>
                <c:pt idx="15">
                  <c:v>0.1666269911672133</c:v>
                </c:pt>
                <c:pt idx="16">
                  <c:v>0.15958679503649992</c:v>
                </c:pt>
                <c:pt idx="17">
                  <c:v>0.15321146863042071</c:v>
                </c:pt>
                <c:pt idx="18">
                  <c:v>0.16096635124922537</c:v>
                </c:pt>
                <c:pt idx="19">
                  <c:v>0.16372870512044033</c:v>
                </c:pt>
                <c:pt idx="20">
                  <c:v>0.16834126407601355</c:v>
                </c:pt>
                <c:pt idx="21">
                  <c:v>0.15886906073122828</c:v>
                </c:pt>
                <c:pt idx="22">
                  <c:v>0.15866443929976232</c:v>
                </c:pt>
                <c:pt idx="23">
                  <c:v>0.1537675171790932</c:v>
                </c:pt>
                <c:pt idx="24">
                  <c:v>0.15552608635616705</c:v>
                </c:pt>
                <c:pt idx="25">
                  <c:v>0.15739294360208711</c:v>
                </c:pt>
                <c:pt idx="26">
                  <c:v>0.15673145464428057</c:v>
                </c:pt>
                <c:pt idx="27">
                  <c:v>0.14773741441156704</c:v>
                </c:pt>
                <c:pt idx="28">
                  <c:v>0.14967216592167906</c:v>
                </c:pt>
                <c:pt idx="29">
                  <c:v>0.15275571623363104</c:v>
                </c:pt>
                <c:pt idx="30">
                  <c:v>0.15782733047501951</c:v>
                </c:pt>
                <c:pt idx="31">
                  <c:v>0.15671817759900111</c:v>
                </c:pt>
                <c:pt idx="32">
                  <c:v>0.15734418943049142</c:v>
                </c:pt>
                <c:pt idx="33">
                  <c:v>0.15983543554969915</c:v>
                </c:pt>
                <c:pt idx="34">
                  <c:v>0.16183211405617495</c:v>
                </c:pt>
                <c:pt idx="35">
                  <c:v>0.16086962296855975</c:v>
                </c:pt>
                <c:pt idx="36">
                  <c:v>0.16154580879015382</c:v>
                </c:pt>
                <c:pt idx="37">
                  <c:v>0.15682772346069501</c:v>
                </c:pt>
                <c:pt idx="38">
                  <c:v>0.15259670182868024</c:v>
                </c:pt>
                <c:pt idx="39">
                  <c:v>0.14935864055185677</c:v>
                </c:pt>
                <c:pt idx="40">
                  <c:v>0.14531535141905758</c:v>
                </c:pt>
                <c:pt idx="41">
                  <c:v>0.14367646811676399</c:v>
                </c:pt>
                <c:pt idx="42">
                  <c:v>0.14662153092191929</c:v>
                </c:pt>
                <c:pt idx="43">
                  <c:v>0.14275843574483704</c:v>
                </c:pt>
                <c:pt idx="44">
                  <c:v>0.13787009374331982</c:v>
                </c:pt>
                <c:pt idx="45">
                  <c:v>0.13057204927161156</c:v>
                </c:pt>
                <c:pt idx="46">
                  <c:v>0.14044769780235306</c:v>
                </c:pt>
                <c:pt idx="47">
                  <c:v>0.14011395253885783</c:v>
                </c:pt>
                <c:pt idx="48">
                  <c:v>0.13678277060162741</c:v>
                </c:pt>
                <c:pt idx="49">
                  <c:v>0.13333193401811178</c:v>
                </c:pt>
                <c:pt idx="50">
                  <c:v>0.12902211515981885</c:v>
                </c:pt>
                <c:pt idx="51">
                  <c:v>0.12643164053144276</c:v>
                </c:pt>
                <c:pt idx="52">
                  <c:v>0.13254755937080329</c:v>
                </c:pt>
                <c:pt idx="53">
                  <c:v>0.13303642024147949</c:v>
                </c:pt>
                <c:pt idx="54">
                  <c:v>0.14071493477607455</c:v>
                </c:pt>
                <c:pt idx="55">
                  <c:v>0.14214821907246722</c:v>
                </c:pt>
                <c:pt idx="56">
                  <c:v>0.14287941367025281</c:v>
                </c:pt>
                <c:pt idx="57">
                  <c:v>0.13887020741767223</c:v>
                </c:pt>
                <c:pt idx="58">
                  <c:v>0.13477921791659173</c:v>
                </c:pt>
                <c:pt idx="59">
                  <c:v>0.13306036216764</c:v>
                </c:pt>
                <c:pt idx="60">
                  <c:v>0.13715061847432558</c:v>
                </c:pt>
                <c:pt idx="61">
                  <c:v>0.13757596137290762</c:v>
                </c:pt>
                <c:pt idx="62">
                  <c:v>0.14118057737389972</c:v>
                </c:pt>
                <c:pt idx="63">
                  <c:v>0.13937950726053178</c:v>
                </c:pt>
                <c:pt idx="64">
                  <c:v>0.14097675104561777</c:v>
                </c:pt>
                <c:pt idx="65">
                  <c:v>0.14220660615824726</c:v>
                </c:pt>
                <c:pt idx="66">
                  <c:v>0.14119566735665068</c:v>
                </c:pt>
                <c:pt idx="67">
                  <c:v>0.14024360856045931</c:v>
                </c:pt>
                <c:pt idx="68">
                  <c:v>0.13758318581184281</c:v>
                </c:pt>
                <c:pt idx="69">
                  <c:v>0.13015287089920677</c:v>
                </c:pt>
                <c:pt idx="70">
                  <c:v>0.12578300965771605</c:v>
                </c:pt>
                <c:pt idx="71">
                  <c:v>0.11961769509188414</c:v>
                </c:pt>
                <c:pt idx="72">
                  <c:v>0.11738224124643874</c:v>
                </c:pt>
                <c:pt idx="73">
                  <c:v>0.12098401612045262</c:v>
                </c:pt>
                <c:pt idx="74">
                  <c:v>0.12252278822039091</c:v>
                </c:pt>
                <c:pt idx="75">
                  <c:v>0.11883233837876152</c:v>
                </c:pt>
                <c:pt idx="76">
                  <c:v>0.11744580717552508</c:v>
                </c:pt>
                <c:pt idx="77">
                  <c:v>0.11485094964249848</c:v>
                </c:pt>
                <c:pt idx="78">
                  <c:v>0.11523389870593385</c:v>
                </c:pt>
                <c:pt idx="79">
                  <c:v>0.11486913976098719</c:v>
                </c:pt>
                <c:pt idx="80">
                  <c:v>0.12234863531976728</c:v>
                </c:pt>
                <c:pt idx="81">
                  <c:v>0.12356770506266168</c:v>
                </c:pt>
                <c:pt idx="82">
                  <c:v>0.12124833646812566</c:v>
                </c:pt>
                <c:pt idx="83">
                  <c:v>0.12030527697782041</c:v>
                </c:pt>
                <c:pt idx="84">
                  <c:v>0.11888780450001075</c:v>
                </c:pt>
                <c:pt idx="85">
                  <c:v>0.11782747880116923</c:v>
                </c:pt>
                <c:pt idx="86">
                  <c:v>0.11729553861405542</c:v>
                </c:pt>
                <c:pt idx="87">
                  <c:v>0.11526896105447583</c:v>
                </c:pt>
                <c:pt idx="88">
                  <c:v>0.11314874664062374</c:v>
                </c:pt>
                <c:pt idx="89">
                  <c:v>0.11230043945696579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54-46BA-9818-24938930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95648"/>
        <c:axId val="555593352"/>
      </c:lineChart>
      <c:catAx>
        <c:axId val="5555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555593352"/>
        <c:crosses val="autoZero"/>
        <c:auto val="1"/>
        <c:lblAlgn val="ctr"/>
        <c:lblOffset val="100"/>
        <c:noMultiLvlLbl val="0"/>
      </c:catAx>
      <c:valAx>
        <c:axId val="555593352"/>
        <c:scaling>
          <c:orientation val="minMax"/>
          <c:min val="0.1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5555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087876989574379E-2"/>
          <c:y val="0.82271291764205146"/>
          <c:w val="0.95591212301042561"/>
          <c:h val="0.15566546073632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NMI/GDP ratio</a:t>
            </a:r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'Question 1.1'!$A$2:$A$91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1.1'!$J$2:$J$91</c:f>
              <c:numCache>
                <c:formatCode>General</c:formatCode>
                <c:ptCount val="90"/>
                <c:pt idx="0">
                  <c:v>0.13384321223709369</c:v>
                </c:pt>
                <c:pt idx="1">
                  <c:v>0.11822125813449023</c:v>
                </c:pt>
                <c:pt idx="2">
                  <c:v>0.10723514211886305</c:v>
                </c:pt>
                <c:pt idx="3">
                  <c:v>8.4033613445378158E-2</c:v>
                </c:pt>
                <c:pt idx="4">
                  <c:v>9.2657342657342656E-2</c:v>
                </c:pt>
                <c:pt idx="5">
                  <c:v>0.10479041916167665</c:v>
                </c:pt>
                <c:pt idx="6">
                  <c:v>0.13611859838274931</c:v>
                </c:pt>
                <c:pt idx="7">
                  <c:v>0.12264150943396228</c:v>
                </c:pt>
                <c:pt idx="8">
                  <c:v>0.13440860215053763</c:v>
                </c:pt>
                <c:pt idx="9">
                  <c:v>0.12128146453089243</c:v>
                </c:pt>
                <c:pt idx="10">
                  <c:v>0.11884368308351177</c:v>
                </c:pt>
                <c:pt idx="11">
                  <c:v>0.11856171039844508</c:v>
                </c:pt>
                <c:pt idx="12">
                  <c:v>0.12915699922660479</c:v>
                </c:pt>
                <c:pt idx="13">
                  <c:v>0.14036144578313253</c:v>
                </c:pt>
                <c:pt idx="14">
                  <c:v>0.13884785819793205</c:v>
                </c:pt>
                <c:pt idx="15">
                  <c:v>0.1305704099821747</c:v>
                </c:pt>
                <c:pt idx="16">
                  <c:v>0.13508771929824562</c:v>
                </c:pt>
                <c:pt idx="17">
                  <c:v>0.15692307692307694</c:v>
                </c:pt>
                <c:pt idx="18">
                  <c:v>0.13862179487179488</c:v>
                </c:pt>
                <c:pt idx="19">
                  <c:v>0.14316939890710381</c:v>
                </c:pt>
                <c:pt idx="20">
                  <c:v>0.12733944954128443</c:v>
                </c:pt>
                <c:pt idx="21">
                  <c:v>0.12508338892595064</c:v>
                </c:pt>
                <c:pt idx="22">
                  <c:v>0.12280196021908332</c:v>
                </c:pt>
                <c:pt idx="23">
                  <c:v>0.11707051456575006</c:v>
                </c:pt>
                <c:pt idx="24">
                  <c:v>0.10791366906474821</c:v>
                </c:pt>
                <c:pt idx="25">
                  <c:v>0.10832266325224071</c:v>
                </c:pt>
                <c:pt idx="26">
                  <c:v>0.10411280846063455</c:v>
                </c:pt>
                <c:pt idx="27">
                  <c:v>0.10191366266132622</c:v>
                </c:pt>
                <c:pt idx="28">
                  <c:v>0.10084388185654009</c:v>
                </c:pt>
                <c:pt idx="29">
                  <c:v>0.10432252701579385</c:v>
                </c:pt>
                <c:pt idx="30">
                  <c:v>9.6415564500670875E-2</c:v>
                </c:pt>
                <c:pt idx="31">
                  <c:v>9.3289085545722725E-2</c:v>
                </c:pt>
                <c:pt idx="32">
                  <c:v>9.4628246175738173E-2</c:v>
                </c:pt>
                <c:pt idx="33">
                  <c:v>9.1405861897665183E-2</c:v>
                </c:pt>
                <c:pt idx="34">
                  <c:v>8.847058823529412E-2</c:v>
                </c:pt>
                <c:pt idx="35">
                  <c:v>8.6340394448502555E-2</c:v>
                </c:pt>
                <c:pt idx="36">
                  <c:v>8.5814360770577941E-2</c:v>
                </c:pt>
                <c:pt idx="37">
                  <c:v>8.3476764199655773E-2</c:v>
                </c:pt>
                <c:pt idx="38">
                  <c:v>8.0813953488372087E-2</c:v>
                </c:pt>
                <c:pt idx="39">
                  <c:v>7.8452216434569996E-2</c:v>
                </c:pt>
                <c:pt idx="40">
                  <c:v>7.5668238993710696E-2</c:v>
                </c:pt>
                <c:pt idx="41">
                  <c:v>7.2486723190161181E-2</c:v>
                </c:pt>
                <c:pt idx="42">
                  <c:v>7.2023349643746237E-2</c:v>
                </c:pt>
                <c:pt idx="43">
                  <c:v>7.4349151747322331E-2</c:v>
                </c:pt>
                <c:pt idx="44">
                  <c:v>7.8925213975024555E-2</c:v>
                </c:pt>
                <c:pt idx="45">
                  <c:v>7.261195961687808E-2</c:v>
                </c:pt>
                <c:pt idx="46">
                  <c:v>7.0152531307495991E-2</c:v>
                </c:pt>
                <c:pt idx="47">
                  <c:v>6.9926337141027001E-2</c:v>
                </c:pt>
                <c:pt idx="48">
                  <c:v>6.9411086559707943E-2</c:v>
                </c:pt>
                <c:pt idx="49">
                  <c:v>7.059023643476782E-2</c:v>
                </c:pt>
                <c:pt idx="50">
                  <c:v>6.8283028203859467E-2</c:v>
                </c:pt>
                <c:pt idx="51">
                  <c:v>6.0056696881671499E-2</c:v>
                </c:pt>
                <c:pt idx="52">
                  <c:v>5.6033676333021511E-2</c:v>
                </c:pt>
                <c:pt idx="53">
                  <c:v>5.1199234403971526E-2</c:v>
                </c:pt>
                <c:pt idx="54">
                  <c:v>5.1265822784810129E-2</c:v>
                </c:pt>
                <c:pt idx="55">
                  <c:v>5.6518723994452146E-2</c:v>
                </c:pt>
                <c:pt idx="56">
                  <c:v>5.5565798571099327E-2</c:v>
                </c:pt>
                <c:pt idx="57">
                  <c:v>5.600925845051969E-2</c:v>
                </c:pt>
                <c:pt idx="58">
                  <c:v>5.9008897676717749E-2</c:v>
                </c:pt>
                <c:pt idx="59">
                  <c:v>6.2161026659537093E-2</c:v>
                </c:pt>
                <c:pt idx="60">
                  <c:v>6.0461571185479297E-2</c:v>
                </c:pt>
                <c:pt idx="61">
                  <c:v>5.9230936928778649E-2</c:v>
                </c:pt>
                <c:pt idx="62">
                  <c:v>5.7517740861629391E-2</c:v>
                </c:pt>
                <c:pt idx="63">
                  <c:v>6.1377543978037817E-2</c:v>
                </c:pt>
                <c:pt idx="64">
                  <c:v>6.2403405942903799E-2</c:v>
                </c:pt>
                <c:pt idx="65">
                  <c:v>6.2657810956197171E-2</c:v>
                </c:pt>
                <c:pt idx="66">
                  <c:v>6.2986766496066604E-2</c:v>
                </c:pt>
                <c:pt idx="67">
                  <c:v>6.7359502545490571E-2</c:v>
                </c:pt>
                <c:pt idx="68">
                  <c:v>6.8084312628240995E-2</c:v>
                </c:pt>
                <c:pt idx="69">
                  <c:v>7.0640420179194086E-2</c:v>
                </c:pt>
                <c:pt idx="70">
                  <c:v>7.2310423956721728E-2</c:v>
                </c:pt>
                <c:pt idx="71">
                  <c:v>7.3534719038654744E-2</c:v>
                </c:pt>
                <c:pt idx="72">
                  <c:v>7.8531062768149085E-2</c:v>
                </c:pt>
                <c:pt idx="73">
                  <c:v>7.9532570132767641E-2</c:v>
                </c:pt>
                <c:pt idx="74">
                  <c:v>7.8275819936813804E-2</c:v>
                </c:pt>
                <c:pt idx="75">
                  <c:v>7.8764010905786122E-2</c:v>
                </c:pt>
                <c:pt idx="76">
                  <c:v>7.5019560314806E-2</c:v>
                </c:pt>
                <c:pt idx="77">
                  <c:v>7.5977588927656242E-2</c:v>
                </c:pt>
                <c:pt idx="78">
                  <c:v>6.8779883613919277E-2</c:v>
                </c:pt>
                <c:pt idx="79">
                  <c:v>6.5310477951171772E-2</c:v>
                </c:pt>
                <c:pt idx="80">
                  <c:v>6.4953041407996459E-2</c:v>
                </c:pt>
                <c:pt idx="81">
                  <c:v>7.3952281534941738E-2</c:v>
                </c:pt>
                <c:pt idx="82">
                  <c:v>7.9092301159394182E-2</c:v>
                </c:pt>
                <c:pt idx="83">
                  <c:v>8.3182070753843304E-2</c:v>
                </c:pt>
                <c:pt idx="84">
                  <c:v>8.3622779998689292E-2</c:v>
                </c:pt>
                <c:pt idx="85">
                  <c:v>8.2596863179154809E-2</c:v>
                </c:pt>
                <c:pt idx="86">
                  <c:v>7.8036521662789168E-2</c:v>
                </c:pt>
                <c:pt idx="87">
                  <c:v>7.6072668982099925E-2</c:v>
                </c:pt>
                <c:pt idx="88">
                  <c:v>7.7779030093138107E-2</c:v>
                </c:pt>
                <c:pt idx="89">
                  <c:v>7.7200415933761576E-2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371-9A8A-67C41FF27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68984"/>
        <c:axId val="558573904"/>
      </c:lineChart>
      <c:catAx>
        <c:axId val="55856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558573904"/>
        <c:crosses val="autoZero"/>
        <c:auto val="1"/>
        <c:lblAlgn val="ctr"/>
        <c:lblOffset val="100"/>
        <c:noMultiLvlLbl val="0"/>
      </c:catAx>
      <c:valAx>
        <c:axId val="55857390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55856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IPP/GDP ratio</a:t>
            </a:r>
          </a:p>
        </c:rich>
      </c:tx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'Question 1.1'!$A$2:$A$91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1.1'!$K$2:$K$91</c:f>
              <c:numCache>
                <c:formatCode>General</c:formatCode>
                <c:ptCount val="90"/>
                <c:pt idx="0">
                  <c:v>6.6921606118546841E-3</c:v>
                </c:pt>
                <c:pt idx="1">
                  <c:v>7.5921908893709323E-3</c:v>
                </c:pt>
                <c:pt idx="2">
                  <c:v>7.7519379844961231E-3</c:v>
                </c:pt>
                <c:pt idx="3">
                  <c:v>8.4033613445378148E-3</c:v>
                </c:pt>
                <c:pt idx="4">
                  <c:v>8.7412587412587402E-3</c:v>
                </c:pt>
                <c:pt idx="5">
                  <c:v>8.9820359281437123E-3</c:v>
                </c:pt>
                <c:pt idx="6">
                  <c:v>9.433962264150943E-3</c:v>
                </c:pt>
                <c:pt idx="7">
                  <c:v>8.2547169811320754E-3</c:v>
                </c:pt>
                <c:pt idx="8">
                  <c:v>8.6021505376344086E-3</c:v>
                </c:pt>
                <c:pt idx="9">
                  <c:v>1.0297482837528604E-2</c:v>
                </c:pt>
                <c:pt idx="10">
                  <c:v>9.6359743040685224E-3</c:v>
                </c:pt>
                <c:pt idx="11">
                  <c:v>8.7463556851311956E-3</c:v>
                </c:pt>
                <c:pt idx="12">
                  <c:v>1.082753286929621E-2</c:v>
                </c:pt>
                <c:pt idx="13">
                  <c:v>1.0240963855421687E-2</c:v>
                </c:pt>
                <c:pt idx="14">
                  <c:v>9.8473658296405718E-3</c:v>
                </c:pt>
                <c:pt idx="15">
                  <c:v>1.24777183600713E-2</c:v>
                </c:pt>
                <c:pt idx="16">
                  <c:v>1.2719298245614035E-2</c:v>
                </c:pt>
                <c:pt idx="17">
                  <c:v>1.4065934065934066E-2</c:v>
                </c:pt>
                <c:pt idx="18">
                  <c:v>1.3621794871794872E-2</c:v>
                </c:pt>
                <c:pt idx="19">
                  <c:v>1.3479052823315119E-2</c:v>
                </c:pt>
                <c:pt idx="20">
                  <c:v>1.3577981651376147E-2</c:v>
                </c:pt>
                <c:pt idx="21">
                  <c:v>1.4009339559706468E-2</c:v>
                </c:pt>
                <c:pt idx="22">
                  <c:v>1.2972038051311618E-2</c:v>
                </c:pt>
                <c:pt idx="23">
                  <c:v>1.4701878573373265E-2</c:v>
                </c:pt>
                <c:pt idx="24">
                  <c:v>1.644398766700925E-2</c:v>
                </c:pt>
                <c:pt idx="25">
                  <c:v>1.7669654289372599E-2</c:v>
                </c:pt>
                <c:pt idx="26">
                  <c:v>1.8566392479435957E-2</c:v>
                </c:pt>
                <c:pt idx="27">
                  <c:v>2.2251891410769917E-2</c:v>
                </c:pt>
                <c:pt idx="28">
                  <c:v>2.4261603375527425E-2</c:v>
                </c:pt>
                <c:pt idx="29">
                  <c:v>2.5768911055694101E-2</c:v>
                </c:pt>
                <c:pt idx="30">
                  <c:v>2.6068621813302661E-2</c:v>
                </c:pt>
                <c:pt idx="31">
                  <c:v>2.7470501474926252E-2</c:v>
                </c:pt>
                <c:pt idx="32">
                  <c:v>2.9882604055496264E-2</c:v>
                </c:pt>
                <c:pt idx="33">
                  <c:v>3.0303030303030304E-2</c:v>
                </c:pt>
                <c:pt idx="34">
                  <c:v>3.2784313725490191E-2</c:v>
                </c:pt>
                <c:pt idx="35">
                  <c:v>3.3162892622352086E-2</c:v>
                </c:pt>
                <c:pt idx="36">
                  <c:v>3.3544389061026539E-2</c:v>
                </c:pt>
                <c:pt idx="37">
                  <c:v>3.4669289402507998E-2</c:v>
                </c:pt>
                <c:pt idx="38">
                  <c:v>3.5116279069767442E-2</c:v>
                </c:pt>
                <c:pt idx="39">
                  <c:v>3.4655044116083771E-2</c:v>
                </c:pt>
                <c:pt idx="40">
                  <c:v>3.4296383647798738E-2</c:v>
                </c:pt>
                <c:pt idx="41">
                  <c:v>3.3075561352837048E-2</c:v>
                </c:pt>
                <c:pt idx="42">
                  <c:v>3.1590694480212886E-2</c:v>
                </c:pt>
                <c:pt idx="43">
                  <c:v>3.1193808146352912E-2</c:v>
                </c:pt>
                <c:pt idx="44">
                  <c:v>3.0166970674898274E-2</c:v>
                </c:pt>
                <c:pt idx="45">
                  <c:v>3.0416774527569246E-2</c:v>
                </c:pt>
                <c:pt idx="46">
                  <c:v>3.0328209389281262E-2</c:v>
                </c:pt>
                <c:pt idx="47">
                  <c:v>3.0799615672040141E-2</c:v>
                </c:pt>
                <c:pt idx="48">
                  <c:v>3.0598520511096162E-2</c:v>
                </c:pt>
                <c:pt idx="49">
                  <c:v>3.0362306514713389E-2</c:v>
                </c:pt>
                <c:pt idx="50">
                  <c:v>3.1629429452289415E-2</c:v>
                </c:pt>
                <c:pt idx="51">
                  <c:v>3.2898190599517027E-2</c:v>
                </c:pt>
                <c:pt idx="52">
                  <c:v>3.4237605238540691E-2</c:v>
                </c:pt>
                <c:pt idx="53">
                  <c:v>3.660506011125067E-2</c:v>
                </c:pt>
                <c:pt idx="54">
                  <c:v>3.7561915244909191E-2</c:v>
                </c:pt>
                <c:pt idx="55">
                  <c:v>3.8934020210025753E-2</c:v>
                </c:pt>
                <c:pt idx="56">
                  <c:v>4.06314819082738E-2</c:v>
                </c:pt>
                <c:pt idx="57">
                  <c:v>4.1204472006288753E-2</c:v>
                </c:pt>
                <c:pt idx="58">
                  <c:v>4.1563684297248313E-2</c:v>
                </c:pt>
                <c:pt idx="59">
                  <c:v>4.1593461156519747E-2</c:v>
                </c:pt>
                <c:pt idx="60">
                  <c:v>4.216888825865002E-2</c:v>
                </c:pt>
                <c:pt idx="61">
                  <c:v>4.2846841407992484E-2</c:v>
                </c:pt>
                <c:pt idx="62">
                  <c:v>4.392588623114272E-2</c:v>
                </c:pt>
                <c:pt idx="63">
                  <c:v>4.2835452356486656E-2</c:v>
                </c:pt>
                <c:pt idx="64">
                  <c:v>4.2034817601259732E-2</c:v>
                </c:pt>
                <c:pt idx="65">
                  <c:v>4.0852453617301568E-2</c:v>
                </c:pt>
                <c:pt idx="66">
                  <c:v>4.19911776640444E-2</c:v>
                </c:pt>
                <c:pt idx="67">
                  <c:v>4.3205212371951296E-2</c:v>
                </c:pt>
                <c:pt idx="68">
                  <c:v>4.5035907479947769E-2</c:v>
                </c:pt>
                <c:pt idx="69">
                  <c:v>4.6387429933353937E-2</c:v>
                </c:pt>
                <c:pt idx="70">
                  <c:v>4.8968403127498519E-2</c:v>
                </c:pt>
                <c:pt idx="71">
                  <c:v>5.1159252070267162E-2</c:v>
                </c:pt>
                <c:pt idx="72">
                  <c:v>5.0530155550095456E-2</c:v>
                </c:pt>
                <c:pt idx="73">
                  <c:v>4.8763761384002048E-2</c:v>
                </c:pt>
                <c:pt idx="74">
                  <c:v>4.8393290394651865E-2</c:v>
                </c:pt>
                <c:pt idx="75">
                  <c:v>4.7659595372409672E-2</c:v>
                </c:pt>
                <c:pt idx="76">
                  <c:v>4.8010984459138123E-2</c:v>
                </c:pt>
                <c:pt idx="77">
                  <c:v>4.8202626207056301E-2</c:v>
                </c:pt>
                <c:pt idx="78">
                  <c:v>4.9280717414319219E-2</c:v>
                </c:pt>
                <c:pt idx="79">
                  <c:v>5.0921646457506395E-2</c:v>
                </c:pt>
                <c:pt idx="80">
                  <c:v>5.1339548339319946E-2</c:v>
                </c:pt>
                <c:pt idx="81">
                  <c:v>5.0840109124138715E-2</c:v>
                </c:pt>
                <c:pt idx="82">
                  <c:v>5.2140568502052426E-2</c:v>
                </c:pt>
                <c:pt idx="83">
                  <c:v>5.2238068778168799E-2</c:v>
                </c:pt>
                <c:pt idx="84">
                  <c:v>5.2416159762643799E-2</c:v>
                </c:pt>
                <c:pt idx="85">
                  <c:v>5.2358321019210036E-2</c:v>
                </c:pt>
                <c:pt idx="86">
                  <c:v>5.2373688600149251E-2</c:v>
                </c:pt>
                <c:pt idx="87">
                  <c:v>5.3833823136521505E-2</c:v>
                </c:pt>
                <c:pt idx="88">
                  <c:v>5.4028300050206465E-2</c:v>
                </c:pt>
                <c:pt idx="89">
                  <c:v>5.5368752490257626E-2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4-4836-ABCC-952800910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68984"/>
        <c:axId val="558573904"/>
      </c:lineChart>
      <c:catAx>
        <c:axId val="55856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558573904"/>
        <c:crosses val="autoZero"/>
        <c:auto val="1"/>
        <c:lblAlgn val="ctr"/>
        <c:lblOffset val="100"/>
        <c:noMultiLvlLbl val="0"/>
      </c:catAx>
      <c:valAx>
        <c:axId val="55857390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55856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'Question 1.1'!$I$1</c:f>
              <c:strCache>
                <c:ptCount val="1"/>
                <c:pt idx="0">
                  <c:v>T-S/GDP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1.1'!$A$2:$A$91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1.1'!$I$2:$I$91</c:f>
              <c:numCache>
                <c:formatCode>General</c:formatCode>
                <c:ptCount val="90"/>
                <c:pt idx="0">
                  <c:v>0</c:v>
                </c:pt>
                <c:pt idx="1">
                  <c:v>1.0845986984815619E-3</c:v>
                </c:pt>
                <c:pt idx="2">
                  <c:v>1.2919896640826874E-3</c:v>
                </c:pt>
                <c:pt idx="3">
                  <c:v>1.6806722689075631E-3</c:v>
                </c:pt>
                <c:pt idx="4">
                  <c:v>3.4965034965034965E-3</c:v>
                </c:pt>
                <c:pt idx="5">
                  <c:v>7.4850299401197605E-3</c:v>
                </c:pt>
                <c:pt idx="6">
                  <c:v>8.0862533692722359E-3</c:v>
                </c:pt>
                <c:pt idx="7">
                  <c:v>3.5377358490566039E-3</c:v>
                </c:pt>
                <c:pt idx="8">
                  <c:v>3.2258064516129032E-3</c:v>
                </c:pt>
                <c:pt idx="9">
                  <c:v>5.7208237986270021E-3</c:v>
                </c:pt>
                <c:pt idx="10">
                  <c:v>8.5653104925053538E-3</c:v>
                </c:pt>
                <c:pt idx="11">
                  <c:v>6.802721088435373E-3</c:v>
                </c:pt>
                <c:pt idx="12">
                  <c:v>3.8669760247486461E-3</c:v>
                </c:pt>
                <c:pt idx="13">
                  <c:v>3.0120481927710845E-3</c:v>
                </c:pt>
                <c:pt idx="14">
                  <c:v>2.9542097488921711E-3</c:v>
                </c:pt>
                <c:pt idx="15">
                  <c:v>4.4563279857397506E-3</c:v>
                </c:pt>
                <c:pt idx="16">
                  <c:v>4.8245614035087722E-3</c:v>
                </c:pt>
                <c:pt idx="17">
                  <c:v>6.1538461538461538E-3</c:v>
                </c:pt>
                <c:pt idx="18">
                  <c:v>1.6025641025641027E-3</c:v>
                </c:pt>
                <c:pt idx="19">
                  <c:v>1.8214936247723133E-3</c:v>
                </c:pt>
                <c:pt idx="20">
                  <c:v>1.834862385321101E-3</c:v>
                </c:pt>
                <c:pt idx="21">
                  <c:v>2.6684456304202804E-3</c:v>
                </c:pt>
                <c:pt idx="22">
                  <c:v>2.8826751225136931E-3</c:v>
                </c:pt>
                <c:pt idx="23">
                  <c:v>2.1780560849441874E-3</c:v>
                </c:pt>
                <c:pt idx="24">
                  <c:v>1.2846865364850976E-3</c:v>
                </c:pt>
                <c:pt idx="25">
                  <c:v>7.6824583866837387E-4</c:v>
                </c:pt>
                <c:pt idx="26">
                  <c:v>4.7003525264394835E-4</c:v>
                </c:pt>
                <c:pt idx="27">
                  <c:v>1.557632398753894E-3</c:v>
                </c:pt>
                <c:pt idx="28">
                  <c:v>2.3206751054852324E-3</c:v>
                </c:pt>
                <c:pt idx="29">
                  <c:v>2.909393183707398E-3</c:v>
                </c:pt>
                <c:pt idx="30">
                  <c:v>2.1084914701935977E-3</c:v>
                </c:pt>
                <c:pt idx="31">
                  <c:v>2.0280235988200594E-3</c:v>
                </c:pt>
                <c:pt idx="32">
                  <c:v>3.557452863749555E-3</c:v>
                </c:pt>
                <c:pt idx="33">
                  <c:v>3.8085775790693823E-3</c:v>
                </c:pt>
                <c:pt idx="34">
                  <c:v>3.4509803921568632E-3</c:v>
                </c:pt>
                <c:pt idx="35">
                  <c:v>3.9444850255661067E-3</c:v>
                </c:pt>
                <c:pt idx="36">
                  <c:v>4.0414926579550045E-3</c:v>
                </c:pt>
                <c:pt idx="37">
                  <c:v>4.7946889599213179E-3</c:v>
                </c:pt>
                <c:pt idx="38">
                  <c:v>4.4186046511627908E-3</c:v>
                </c:pt>
                <c:pt idx="39">
                  <c:v>4.4647602848942279E-3</c:v>
                </c:pt>
                <c:pt idx="40">
                  <c:v>4.4221698113207546E-3</c:v>
                </c:pt>
                <c:pt idx="41">
                  <c:v>4.4721885772850091E-3</c:v>
                </c:pt>
                <c:pt idx="42">
                  <c:v>4.0346810885054513E-3</c:v>
                </c:pt>
                <c:pt idx="43">
                  <c:v>5.1598780392463454E-3</c:v>
                </c:pt>
                <c:pt idx="44">
                  <c:v>3.6480987792900238E-3</c:v>
                </c:pt>
                <c:pt idx="45">
                  <c:v>2.1356458710846491E-3</c:v>
                </c:pt>
                <c:pt idx="46">
                  <c:v>2.6707816487625377E-3</c:v>
                </c:pt>
                <c:pt idx="47">
                  <c:v>2.7223230490018148E-3</c:v>
                </c:pt>
                <c:pt idx="48">
                  <c:v>3.410510135459698E-3</c:v>
                </c:pt>
                <c:pt idx="49">
                  <c:v>3.7846572546351423E-3</c:v>
                </c:pt>
                <c:pt idx="50">
                  <c:v>3.2352605336276783E-3</c:v>
                </c:pt>
                <c:pt idx="51">
                  <c:v>3.4298113603751794E-3</c:v>
                </c:pt>
                <c:pt idx="52">
                  <c:v>3.5859058309946992E-3</c:v>
                </c:pt>
                <c:pt idx="53">
                  <c:v>4.4859142293199351E-3</c:v>
                </c:pt>
                <c:pt idx="54">
                  <c:v>5.8613098514034125E-3</c:v>
                </c:pt>
                <c:pt idx="55">
                  <c:v>5.2258767584703793E-3</c:v>
                </c:pt>
                <c:pt idx="56">
                  <c:v>4.9320119843281858E-3</c:v>
                </c:pt>
                <c:pt idx="57">
                  <c:v>5.4371560835007413E-3</c:v>
                </c:pt>
                <c:pt idx="58">
                  <c:v>6.2407315867523483E-3</c:v>
                </c:pt>
                <c:pt idx="59">
                  <c:v>5.6336414330456046E-3</c:v>
                </c:pt>
                <c:pt idx="60">
                  <c:v>4.8567782189449793E-3</c:v>
                </c:pt>
                <c:pt idx="61">
                  <c:v>4.527846254464959E-3</c:v>
                </c:pt>
                <c:pt idx="62">
                  <c:v>4.465663110374953E-3</c:v>
                </c:pt>
                <c:pt idx="63">
                  <c:v>4.6163520083431749E-3</c:v>
                </c:pt>
                <c:pt idx="64">
                  <c:v>5.3509462572536668E-3</c:v>
                </c:pt>
                <c:pt idx="65">
                  <c:v>4.4598748490503898E-3</c:v>
                </c:pt>
                <c:pt idx="66">
                  <c:v>4.5551526892417243E-3</c:v>
                </c:pt>
                <c:pt idx="67">
                  <c:v>4.3601590467106811E-3</c:v>
                </c:pt>
                <c:pt idx="68">
                  <c:v>3.9404961760865507E-3</c:v>
                </c:pt>
                <c:pt idx="69">
                  <c:v>4.0164187668270297E-3</c:v>
                </c:pt>
                <c:pt idx="70">
                  <c:v>4.6933244727797568E-3</c:v>
                </c:pt>
                <c:pt idx="71">
                  <c:v>4.4672902665743299E-3</c:v>
                </c:pt>
                <c:pt idx="72">
                  <c:v>5.5472603904817711E-3</c:v>
                </c:pt>
                <c:pt idx="73">
                  <c:v>3.7855235726564499E-3</c:v>
                </c:pt>
                <c:pt idx="74">
                  <c:v>4.285140772547171E-3</c:v>
                </c:pt>
                <c:pt idx="75">
                  <c:v>3.799012584229185E-3</c:v>
                </c:pt>
                <c:pt idx="76">
                  <c:v>4.671463418375957E-3</c:v>
                </c:pt>
                <c:pt idx="77">
                  <c:v>3.727940005501426E-3</c:v>
                </c:pt>
                <c:pt idx="78">
                  <c:v>3.7780499449899321E-3</c:v>
                </c:pt>
                <c:pt idx="79">
                  <c:v>3.5751182643684412E-3</c:v>
                </c:pt>
                <c:pt idx="80">
                  <c:v>4.0349092318446387E-3</c:v>
                </c:pt>
                <c:pt idx="81">
                  <c:v>3.7219602323890579E-3</c:v>
                </c:pt>
                <c:pt idx="82">
                  <c:v>3.8603579838637036E-3</c:v>
                </c:pt>
                <c:pt idx="83">
                  <c:v>3.5809100450700745E-3</c:v>
                </c:pt>
                <c:pt idx="84">
                  <c:v>3.5567682857806718E-3</c:v>
                </c:pt>
                <c:pt idx="85">
                  <c:v>3.3148288669675309E-3</c:v>
                </c:pt>
                <c:pt idx="86">
                  <c:v>3.1440674246082261E-3</c:v>
                </c:pt>
                <c:pt idx="87">
                  <c:v>3.3021640395404753E-3</c:v>
                </c:pt>
                <c:pt idx="88">
                  <c:v>3.1302191665727431E-3</c:v>
                </c:pt>
                <c:pt idx="89">
                  <c:v>3.1292212903664689E-3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6-4AD2-98A8-FFCF717F47DE}"/>
            </c:ext>
          </c:extLst>
        </c:ser>
        <c:ser>
          <c:idx val="2"/>
          <c:order val="2"/>
          <c:tx>
            <c:strRef>
              <c:f>'Question 1.1'!$K$1</c:f>
              <c:strCache>
                <c:ptCount val="1"/>
                <c:pt idx="0">
                  <c:v>IPP/GDP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1.1'!$A$2:$A$91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1.1'!$K$2:$K$91</c:f>
              <c:numCache>
                <c:formatCode>General</c:formatCode>
                <c:ptCount val="90"/>
                <c:pt idx="0">
                  <c:v>6.6921606118546841E-3</c:v>
                </c:pt>
                <c:pt idx="1">
                  <c:v>7.5921908893709323E-3</c:v>
                </c:pt>
                <c:pt idx="2">
                  <c:v>7.7519379844961231E-3</c:v>
                </c:pt>
                <c:pt idx="3">
                  <c:v>8.4033613445378148E-3</c:v>
                </c:pt>
                <c:pt idx="4">
                  <c:v>8.7412587412587402E-3</c:v>
                </c:pt>
                <c:pt idx="5">
                  <c:v>8.9820359281437123E-3</c:v>
                </c:pt>
                <c:pt idx="6">
                  <c:v>9.433962264150943E-3</c:v>
                </c:pt>
                <c:pt idx="7">
                  <c:v>8.2547169811320754E-3</c:v>
                </c:pt>
                <c:pt idx="8">
                  <c:v>8.6021505376344086E-3</c:v>
                </c:pt>
                <c:pt idx="9">
                  <c:v>1.0297482837528604E-2</c:v>
                </c:pt>
                <c:pt idx="10">
                  <c:v>9.6359743040685224E-3</c:v>
                </c:pt>
                <c:pt idx="11">
                  <c:v>8.7463556851311956E-3</c:v>
                </c:pt>
                <c:pt idx="12">
                  <c:v>1.082753286929621E-2</c:v>
                </c:pt>
                <c:pt idx="13">
                  <c:v>1.0240963855421687E-2</c:v>
                </c:pt>
                <c:pt idx="14">
                  <c:v>9.8473658296405718E-3</c:v>
                </c:pt>
                <c:pt idx="15">
                  <c:v>1.24777183600713E-2</c:v>
                </c:pt>
                <c:pt idx="16">
                  <c:v>1.2719298245614035E-2</c:v>
                </c:pt>
                <c:pt idx="17">
                  <c:v>1.4065934065934066E-2</c:v>
                </c:pt>
                <c:pt idx="18">
                  <c:v>1.3621794871794872E-2</c:v>
                </c:pt>
                <c:pt idx="19">
                  <c:v>1.3479052823315119E-2</c:v>
                </c:pt>
                <c:pt idx="20">
                  <c:v>1.3577981651376147E-2</c:v>
                </c:pt>
                <c:pt idx="21">
                  <c:v>1.4009339559706468E-2</c:v>
                </c:pt>
                <c:pt idx="22">
                  <c:v>1.2972038051311618E-2</c:v>
                </c:pt>
                <c:pt idx="23">
                  <c:v>1.4701878573373265E-2</c:v>
                </c:pt>
                <c:pt idx="24">
                  <c:v>1.644398766700925E-2</c:v>
                </c:pt>
                <c:pt idx="25">
                  <c:v>1.7669654289372599E-2</c:v>
                </c:pt>
                <c:pt idx="26">
                  <c:v>1.8566392479435957E-2</c:v>
                </c:pt>
                <c:pt idx="27">
                  <c:v>2.2251891410769917E-2</c:v>
                </c:pt>
                <c:pt idx="28">
                  <c:v>2.4261603375527425E-2</c:v>
                </c:pt>
                <c:pt idx="29">
                  <c:v>2.5768911055694101E-2</c:v>
                </c:pt>
                <c:pt idx="30">
                  <c:v>2.6068621813302661E-2</c:v>
                </c:pt>
                <c:pt idx="31">
                  <c:v>2.7470501474926252E-2</c:v>
                </c:pt>
                <c:pt idx="32">
                  <c:v>2.9882604055496264E-2</c:v>
                </c:pt>
                <c:pt idx="33">
                  <c:v>3.0303030303030304E-2</c:v>
                </c:pt>
                <c:pt idx="34">
                  <c:v>3.2784313725490191E-2</c:v>
                </c:pt>
                <c:pt idx="35">
                  <c:v>3.3162892622352086E-2</c:v>
                </c:pt>
                <c:pt idx="36">
                  <c:v>3.3544389061026539E-2</c:v>
                </c:pt>
                <c:pt idx="37">
                  <c:v>3.4669289402507998E-2</c:v>
                </c:pt>
                <c:pt idx="38">
                  <c:v>3.5116279069767442E-2</c:v>
                </c:pt>
                <c:pt idx="39">
                  <c:v>3.4655044116083771E-2</c:v>
                </c:pt>
                <c:pt idx="40">
                  <c:v>3.4296383647798738E-2</c:v>
                </c:pt>
                <c:pt idx="41">
                  <c:v>3.3075561352837048E-2</c:v>
                </c:pt>
                <c:pt idx="42">
                  <c:v>3.1590694480212886E-2</c:v>
                </c:pt>
                <c:pt idx="43">
                  <c:v>3.1193808146352912E-2</c:v>
                </c:pt>
                <c:pt idx="44">
                  <c:v>3.0166970674898274E-2</c:v>
                </c:pt>
                <c:pt idx="45">
                  <c:v>3.0416774527569246E-2</c:v>
                </c:pt>
                <c:pt idx="46">
                  <c:v>3.0328209389281262E-2</c:v>
                </c:pt>
                <c:pt idx="47">
                  <c:v>3.0799615672040141E-2</c:v>
                </c:pt>
                <c:pt idx="48">
                  <c:v>3.0598520511096162E-2</c:v>
                </c:pt>
                <c:pt idx="49">
                  <c:v>3.0362306514713389E-2</c:v>
                </c:pt>
                <c:pt idx="50">
                  <c:v>3.1629429452289415E-2</c:v>
                </c:pt>
                <c:pt idx="51">
                  <c:v>3.2898190599517027E-2</c:v>
                </c:pt>
                <c:pt idx="52">
                  <c:v>3.4237605238540691E-2</c:v>
                </c:pt>
                <c:pt idx="53">
                  <c:v>3.660506011125067E-2</c:v>
                </c:pt>
                <c:pt idx="54">
                  <c:v>3.7561915244909191E-2</c:v>
                </c:pt>
                <c:pt idx="55">
                  <c:v>3.8934020210025753E-2</c:v>
                </c:pt>
                <c:pt idx="56">
                  <c:v>4.06314819082738E-2</c:v>
                </c:pt>
                <c:pt idx="57">
                  <c:v>4.1204472006288753E-2</c:v>
                </c:pt>
                <c:pt idx="58">
                  <c:v>4.1563684297248313E-2</c:v>
                </c:pt>
                <c:pt idx="59">
                  <c:v>4.1593461156519747E-2</c:v>
                </c:pt>
                <c:pt idx="60">
                  <c:v>4.216888825865002E-2</c:v>
                </c:pt>
                <c:pt idx="61">
                  <c:v>4.2846841407992484E-2</c:v>
                </c:pt>
                <c:pt idx="62">
                  <c:v>4.392588623114272E-2</c:v>
                </c:pt>
                <c:pt idx="63">
                  <c:v>4.2835452356486656E-2</c:v>
                </c:pt>
                <c:pt idx="64">
                  <c:v>4.2034817601259732E-2</c:v>
                </c:pt>
                <c:pt idx="65">
                  <c:v>4.0852453617301568E-2</c:v>
                </c:pt>
                <c:pt idx="66">
                  <c:v>4.19911776640444E-2</c:v>
                </c:pt>
                <c:pt idx="67">
                  <c:v>4.3205212371951296E-2</c:v>
                </c:pt>
                <c:pt idx="68">
                  <c:v>4.5035907479947769E-2</c:v>
                </c:pt>
                <c:pt idx="69">
                  <c:v>4.6387429933353937E-2</c:v>
                </c:pt>
                <c:pt idx="70">
                  <c:v>4.8968403127498519E-2</c:v>
                </c:pt>
                <c:pt idx="71">
                  <c:v>5.1159252070267162E-2</c:v>
                </c:pt>
                <c:pt idx="72">
                  <c:v>5.0530155550095456E-2</c:v>
                </c:pt>
                <c:pt idx="73">
                  <c:v>4.8763761384002048E-2</c:v>
                </c:pt>
                <c:pt idx="74">
                  <c:v>4.8393290394651865E-2</c:v>
                </c:pt>
                <c:pt idx="75">
                  <c:v>4.7659595372409672E-2</c:v>
                </c:pt>
                <c:pt idx="76">
                  <c:v>4.8010984459138123E-2</c:v>
                </c:pt>
                <c:pt idx="77">
                  <c:v>4.8202626207056301E-2</c:v>
                </c:pt>
                <c:pt idx="78">
                  <c:v>4.9280717414319219E-2</c:v>
                </c:pt>
                <c:pt idx="79">
                  <c:v>5.0921646457506395E-2</c:v>
                </c:pt>
                <c:pt idx="80">
                  <c:v>5.1339548339319946E-2</c:v>
                </c:pt>
                <c:pt idx="81">
                  <c:v>5.0840109124138715E-2</c:v>
                </c:pt>
                <c:pt idx="82">
                  <c:v>5.2140568502052426E-2</c:v>
                </c:pt>
                <c:pt idx="83">
                  <c:v>5.2238068778168799E-2</c:v>
                </c:pt>
                <c:pt idx="84">
                  <c:v>5.2416159762643799E-2</c:v>
                </c:pt>
                <c:pt idx="85">
                  <c:v>5.2358321019210036E-2</c:v>
                </c:pt>
                <c:pt idx="86">
                  <c:v>5.2373688600149251E-2</c:v>
                </c:pt>
                <c:pt idx="87">
                  <c:v>5.3833823136521505E-2</c:v>
                </c:pt>
                <c:pt idx="88">
                  <c:v>5.4028300050206465E-2</c:v>
                </c:pt>
                <c:pt idx="89">
                  <c:v>5.5368752490257626E-2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6-4AD2-98A8-FFCF717F4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808240"/>
        <c:axId val="393806272"/>
      </c:lineChart>
      <c:lineChart>
        <c:grouping val="standard"/>
        <c:varyColors val="0"/>
        <c:ser>
          <c:idx val="1"/>
          <c:order val="1"/>
          <c:tx>
            <c:strRef>
              <c:f>'Question 1.1'!$J$1</c:f>
              <c:strCache>
                <c:ptCount val="1"/>
                <c:pt idx="0">
                  <c:v>NMI/GDP (right)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'Question 1.1'!$J$2:$J$91</c:f>
              <c:numCache>
                <c:formatCode>General</c:formatCode>
                <c:ptCount val="90"/>
                <c:pt idx="0">
                  <c:v>0.13384321223709369</c:v>
                </c:pt>
                <c:pt idx="1">
                  <c:v>0.11822125813449023</c:v>
                </c:pt>
                <c:pt idx="2">
                  <c:v>0.10723514211886305</c:v>
                </c:pt>
                <c:pt idx="3">
                  <c:v>8.4033613445378158E-2</c:v>
                </c:pt>
                <c:pt idx="4">
                  <c:v>9.2657342657342656E-2</c:v>
                </c:pt>
                <c:pt idx="5">
                  <c:v>0.10479041916167665</c:v>
                </c:pt>
                <c:pt idx="6">
                  <c:v>0.13611859838274931</c:v>
                </c:pt>
                <c:pt idx="7">
                  <c:v>0.12264150943396228</c:v>
                </c:pt>
                <c:pt idx="8">
                  <c:v>0.13440860215053763</c:v>
                </c:pt>
                <c:pt idx="9">
                  <c:v>0.12128146453089243</c:v>
                </c:pt>
                <c:pt idx="10">
                  <c:v>0.11884368308351177</c:v>
                </c:pt>
                <c:pt idx="11">
                  <c:v>0.11856171039844508</c:v>
                </c:pt>
                <c:pt idx="12">
                  <c:v>0.12915699922660479</c:v>
                </c:pt>
                <c:pt idx="13">
                  <c:v>0.14036144578313253</c:v>
                </c:pt>
                <c:pt idx="14">
                  <c:v>0.13884785819793205</c:v>
                </c:pt>
                <c:pt idx="15">
                  <c:v>0.1305704099821747</c:v>
                </c:pt>
                <c:pt idx="16">
                  <c:v>0.13508771929824562</c:v>
                </c:pt>
                <c:pt idx="17">
                  <c:v>0.15692307692307694</c:v>
                </c:pt>
                <c:pt idx="18">
                  <c:v>0.13862179487179488</c:v>
                </c:pt>
                <c:pt idx="19">
                  <c:v>0.14316939890710381</c:v>
                </c:pt>
                <c:pt idx="20">
                  <c:v>0.12733944954128443</c:v>
                </c:pt>
                <c:pt idx="21">
                  <c:v>0.12508338892595064</c:v>
                </c:pt>
                <c:pt idx="22">
                  <c:v>0.12280196021908332</c:v>
                </c:pt>
                <c:pt idx="23">
                  <c:v>0.11707051456575006</c:v>
                </c:pt>
                <c:pt idx="24">
                  <c:v>0.10791366906474821</c:v>
                </c:pt>
                <c:pt idx="25">
                  <c:v>0.10832266325224071</c:v>
                </c:pt>
                <c:pt idx="26">
                  <c:v>0.10411280846063455</c:v>
                </c:pt>
                <c:pt idx="27">
                  <c:v>0.10191366266132622</c:v>
                </c:pt>
                <c:pt idx="28">
                  <c:v>0.10084388185654009</c:v>
                </c:pt>
                <c:pt idx="29">
                  <c:v>0.10432252701579385</c:v>
                </c:pt>
                <c:pt idx="30">
                  <c:v>9.6415564500670875E-2</c:v>
                </c:pt>
                <c:pt idx="31">
                  <c:v>9.3289085545722725E-2</c:v>
                </c:pt>
                <c:pt idx="32">
                  <c:v>9.4628246175738173E-2</c:v>
                </c:pt>
                <c:pt idx="33">
                  <c:v>9.1405861897665183E-2</c:v>
                </c:pt>
                <c:pt idx="34">
                  <c:v>8.847058823529412E-2</c:v>
                </c:pt>
                <c:pt idx="35">
                  <c:v>8.6340394448502555E-2</c:v>
                </c:pt>
                <c:pt idx="36">
                  <c:v>8.5814360770577941E-2</c:v>
                </c:pt>
                <c:pt idx="37">
                  <c:v>8.3476764199655773E-2</c:v>
                </c:pt>
                <c:pt idx="38">
                  <c:v>8.0813953488372087E-2</c:v>
                </c:pt>
                <c:pt idx="39">
                  <c:v>7.8452216434569996E-2</c:v>
                </c:pt>
                <c:pt idx="40">
                  <c:v>7.5668238993710696E-2</c:v>
                </c:pt>
                <c:pt idx="41">
                  <c:v>7.2486723190161181E-2</c:v>
                </c:pt>
                <c:pt idx="42">
                  <c:v>7.2023349643746237E-2</c:v>
                </c:pt>
                <c:pt idx="43">
                  <c:v>7.4349151747322331E-2</c:v>
                </c:pt>
                <c:pt idx="44">
                  <c:v>7.8925213975024555E-2</c:v>
                </c:pt>
                <c:pt idx="45">
                  <c:v>7.261195961687808E-2</c:v>
                </c:pt>
                <c:pt idx="46">
                  <c:v>7.0152531307495991E-2</c:v>
                </c:pt>
                <c:pt idx="47">
                  <c:v>6.9926337141027001E-2</c:v>
                </c:pt>
                <c:pt idx="48">
                  <c:v>6.9411086559707943E-2</c:v>
                </c:pt>
                <c:pt idx="49">
                  <c:v>7.059023643476782E-2</c:v>
                </c:pt>
                <c:pt idx="50">
                  <c:v>6.8283028203859467E-2</c:v>
                </c:pt>
                <c:pt idx="51">
                  <c:v>6.0056696881671499E-2</c:v>
                </c:pt>
                <c:pt idx="52">
                  <c:v>5.6033676333021511E-2</c:v>
                </c:pt>
                <c:pt idx="53">
                  <c:v>5.1199234403971526E-2</c:v>
                </c:pt>
                <c:pt idx="54">
                  <c:v>5.1265822784810129E-2</c:v>
                </c:pt>
                <c:pt idx="55">
                  <c:v>5.6518723994452146E-2</c:v>
                </c:pt>
                <c:pt idx="56">
                  <c:v>5.5565798571099327E-2</c:v>
                </c:pt>
                <c:pt idx="57">
                  <c:v>5.600925845051969E-2</c:v>
                </c:pt>
                <c:pt idx="58">
                  <c:v>5.9008897676717749E-2</c:v>
                </c:pt>
                <c:pt idx="59">
                  <c:v>6.2161026659537093E-2</c:v>
                </c:pt>
                <c:pt idx="60">
                  <c:v>6.0461571185479297E-2</c:v>
                </c:pt>
                <c:pt idx="61">
                  <c:v>5.9230936928778649E-2</c:v>
                </c:pt>
                <c:pt idx="62">
                  <c:v>5.7517740861629391E-2</c:v>
                </c:pt>
                <c:pt idx="63">
                  <c:v>6.1377543978037817E-2</c:v>
                </c:pt>
                <c:pt idx="64">
                  <c:v>6.2403405942903799E-2</c:v>
                </c:pt>
                <c:pt idx="65">
                  <c:v>6.2657810956197171E-2</c:v>
                </c:pt>
                <c:pt idx="66">
                  <c:v>6.2986766496066604E-2</c:v>
                </c:pt>
                <c:pt idx="67">
                  <c:v>6.7359502545490571E-2</c:v>
                </c:pt>
                <c:pt idx="68">
                  <c:v>6.8084312628240995E-2</c:v>
                </c:pt>
                <c:pt idx="69">
                  <c:v>7.0640420179194086E-2</c:v>
                </c:pt>
                <c:pt idx="70">
                  <c:v>7.2310423956721728E-2</c:v>
                </c:pt>
                <c:pt idx="71">
                  <c:v>7.3534719038654744E-2</c:v>
                </c:pt>
                <c:pt idx="72">
                  <c:v>7.8531062768149085E-2</c:v>
                </c:pt>
                <c:pt idx="73">
                  <c:v>7.9532570132767641E-2</c:v>
                </c:pt>
                <c:pt idx="74">
                  <c:v>7.8275819936813804E-2</c:v>
                </c:pt>
                <c:pt idx="75">
                  <c:v>7.8764010905786122E-2</c:v>
                </c:pt>
                <c:pt idx="76">
                  <c:v>7.5019560314806E-2</c:v>
                </c:pt>
                <c:pt idx="77">
                  <c:v>7.5977588927656242E-2</c:v>
                </c:pt>
                <c:pt idx="78">
                  <c:v>6.8779883613919277E-2</c:v>
                </c:pt>
                <c:pt idx="79">
                  <c:v>6.5310477951171772E-2</c:v>
                </c:pt>
                <c:pt idx="80">
                  <c:v>6.4953041407996459E-2</c:v>
                </c:pt>
                <c:pt idx="81">
                  <c:v>7.3952281534941738E-2</c:v>
                </c:pt>
                <c:pt idx="82">
                  <c:v>7.9092301159394182E-2</c:v>
                </c:pt>
                <c:pt idx="83">
                  <c:v>8.3182070753843304E-2</c:v>
                </c:pt>
                <c:pt idx="84">
                  <c:v>8.3622779998689292E-2</c:v>
                </c:pt>
                <c:pt idx="85">
                  <c:v>8.2596863179154809E-2</c:v>
                </c:pt>
                <c:pt idx="86">
                  <c:v>7.8036521662789168E-2</c:v>
                </c:pt>
                <c:pt idx="87">
                  <c:v>7.6072668982099925E-2</c:v>
                </c:pt>
                <c:pt idx="88">
                  <c:v>7.7779030093138107E-2</c:v>
                </c:pt>
                <c:pt idx="89">
                  <c:v>7.7200415933761576E-2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6-4AD2-98A8-FFCF717F4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929120"/>
        <c:axId val="575923216"/>
      </c:lineChart>
      <c:catAx>
        <c:axId val="3938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806272"/>
        <c:crosses val="autoZero"/>
        <c:auto val="1"/>
        <c:lblAlgn val="ctr"/>
        <c:lblOffset val="100"/>
        <c:noMultiLvlLbl val="0"/>
      </c:catAx>
      <c:valAx>
        <c:axId val="3938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808240"/>
        <c:crosses val="autoZero"/>
        <c:crossBetween val="between"/>
      </c:valAx>
      <c:valAx>
        <c:axId val="575923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5929120"/>
        <c:crosses val="max"/>
        <c:crossBetween val="between"/>
      </c:valAx>
      <c:catAx>
        <c:axId val="575929120"/>
        <c:scaling>
          <c:orientation val="minMax"/>
        </c:scaling>
        <c:delete val="1"/>
        <c:axPos val="b"/>
        <c:majorTickMark val="out"/>
        <c:minorTickMark val="none"/>
        <c:tickLblPos val="nextTo"/>
        <c:crossAx val="57592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LS naive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1.2'!$A$2:$A$91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1.2'!$I$2:$I$91</c:f>
              <c:numCache>
                <c:formatCode>General</c:formatCode>
                <c:ptCount val="90"/>
                <c:pt idx="0">
                  <c:v>0.491395793499044</c:v>
                </c:pt>
                <c:pt idx="1">
                  <c:v>0.51193058568329719</c:v>
                </c:pt>
                <c:pt idx="2">
                  <c:v>0.51808785529715762</c:v>
                </c:pt>
                <c:pt idx="3">
                  <c:v>0.52605042016806725</c:v>
                </c:pt>
                <c:pt idx="4">
                  <c:v>0.52097902097902093</c:v>
                </c:pt>
                <c:pt idx="5">
                  <c:v>0.51796407185628746</c:v>
                </c:pt>
                <c:pt idx="6">
                  <c:v>0.50808625336927227</c:v>
                </c:pt>
                <c:pt idx="7">
                  <c:v>0.51061320754716977</c:v>
                </c:pt>
                <c:pt idx="8">
                  <c:v>0.51935483870967736</c:v>
                </c:pt>
                <c:pt idx="9">
                  <c:v>0.5194508009153318</c:v>
                </c:pt>
                <c:pt idx="10">
                  <c:v>0.52034261241970015</c:v>
                </c:pt>
                <c:pt idx="11">
                  <c:v>0.51214771622934885</c:v>
                </c:pt>
                <c:pt idx="12">
                  <c:v>0.51198762567672074</c:v>
                </c:pt>
                <c:pt idx="13">
                  <c:v>0.53012048192771088</c:v>
                </c:pt>
                <c:pt idx="14">
                  <c:v>0.55489906450024618</c:v>
                </c:pt>
                <c:pt idx="15">
                  <c:v>0.5539215686274509</c:v>
                </c:pt>
                <c:pt idx="16">
                  <c:v>0.55394736842105263</c:v>
                </c:pt>
                <c:pt idx="17">
                  <c:v>0.53846153846153844</c:v>
                </c:pt>
                <c:pt idx="18">
                  <c:v>0.53044871794871795</c:v>
                </c:pt>
                <c:pt idx="19">
                  <c:v>0.52568306010928967</c:v>
                </c:pt>
                <c:pt idx="20">
                  <c:v>0.52954128440366977</c:v>
                </c:pt>
                <c:pt idx="21">
                  <c:v>0.52801867911941291</c:v>
                </c:pt>
                <c:pt idx="22">
                  <c:v>0.53531277025079271</c:v>
                </c:pt>
                <c:pt idx="23">
                  <c:v>0.54750884835284508</c:v>
                </c:pt>
                <c:pt idx="24">
                  <c:v>0.55292908530318596</c:v>
                </c:pt>
                <c:pt idx="25">
                  <c:v>0.54827144686299611</c:v>
                </c:pt>
                <c:pt idx="26">
                  <c:v>0.54195064629847234</c:v>
                </c:pt>
                <c:pt idx="27">
                  <c:v>0.55473965287049409</c:v>
                </c:pt>
                <c:pt idx="28">
                  <c:v>0.55400843881856543</c:v>
                </c:pt>
                <c:pt idx="29">
                  <c:v>0.55008312551953453</c:v>
                </c:pt>
                <c:pt idx="30">
                  <c:v>0.54782442016484567</c:v>
                </c:pt>
                <c:pt idx="31">
                  <c:v>0.55549410029498525</c:v>
                </c:pt>
                <c:pt idx="32">
                  <c:v>0.55211668445393092</c:v>
                </c:pt>
                <c:pt idx="33">
                  <c:v>0.55009107468123863</c:v>
                </c:pt>
                <c:pt idx="34">
                  <c:v>0.54964705882352938</c:v>
                </c:pt>
                <c:pt idx="35">
                  <c:v>0.54930606281957628</c:v>
                </c:pt>
                <c:pt idx="36">
                  <c:v>0.54614037451165298</c:v>
                </c:pt>
                <c:pt idx="37">
                  <c:v>0.55224981558888619</c:v>
                </c:pt>
                <c:pt idx="38">
                  <c:v>0.56023255813953488</c:v>
                </c:pt>
                <c:pt idx="39">
                  <c:v>0.56426065695758465</c:v>
                </c:pt>
                <c:pt idx="40">
                  <c:v>0.57439072327044027</c:v>
                </c:pt>
                <c:pt idx="41">
                  <c:v>0.58073232087953042</c:v>
                </c:pt>
                <c:pt idx="42">
                  <c:v>0.57086445188428192</c:v>
                </c:pt>
                <c:pt idx="43">
                  <c:v>0.57173012274255341</c:v>
                </c:pt>
                <c:pt idx="44">
                  <c:v>0.57015574575557737</c:v>
                </c:pt>
                <c:pt idx="45">
                  <c:v>0.57448873932177069</c:v>
                </c:pt>
                <c:pt idx="46">
                  <c:v>0.56216986171286132</c:v>
                </c:pt>
                <c:pt idx="47">
                  <c:v>0.55957083377815731</c:v>
                </c:pt>
                <c:pt idx="48">
                  <c:v>0.55999615717167828</c:v>
                </c:pt>
                <c:pt idx="49">
                  <c:v>0.55995917673073647</c:v>
                </c:pt>
                <c:pt idx="50">
                  <c:v>0.56225021885585957</c:v>
                </c:pt>
                <c:pt idx="51">
                  <c:v>0.56773877436740983</c:v>
                </c:pt>
                <c:pt idx="52">
                  <c:v>0.55893358278765204</c:v>
                </c:pt>
                <c:pt idx="53">
                  <c:v>0.56612237574017577</c:v>
                </c:pt>
                <c:pt idx="54">
                  <c:v>0.55379746835443033</c:v>
                </c:pt>
                <c:pt idx="55">
                  <c:v>0.5488161283931049</c:v>
                </c:pt>
                <c:pt idx="56">
                  <c:v>0.55019589767227473</c:v>
                </c:pt>
                <c:pt idx="57">
                  <c:v>0.55509214778583271</c:v>
                </c:pt>
                <c:pt idx="58">
                  <c:v>0.56071840500906245</c:v>
                </c:pt>
                <c:pt idx="59">
                  <c:v>0.56298220151248957</c:v>
                </c:pt>
                <c:pt idx="60">
                  <c:v>0.55650879183210433</c:v>
                </c:pt>
                <c:pt idx="61">
                  <c:v>0.56017843068202777</c:v>
                </c:pt>
                <c:pt idx="62">
                  <c:v>0.56031892953995543</c:v>
                </c:pt>
                <c:pt idx="63">
                  <c:v>0.5625814763124396</c:v>
                </c:pt>
                <c:pt idx="64">
                  <c:v>0.55657131192954834</c:v>
                </c:pt>
                <c:pt idx="65">
                  <c:v>0.54975848062355914</c:v>
                </c:pt>
                <c:pt idx="66">
                  <c:v>0.54951110645705992</c:v>
                </c:pt>
                <c:pt idx="67">
                  <c:v>0.54711325265387512</c:v>
                </c:pt>
                <c:pt idx="68">
                  <c:v>0.54896474538332396</c:v>
                </c:pt>
                <c:pt idx="69">
                  <c:v>0.55955113210045471</c:v>
                </c:pt>
                <c:pt idx="70">
                  <c:v>0.56099764295430232</c:v>
                </c:pt>
                <c:pt idx="71">
                  <c:v>0.57041834515181966</c:v>
                </c:pt>
                <c:pt idx="72">
                  <c:v>0.57070630705551051</c:v>
                </c:pt>
                <c:pt idx="73">
                  <c:v>0.5610255659997806</c:v>
                </c:pt>
                <c:pt idx="74">
                  <c:v>0.55454608926358417</c:v>
                </c:pt>
                <c:pt idx="75">
                  <c:v>0.5502100100706584</c:v>
                </c:pt>
                <c:pt idx="76">
                  <c:v>0.54205851218876089</c:v>
                </c:pt>
                <c:pt idx="77">
                  <c:v>0.54144890188641004</c:v>
                </c:pt>
                <c:pt idx="78">
                  <c:v>0.54518091046851969</c:v>
                </c:pt>
                <c:pt idx="79">
                  <c:v>0.54761840030449682</c:v>
                </c:pt>
                <c:pt idx="80">
                  <c:v>0.53696129117095426</c:v>
                </c:pt>
                <c:pt idx="81">
                  <c:v>0.52860506533440943</c:v>
                </c:pt>
                <c:pt idx="82">
                  <c:v>0.52924864565774066</c:v>
                </c:pt>
                <c:pt idx="83">
                  <c:v>0.52890658763968645</c:v>
                </c:pt>
                <c:pt idx="84">
                  <c:v>0.52631829799403029</c:v>
                </c:pt>
                <c:pt idx="85">
                  <c:v>0.5276967930029155</c:v>
                </c:pt>
                <c:pt idx="86">
                  <c:v>0.53214301391510477</c:v>
                </c:pt>
                <c:pt idx="87">
                  <c:v>0.53220945765428795</c:v>
                </c:pt>
                <c:pt idx="88">
                  <c:v>0.53339754295726305</c:v>
                </c:pt>
                <c:pt idx="89">
                  <c:v>0.53102010670450239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7-4D72-8CF0-F14650F7C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68984"/>
        <c:axId val="558573904"/>
      </c:lineChart>
      <c:catAx>
        <c:axId val="55856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8573904"/>
        <c:crosses val="autoZero"/>
        <c:auto val="1"/>
        <c:lblAlgn val="ctr"/>
        <c:lblOffset val="100"/>
        <c:noMultiLvlLbl val="0"/>
      </c:catAx>
      <c:valAx>
        <c:axId val="5585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856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LS adjusted by</a:t>
            </a:r>
            <a:r>
              <a:rPr lang="es-ES" baseline="0"/>
              <a:t> taxes/subsidies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1.2'!$A$2:$A$91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1.2'!$J$2:$J$91</c:f>
              <c:numCache>
                <c:formatCode>General</c:formatCode>
                <c:ptCount val="90"/>
                <c:pt idx="0">
                  <c:v>0.491395793499044</c:v>
                </c:pt>
                <c:pt idx="1">
                  <c:v>0.51248642779587406</c:v>
                </c:pt>
                <c:pt idx="2">
                  <c:v>0.51875808538162993</c:v>
                </c:pt>
                <c:pt idx="3">
                  <c:v>0.52693602693602692</c:v>
                </c:pt>
                <c:pt idx="4">
                  <c:v>0.52280701754385961</c:v>
                </c:pt>
                <c:pt idx="5">
                  <c:v>0.52187028657616896</c:v>
                </c:pt>
                <c:pt idx="6">
                  <c:v>0.51222826086956519</c:v>
                </c:pt>
                <c:pt idx="7">
                  <c:v>0.51242603550295851</c:v>
                </c:pt>
                <c:pt idx="8">
                  <c:v>0.52103559870550153</c:v>
                </c:pt>
                <c:pt idx="9">
                  <c:v>0.52243958573072491</c:v>
                </c:pt>
                <c:pt idx="10">
                  <c:v>0.52483801295896326</c:v>
                </c:pt>
                <c:pt idx="11">
                  <c:v>0.51565557729941291</c:v>
                </c:pt>
                <c:pt idx="12">
                  <c:v>0.5139751552795031</c:v>
                </c:pt>
                <c:pt idx="13">
                  <c:v>0.53172205438066467</c:v>
                </c:pt>
                <c:pt idx="14">
                  <c:v>0.55654320987654327</c:v>
                </c:pt>
                <c:pt idx="15">
                  <c:v>0.55640107430617725</c:v>
                </c:pt>
                <c:pt idx="16">
                  <c:v>0.55663287791978844</c:v>
                </c:pt>
                <c:pt idx="17">
                  <c:v>0.54179566563467496</c:v>
                </c:pt>
                <c:pt idx="18">
                  <c:v>0.5313001605136437</c:v>
                </c:pt>
                <c:pt idx="19">
                  <c:v>0.52664233576642339</c:v>
                </c:pt>
                <c:pt idx="20">
                  <c:v>0.53051470588235294</c:v>
                </c:pt>
                <c:pt idx="21">
                  <c:v>0.52943143812709037</c:v>
                </c:pt>
                <c:pt idx="22">
                  <c:v>0.53686036426712924</c:v>
                </c:pt>
                <c:pt idx="23">
                  <c:v>0.54870395634379265</c:v>
                </c:pt>
                <c:pt idx="24">
                  <c:v>0.55364033959351688</c:v>
                </c:pt>
                <c:pt idx="25">
                  <c:v>0.54869297796002048</c:v>
                </c:pt>
                <c:pt idx="26">
                  <c:v>0.54220550199858919</c:v>
                </c:pt>
                <c:pt idx="27">
                  <c:v>0.55560508134611097</c:v>
                </c:pt>
                <c:pt idx="28">
                  <c:v>0.55529710298160295</c:v>
                </c:pt>
                <c:pt idx="29">
                  <c:v>0.55168820341809088</c:v>
                </c:pt>
                <c:pt idx="30">
                  <c:v>0.54898194391087207</c:v>
                </c:pt>
                <c:pt idx="31">
                  <c:v>0.55662294476260865</c:v>
                </c:pt>
                <c:pt idx="32">
                  <c:v>0.55408782577650828</c:v>
                </c:pt>
                <c:pt idx="33">
                  <c:v>0.55219414893617014</c:v>
                </c:pt>
                <c:pt idx="34">
                  <c:v>0.55155044860695734</c:v>
                </c:pt>
                <c:pt idx="35">
                  <c:v>0.55148137283660903</c:v>
                </c:pt>
                <c:pt idx="36">
                  <c:v>0.54835655349655077</c:v>
                </c:pt>
                <c:pt idx="37">
                  <c:v>0.55491043854231004</c:v>
                </c:pt>
                <c:pt idx="38">
                  <c:v>0.56271899088997901</c:v>
                </c:pt>
                <c:pt idx="39">
                  <c:v>0.56679124399359315</c:v>
                </c:pt>
                <c:pt idx="40">
                  <c:v>0.57694205902674955</c:v>
                </c:pt>
                <c:pt idx="41">
                  <c:v>0.58334113242863828</c:v>
                </c:pt>
                <c:pt idx="42">
                  <c:v>0.57317703844164802</c:v>
                </c:pt>
                <c:pt idx="43">
                  <c:v>0.57469548133595283</c:v>
                </c:pt>
                <c:pt idx="44">
                  <c:v>0.57224334600760463</c:v>
                </c:pt>
                <c:pt idx="45">
                  <c:v>0.57571826966729356</c:v>
                </c:pt>
                <c:pt idx="46">
                  <c:v>0.56367531540109495</c:v>
                </c:pt>
                <c:pt idx="47">
                  <c:v>0.5610983246801905</c:v>
                </c:pt>
                <c:pt idx="48">
                  <c:v>0.56191256567214531</c:v>
                </c:pt>
                <c:pt idx="49">
                  <c:v>0.56208648141033857</c:v>
                </c:pt>
                <c:pt idx="50">
                  <c:v>0.5640751489231709</c:v>
                </c:pt>
                <c:pt idx="51">
                  <c:v>0.56969271290605794</c:v>
                </c:pt>
                <c:pt idx="52">
                  <c:v>0.56094507901736812</c:v>
                </c:pt>
                <c:pt idx="53">
                  <c:v>0.56867339581831289</c:v>
                </c:pt>
                <c:pt idx="54">
                  <c:v>0.55706258477039339</c:v>
                </c:pt>
                <c:pt idx="55">
                  <c:v>0.5516992406323914</c:v>
                </c:pt>
                <c:pt idx="56">
                  <c:v>0.55292292014081901</c:v>
                </c:pt>
                <c:pt idx="57">
                  <c:v>0.55812677014951573</c:v>
                </c:pt>
                <c:pt idx="58">
                  <c:v>0.56423967336110603</c:v>
                </c:pt>
                <c:pt idx="59">
                  <c:v>0.56617181048224474</c:v>
                </c:pt>
                <c:pt idx="60">
                  <c:v>0.55922482277083096</c:v>
                </c:pt>
                <c:pt idx="61">
                  <c:v>0.5627263691649399</c:v>
                </c:pt>
                <c:pt idx="62">
                  <c:v>0.56283234919909952</c:v>
                </c:pt>
                <c:pt idx="63">
                  <c:v>0.565190595051</c:v>
                </c:pt>
                <c:pt idx="64">
                  <c:v>0.55956551693809642</c:v>
                </c:pt>
                <c:pt idx="65">
                  <c:v>0.55222131859346357</c:v>
                </c:pt>
                <c:pt idx="66">
                  <c:v>0.5520256676616393</c:v>
                </c:pt>
                <c:pt idx="67">
                  <c:v>0.54950920016422189</c:v>
                </c:pt>
                <c:pt idx="68">
                  <c:v>0.55113649664083897</c:v>
                </c:pt>
                <c:pt idx="69">
                  <c:v>0.56180758663476027</c:v>
                </c:pt>
                <c:pt idx="70">
                  <c:v>0.56364300245161969</c:v>
                </c:pt>
                <c:pt idx="71">
                  <c:v>0.5729780042130016</c:v>
                </c:pt>
                <c:pt idx="72">
                  <c:v>0.57388982334103078</c:v>
                </c:pt>
                <c:pt idx="73">
                  <c:v>0.56315741165672328</c:v>
                </c:pt>
                <c:pt idx="74">
                  <c:v>0.55693262395806853</c:v>
                </c:pt>
                <c:pt idx="75">
                  <c:v>0.5523082360096323</c:v>
                </c:pt>
                <c:pt idx="76">
                  <c:v>0.54460260332775878</c:v>
                </c:pt>
                <c:pt idx="77">
                  <c:v>0.54347494387165673</c:v>
                </c:pt>
                <c:pt idx="78">
                  <c:v>0.54724844241628634</c:v>
                </c:pt>
                <c:pt idx="79">
                  <c:v>0.54958322533116877</c:v>
                </c:pt>
                <c:pt idx="80">
                  <c:v>0.53913665865217575</c:v>
                </c:pt>
                <c:pt idx="81">
                  <c:v>0.53057986248267641</c:v>
                </c:pt>
                <c:pt idx="82">
                  <c:v>0.53129965251314371</c:v>
                </c:pt>
                <c:pt idx="83">
                  <c:v>0.53080736105087056</c:v>
                </c:pt>
                <c:pt idx="84">
                  <c:v>0.52819697223351592</c:v>
                </c:pt>
                <c:pt idx="85">
                  <c:v>0.52945183523000483</c:v>
                </c:pt>
                <c:pt idx="86">
                  <c:v>0.5338213843401679</c:v>
                </c:pt>
                <c:pt idx="87">
                  <c:v>0.53397272317886468</c:v>
                </c:pt>
                <c:pt idx="88">
                  <c:v>0.53507243695492401</c:v>
                </c:pt>
                <c:pt idx="89">
                  <c:v>0.53268700221292864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F-48B8-AB63-93925C4B8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68984"/>
        <c:axId val="558573904"/>
      </c:lineChart>
      <c:catAx>
        <c:axId val="55856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8573904"/>
        <c:crosses val="autoZero"/>
        <c:auto val="1"/>
        <c:lblAlgn val="ctr"/>
        <c:lblOffset val="100"/>
        <c:noMultiLvlLbl val="0"/>
      </c:catAx>
      <c:valAx>
        <c:axId val="5585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856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LS adjusted by taxes/subsidies and mixed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1.2'!$A$2:$A$91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1.2'!$K$2:$K$91</c:f>
              <c:numCache>
                <c:formatCode>General</c:formatCode>
                <c:ptCount val="90"/>
                <c:pt idx="0">
                  <c:v>0.56732891832229582</c:v>
                </c:pt>
                <c:pt idx="1">
                  <c:v>0.58128078817733997</c:v>
                </c:pt>
                <c:pt idx="2">
                  <c:v>0.58115942028985501</c:v>
                </c:pt>
                <c:pt idx="3">
                  <c:v>0.57536764705882359</c:v>
                </c:pt>
                <c:pt idx="4">
                  <c:v>0.57640232108317213</c:v>
                </c:pt>
                <c:pt idx="5">
                  <c:v>0.58347386172006754</c:v>
                </c:pt>
                <c:pt idx="6">
                  <c:v>0.59370078740157484</c:v>
                </c:pt>
                <c:pt idx="7">
                  <c:v>0.58434547908232115</c:v>
                </c:pt>
                <c:pt idx="8">
                  <c:v>0.60224438902743138</c:v>
                </c:pt>
                <c:pt idx="9">
                  <c:v>0.59501965923984257</c:v>
                </c:pt>
                <c:pt idx="10">
                  <c:v>0.59631901840490786</c:v>
                </c:pt>
                <c:pt idx="11">
                  <c:v>0.58555555555555561</c:v>
                </c:pt>
                <c:pt idx="12">
                  <c:v>0.59054415700267615</c:v>
                </c:pt>
                <c:pt idx="13">
                  <c:v>0.61884669479606191</c:v>
                </c:pt>
                <c:pt idx="14">
                  <c:v>0.64658634538152604</c:v>
                </c:pt>
                <c:pt idx="15">
                  <c:v>0.64039155074703757</c:v>
                </c:pt>
                <c:pt idx="16">
                  <c:v>0.64405915349311571</c:v>
                </c:pt>
                <c:pt idx="17">
                  <c:v>0.64338235294117652</c:v>
                </c:pt>
                <c:pt idx="18">
                  <c:v>0.61696178937558255</c:v>
                </c:pt>
                <c:pt idx="19">
                  <c:v>0.6148274392841927</c:v>
                </c:pt>
                <c:pt idx="20">
                  <c:v>0.60809102402022763</c:v>
                </c:pt>
                <c:pt idx="21">
                  <c:v>0.60535372848948377</c:v>
                </c:pt>
                <c:pt idx="22">
                  <c:v>0.6122650840751731</c:v>
                </c:pt>
                <c:pt idx="23">
                  <c:v>0.62163833075734154</c:v>
                </c:pt>
                <c:pt idx="24">
                  <c:v>0.62070954715892701</c:v>
                </c:pt>
                <c:pt idx="25">
                  <c:v>0.61540672607071001</c:v>
                </c:pt>
                <c:pt idx="26">
                  <c:v>0.605249343832021</c:v>
                </c:pt>
                <c:pt idx="27">
                  <c:v>0.61876396128071487</c:v>
                </c:pt>
                <c:pt idx="28">
                  <c:v>0.61773700305810408</c:v>
                </c:pt>
                <c:pt idx="29">
                  <c:v>0.61615456238361266</c:v>
                </c:pt>
                <c:pt idx="30">
                  <c:v>0.60769721454390813</c:v>
                </c:pt>
                <c:pt idx="31">
                  <c:v>0.61402078663134307</c:v>
                </c:pt>
                <c:pt idx="32">
                  <c:v>0.6122287968441813</c:v>
                </c:pt>
                <c:pt idx="33">
                  <c:v>0.60797950219619323</c:v>
                </c:pt>
                <c:pt idx="34">
                  <c:v>0.60528588702712038</c:v>
                </c:pt>
                <c:pt idx="35">
                  <c:v>0.60382206519993586</c:v>
                </c:pt>
                <c:pt idx="36">
                  <c:v>0.60005920663114276</c:v>
                </c:pt>
                <c:pt idx="37">
                  <c:v>0.60571736785329011</c:v>
                </c:pt>
                <c:pt idx="38">
                  <c:v>0.61243167662387188</c:v>
                </c:pt>
                <c:pt idx="39">
                  <c:v>0.61527761678451365</c:v>
                </c:pt>
                <c:pt idx="40">
                  <c:v>0.62439910265997223</c:v>
                </c:pt>
                <c:pt idx="41">
                  <c:v>0.62915110527909557</c:v>
                </c:pt>
                <c:pt idx="42">
                  <c:v>0.61785747468178021</c:v>
                </c:pt>
                <c:pt idx="43">
                  <c:v>0.62111431968744679</c:v>
                </c:pt>
                <c:pt idx="44">
                  <c:v>0.62147281486579486</c:v>
                </c:pt>
                <c:pt idx="45">
                  <c:v>0.62089948940337136</c:v>
                </c:pt>
                <c:pt idx="46">
                  <c:v>0.60632441428754325</c:v>
                </c:pt>
                <c:pt idx="47">
                  <c:v>0.6034075864847751</c:v>
                </c:pt>
                <c:pt idx="48">
                  <c:v>0.60397886229406272</c:v>
                </c:pt>
                <c:pt idx="49">
                  <c:v>0.60495245095787209</c:v>
                </c:pt>
                <c:pt idx="50">
                  <c:v>0.60555874395343112</c:v>
                </c:pt>
                <c:pt idx="51">
                  <c:v>0.60622594267349306</c:v>
                </c:pt>
                <c:pt idx="52">
                  <c:v>0.59436965316002388</c:v>
                </c:pt>
                <c:pt idx="53">
                  <c:v>0.59950595388902961</c:v>
                </c:pt>
                <c:pt idx="54">
                  <c:v>0.58735115573196361</c:v>
                </c:pt>
                <c:pt idx="55">
                  <c:v>0.58493255549982837</c:v>
                </c:pt>
                <c:pt idx="56">
                  <c:v>0.58562492334110139</c:v>
                </c:pt>
                <c:pt idx="57">
                  <c:v>0.5914336233772276</c:v>
                </c:pt>
                <c:pt idx="58">
                  <c:v>0.59985898113872738</c:v>
                </c:pt>
                <c:pt idx="59">
                  <c:v>0.60392510345392725</c:v>
                </c:pt>
                <c:pt idx="60">
                  <c:v>0.59539929073979247</c:v>
                </c:pt>
                <c:pt idx="61">
                  <c:v>0.5983270343369933</c:v>
                </c:pt>
                <c:pt idx="62">
                  <c:v>0.59734436673360569</c:v>
                </c:pt>
                <c:pt idx="63">
                  <c:v>0.60233169129720854</c:v>
                </c:pt>
                <c:pt idx="64">
                  <c:v>0.597022161747916</c:v>
                </c:pt>
                <c:pt idx="65">
                  <c:v>0.58931171945102312</c:v>
                </c:pt>
                <c:pt idx="66">
                  <c:v>0.58931454160057284</c:v>
                </c:pt>
                <c:pt idx="67">
                  <c:v>0.58938364847012981</c:v>
                </c:pt>
                <c:pt idx="68">
                  <c:v>0.59157265257921043</c:v>
                </c:pt>
                <c:pt idx="69">
                  <c:v>0.6046958097827384</c:v>
                </c:pt>
                <c:pt idx="70">
                  <c:v>0.6078005647365875</c:v>
                </c:pt>
                <c:pt idx="71">
                  <c:v>0.61867634301673613</c:v>
                </c:pt>
                <c:pt idx="72">
                  <c:v>0.62309509806956198</c:v>
                </c:pt>
                <c:pt idx="73">
                  <c:v>0.61201771535729965</c:v>
                </c:pt>
                <c:pt idx="74">
                  <c:v>0.60445006754057184</c:v>
                </c:pt>
                <c:pt idx="75">
                  <c:v>0.59972513007237649</c:v>
                </c:pt>
                <c:pt idx="76">
                  <c:v>0.58899622427631959</c:v>
                </c:pt>
                <c:pt idx="77">
                  <c:v>0.58834309985448541</c:v>
                </c:pt>
                <c:pt idx="78">
                  <c:v>0.58783284713466089</c:v>
                </c:pt>
                <c:pt idx="79">
                  <c:v>0.58813224033344769</c:v>
                </c:pt>
                <c:pt idx="80">
                  <c:v>0.57675009849763237</c:v>
                </c:pt>
                <c:pt idx="81">
                  <c:v>0.57312187219763366</c:v>
                </c:pt>
                <c:pt idx="82">
                  <c:v>0.57712249093192447</c:v>
                </c:pt>
                <c:pt idx="83">
                  <c:v>0.57915587795858492</c:v>
                </c:pt>
                <c:pt idx="84">
                  <c:v>0.57658469089390141</c:v>
                </c:pt>
                <c:pt idx="85">
                  <c:v>0.57729301251443377</c:v>
                </c:pt>
                <c:pt idx="86">
                  <c:v>0.57915952535935467</c:v>
                </c:pt>
                <c:pt idx="87">
                  <c:v>0.57809570794277254</c:v>
                </c:pt>
                <c:pt idx="88">
                  <c:v>0.58035350973517419</c:v>
                </c:pt>
                <c:pt idx="89">
                  <c:v>0.57740265229566223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C-4ADB-B3A8-7778B1B3C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68984"/>
        <c:axId val="558573904"/>
      </c:lineChart>
      <c:catAx>
        <c:axId val="55856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8573904"/>
        <c:crosses val="autoZero"/>
        <c:auto val="1"/>
        <c:lblAlgn val="ctr"/>
        <c:lblOffset val="100"/>
        <c:noMultiLvlLbl val="0"/>
      </c:catAx>
      <c:valAx>
        <c:axId val="5585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856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LS ratios under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2008 SNA</a:t>
            </a: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8208661417322837E-2"/>
          <c:y val="0.14398148148148149"/>
          <c:w val="0.88123578302712158"/>
          <c:h val="0.54005468066491691"/>
        </c:manualLayout>
      </c:layout>
      <c:lineChart>
        <c:grouping val="standard"/>
        <c:varyColors val="0"/>
        <c:ser>
          <c:idx val="0"/>
          <c:order val="0"/>
          <c:tx>
            <c:strRef>
              <c:f>'Question 1.2'!$I$1</c:f>
              <c:strCache>
                <c:ptCount val="1"/>
                <c:pt idx="0">
                  <c:v>LS naive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'Question 1.2'!$A$2:$A$92</c:f>
              <c:strCache>
                <c:ptCount val="9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  <c:pt idx="90">
                  <c:v>Source: NIPA Bureau of Economic Analysis. </c:v>
                </c:pt>
              </c:strCache>
            </c:strRef>
          </c:cat>
          <c:val>
            <c:numRef>
              <c:f>'Question 1.2'!$I$2:$I$91</c:f>
              <c:numCache>
                <c:formatCode>General</c:formatCode>
                <c:ptCount val="90"/>
                <c:pt idx="0">
                  <c:v>0.491395793499044</c:v>
                </c:pt>
                <c:pt idx="1">
                  <c:v>0.51193058568329719</c:v>
                </c:pt>
                <c:pt idx="2">
                  <c:v>0.51808785529715762</c:v>
                </c:pt>
                <c:pt idx="3">
                  <c:v>0.52605042016806725</c:v>
                </c:pt>
                <c:pt idx="4">
                  <c:v>0.52097902097902093</c:v>
                </c:pt>
                <c:pt idx="5">
                  <c:v>0.51796407185628746</c:v>
                </c:pt>
                <c:pt idx="6">
                  <c:v>0.50808625336927227</c:v>
                </c:pt>
                <c:pt idx="7">
                  <c:v>0.51061320754716977</c:v>
                </c:pt>
                <c:pt idx="8">
                  <c:v>0.51935483870967736</c:v>
                </c:pt>
                <c:pt idx="9">
                  <c:v>0.5194508009153318</c:v>
                </c:pt>
                <c:pt idx="10">
                  <c:v>0.52034261241970015</c:v>
                </c:pt>
                <c:pt idx="11">
                  <c:v>0.51214771622934885</c:v>
                </c:pt>
                <c:pt idx="12">
                  <c:v>0.51198762567672074</c:v>
                </c:pt>
                <c:pt idx="13">
                  <c:v>0.53012048192771088</c:v>
                </c:pt>
                <c:pt idx="14">
                  <c:v>0.55489906450024618</c:v>
                </c:pt>
                <c:pt idx="15">
                  <c:v>0.5539215686274509</c:v>
                </c:pt>
                <c:pt idx="16">
                  <c:v>0.55394736842105263</c:v>
                </c:pt>
                <c:pt idx="17">
                  <c:v>0.53846153846153844</c:v>
                </c:pt>
                <c:pt idx="18">
                  <c:v>0.53044871794871795</c:v>
                </c:pt>
                <c:pt idx="19">
                  <c:v>0.52568306010928967</c:v>
                </c:pt>
                <c:pt idx="20">
                  <c:v>0.52954128440366977</c:v>
                </c:pt>
                <c:pt idx="21">
                  <c:v>0.52801867911941291</c:v>
                </c:pt>
                <c:pt idx="22">
                  <c:v>0.53531277025079271</c:v>
                </c:pt>
                <c:pt idx="23">
                  <c:v>0.54750884835284508</c:v>
                </c:pt>
                <c:pt idx="24">
                  <c:v>0.55292908530318596</c:v>
                </c:pt>
                <c:pt idx="25">
                  <c:v>0.54827144686299611</c:v>
                </c:pt>
                <c:pt idx="26">
                  <c:v>0.54195064629847234</c:v>
                </c:pt>
                <c:pt idx="27">
                  <c:v>0.55473965287049409</c:v>
                </c:pt>
                <c:pt idx="28">
                  <c:v>0.55400843881856543</c:v>
                </c:pt>
                <c:pt idx="29">
                  <c:v>0.55008312551953453</c:v>
                </c:pt>
                <c:pt idx="30">
                  <c:v>0.54782442016484567</c:v>
                </c:pt>
                <c:pt idx="31">
                  <c:v>0.55549410029498525</c:v>
                </c:pt>
                <c:pt idx="32">
                  <c:v>0.55211668445393092</c:v>
                </c:pt>
                <c:pt idx="33">
                  <c:v>0.55009107468123863</c:v>
                </c:pt>
                <c:pt idx="34">
                  <c:v>0.54964705882352938</c:v>
                </c:pt>
                <c:pt idx="35">
                  <c:v>0.54930606281957628</c:v>
                </c:pt>
                <c:pt idx="36">
                  <c:v>0.54614037451165298</c:v>
                </c:pt>
                <c:pt idx="37">
                  <c:v>0.55224981558888619</c:v>
                </c:pt>
                <c:pt idx="38">
                  <c:v>0.56023255813953488</c:v>
                </c:pt>
                <c:pt idx="39">
                  <c:v>0.56426065695758465</c:v>
                </c:pt>
                <c:pt idx="40">
                  <c:v>0.57439072327044027</c:v>
                </c:pt>
                <c:pt idx="41">
                  <c:v>0.58073232087953042</c:v>
                </c:pt>
                <c:pt idx="42">
                  <c:v>0.57086445188428192</c:v>
                </c:pt>
                <c:pt idx="43">
                  <c:v>0.57173012274255341</c:v>
                </c:pt>
                <c:pt idx="44">
                  <c:v>0.57015574575557737</c:v>
                </c:pt>
                <c:pt idx="45">
                  <c:v>0.57448873932177069</c:v>
                </c:pt>
                <c:pt idx="46">
                  <c:v>0.56216986171286132</c:v>
                </c:pt>
                <c:pt idx="47">
                  <c:v>0.55957083377815731</c:v>
                </c:pt>
                <c:pt idx="48">
                  <c:v>0.55999615717167828</c:v>
                </c:pt>
                <c:pt idx="49">
                  <c:v>0.55995917673073647</c:v>
                </c:pt>
                <c:pt idx="50">
                  <c:v>0.56225021885585957</c:v>
                </c:pt>
                <c:pt idx="51">
                  <c:v>0.56773877436740983</c:v>
                </c:pt>
                <c:pt idx="52">
                  <c:v>0.55893358278765204</c:v>
                </c:pt>
                <c:pt idx="53">
                  <c:v>0.56612237574017577</c:v>
                </c:pt>
                <c:pt idx="54">
                  <c:v>0.55379746835443033</c:v>
                </c:pt>
                <c:pt idx="55">
                  <c:v>0.5488161283931049</c:v>
                </c:pt>
                <c:pt idx="56">
                  <c:v>0.55019589767227473</c:v>
                </c:pt>
                <c:pt idx="57">
                  <c:v>0.55509214778583271</c:v>
                </c:pt>
                <c:pt idx="58">
                  <c:v>0.56071840500906245</c:v>
                </c:pt>
                <c:pt idx="59">
                  <c:v>0.56298220151248957</c:v>
                </c:pt>
                <c:pt idx="60">
                  <c:v>0.55650879183210433</c:v>
                </c:pt>
                <c:pt idx="61">
                  <c:v>0.56017843068202777</c:v>
                </c:pt>
                <c:pt idx="62">
                  <c:v>0.56031892953995543</c:v>
                </c:pt>
                <c:pt idx="63">
                  <c:v>0.5625814763124396</c:v>
                </c:pt>
                <c:pt idx="64">
                  <c:v>0.55657131192954834</c:v>
                </c:pt>
                <c:pt idx="65">
                  <c:v>0.54975848062355914</c:v>
                </c:pt>
                <c:pt idx="66">
                  <c:v>0.54951110645705992</c:v>
                </c:pt>
                <c:pt idx="67">
                  <c:v>0.54711325265387512</c:v>
                </c:pt>
                <c:pt idx="68">
                  <c:v>0.54896474538332396</c:v>
                </c:pt>
                <c:pt idx="69">
                  <c:v>0.55955113210045471</c:v>
                </c:pt>
                <c:pt idx="70">
                  <c:v>0.56099764295430232</c:v>
                </c:pt>
                <c:pt idx="71">
                  <c:v>0.57041834515181966</c:v>
                </c:pt>
                <c:pt idx="72">
                  <c:v>0.57070630705551051</c:v>
                </c:pt>
                <c:pt idx="73">
                  <c:v>0.5610255659997806</c:v>
                </c:pt>
                <c:pt idx="74">
                  <c:v>0.55454608926358417</c:v>
                </c:pt>
                <c:pt idx="75">
                  <c:v>0.5502100100706584</c:v>
                </c:pt>
                <c:pt idx="76">
                  <c:v>0.54205851218876089</c:v>
                </c:pt>
                <c:pt idx="77">
                  <c:v>0.54144890188641004</c:v>
                </c:pt>
                <c:pt idx="78">
                  <c:v>0.54518091046851969</c:v>
                </c:pt>
                <c:pt idx="79">
                  <c:v>0.54761840030449682</c:v>
                </c:pt>
                <c:pt idx="80">
                  <c:v>0.53696129117095426</c:v>
                </c:pt>
                <c:pt idx="81">
                  <c:v>0.52860506533440943</c:v>
                </c:pt>
                <c:pt idx="82">
                  <c:v>0.52924864565774066</c:v>
                </c:pt>
                <c:pt idx="83">
                  <c:v>0.52890658763968645</c:v>
                </c:pt>
                <c:pt idx="84">
                  <c:v>0.52631829799403029</c:v>
                </c:pt>
                <c:pt idx="85">
                  <c:v>0.5276967930029155</c:v>
                </c:pt>
                <c:pt idx="86">
                  <c:v>0.53214301391510477</c:v>
                </c:pt>
                <c:pt idx="87">
                  <c:v>0.53220945765428795</c:v>
                </c:pt>
                <c:pt idx="88">
                  <c:v>0.53339754295726305</c:v>
                </c:pt>
                <c:pt idx="89">
                  <c:v>0.53102010670450239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4-4209-8BF6-37BA31423472}"/>
            </c:ext>
          </c:extLst>
        </c:ser>
        <c:ser>
          <c:idx val="2"/>
          <c:order val="1"/>
          <c:tx>
            <c:strRef>
              <c:f>'Question 1.2'!$K$1</c:f>
              <c:strCache>
                <c:ptCount val="1"/>
                <c:pt idx="0">
                  <c:v>LS adjusted by taxes and subsidies and mixed income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'Question 1.2'!$A$2:$A$92</c:f>
              <c:strCache>
                <c:ptCount val="9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  <c:pt idx="90">
                  <c:v>Source: NIPA Bureau of Economic Analysis. </c:v>
                </c:pt>
              </c:strCache>
            </c:strRef>
          </c:cat>
          <c:val>
            <c:numRef>
              <c:f>'Question 1.2'!$K$2:$K$91</c:f>
              <c:numCache>
                <c:formatCode>General</c:formatCode>
                <c:ptCount val="90"/>
                <c:pt idx="0">
                  <c:v>0.56732891832229582</c:v>
                </c:pt>
                <c:pt idx="1">
                  <c:v>0.58128078817733997</c:v>
                </c:pt>
                <c:pt idx="2">
                  <c:v>0.58115942028985501</c:v>
                </c:pt>
                <c:pt idx="3">
                  <c:v>0.57536764705882359</c:v>
                </c:pt>
                <c:pt idx="4">
                  <c:v>0.57640232108317213</c:v>
                </c:pt>
                <c:pt idx="5">
                  <c:v>0.58347386172006754</c:v>
                </c:pt>
                <c:pt idx="6">
                  <c:v>0.59370078740157484</c:v>
                </c:pt>
                <c:pt idx="7">
                  <c:v>0.58434547908232115</c:v>
                </c:pt>
                <c:pt idx="8">
                  <c:v>0.60224438902743138</c:v>
                </c:pt>
                <c:pt idx="9">
                  <c:v>0.59501965923984257</c:v>
                </c:pt>
                <c:pt idx="10">
                  <c:v>0.59631901840490786</c:v>
                </c:pt>
                <c:pt idx="11">
                  <c:v>0.58555555555555561</c:v>
                </c:pt>
                <c:pt idx="12">
                  <c:v>0.59054415700267615</c:v>
                </c:pt>
                <c:pt idx="13">
                  <c:v>0.61884669479606191</c:v>
                </c:pt>
                <c:pt idx="14">
                  <c:v>0.64658634538152604</c:v>
                </c:pt>
                <c:pt idx="15">
                  <c:v>0.64039155074703757</c:v>
                </c:pt>
                <c:pt idx="16">
                  <c:v>0.64405915349311571</c:v>
                </c:pt>
                <c:pt idx="17">
                  <c:v>0.64338235294117652</c:v>
                </c:pt>
                <c:pt idx="18">
                  <c:v>0.61696178937558255</c:v>
                </c:pt>
                <c:pt idx="19">
                  <c:v>0.6148274392841927</c:v>
                </c:pt>
                <c:pt idx="20">
                  <c:v>0.60809102402022763</c:v>
                </c:pt>
                <c:pt idx="21">
                  <c:v>0.60535372848948377</c:v>
                </c:pt>
                <c:pt idx="22">
                  <c:v>0.6122650840751731</c:v>
                </c:pt>
                <c:pt idx="23">
                  <c:v>0.62163833075734154</c:v>
                </c:pt>
                <c:pt idx="24">
                  <c:v>0.62070954715892701</c:v>
                </c:pt>
                <c:pt idx="25">
                  <c:v>0.61540672607071001</c:v>
                </c:pt>
                <c:pt idx="26">
                  <c:v>0.605249343832021</c:v>
                </c:pt>
                <c:pt idx="27">
                  <c:v>0.61876396128071487</c:v>
                </c:pt>
                <c:pt idx="28">
                  <c:v>0.61773700305810408</c:v>
                </c:pt>
                <c:pt idx="29">
                  <c:v>0.61615456238361266</c:v>
                </c:pt>
                <c:pt idx="30">
                  <c:v>0.60769721454390813</c:v>
                </c:pt>
                <c:pt idx="31">
                  <c:v>0.61402078663134307</c:v>
                </c:pt>
                <c:pt idx="32">
                  <c:v>0.6122287968441813</c:v>
                </c:pt>
                <c:pt idx="33">
                  <c:v>0.60797950219619323</c:v>
                </c:pt>
                <c:pt idx="34">
                  <c:v>0.60528588702712038</c:v>
                </c:pt>
                <c:pt idx="35">
                  <c:v>0.60382206519993586</c:v>
                </c:pt>
                <c:pt idx="36">
                  <c:v>0.60005920663114276</c:v>
                </c:pt>
                <c:pt idx="37">
                  <c:v>0.60571736785329011</c:v>
                </c:pt>
                <c:pt idx="38">
                  <c:v>0.61243167662387188</c:v>
                </c:pt>
                <c:pt idx="39">
                  <c:v>0.61527761678451365</c:v>
                </c:pt>
                <c:pt idx="40">
                  <c:v>0.62439910265997223</c:v>
                </c:pt>
                <c:pt idx="41">
                  <c:v>0.62915110527909557</c:v>
                </c:pt>
                <c:pt idx="42">
                  <c:v>0.61785747468178021</c:v>
                </c:pt>
                <c:pt idx="43">
                  <c:v>0.62111431968744679</c:v>
                </c:pt>
                <c:pt idx="44">
                  <c:v>0.62147281486579486</c:v>
                </c:pt>
                <c:pt idx="45">
                  <c:v>0.62089948940337136</c:v>
                </c:pt>
                <c:pt idx="46">
                  <c:v>0.60632441428754325</c:v>
                </c:pt>
                <c:pt idx="47">
                  <c:v>0.6034075864847751</c:v>
                </c:pt>
                <c:pt idx="48">
                  <c:v>0.60397886229406272</c:v>
                </c:pt>
                <c:pt idx="49">
                  <c:v>0.60495245095787209</c:v>
                </c:pt>
                <c:pt idx="50">
                  <c:v>0.60555874395343112</c:v>
                </c:pt>
                <c:pt idx="51">
                  <c:v>0.60622594267349306</c:v>
                </c:pt>
                <c:pt idx="52">
                  <c:v>0.59436965316002388</c:v>
                </c:pt>
                <c:pt idx="53">
                  <c:v>0.59950595388902961</c:v>
                </c:pt>
                <c:pt idx="54">
                  <c:v>0.58735115573196361</c:v>
                </c:pt>
                <c:pt idx="55">
                  <c:v>0.58493255549982837</c:v>
                </c:pt>
                <c:pt idx="56">
                  <c:v>0.58562492334110139</c:v>
                </c:pt>
                <c:pt idx="57">
                  <c:v>0.5914336233772276</c:v>
                </c:pt>
                <c:pt idx="58">
                  <c:v>0.59985898113872738</c:v>
                </c:pt>
                <c:pt idx="59">
                  <c:v>0.60392510345392725</c:v>
                </c:pt>
                <c:pt idx="60">
                  <c:v>0.59539929073979247</c:v>
                </c:pt>
                <c:pt idx="61">
                  <c:v>0.5983270343369933</c:v>
                </c:pt>
                <c:pt idx="62">
                  <c:v>0.59734436673360569</c:v>
                </c:pt>
                <c:pt idx="63">
                  <c:v>0.60233169129720854</c:v>
                </c:pt>
                <c:pt idx="64">
                  <c:v>0.597022161747916</c:v>
                </c:pt>
                <c:pt idx="65">
                  <c:v>0.58931171945102312</c:v>
                </c:pt>
                <c:pt idx="66">
                  <c:v>0.58931454160057284</c:v>
                </c:pt>
                <c:pt idx="67">
                  <c:v>0.58938364847012981</c:v>
                </c:pt>
                <c:pt idx="68">
                  <c:v>0.59157265257921043</c:v>
                </c:pt>
                <c:pt idx="69">
                  <c:v>0.6046958097827384</c:v>
                </c:pt>
                <c:pt idx="70">
                  <c:v>0.6078005647365875</c:v>
                </c:pt>
                <c:pt idx="71">
                  <c:v>0.61867634301673613</c:v>
                </c:pt>
                <c:pt idx="72">
                  <c:v>0.62309509806956198</c:v>
                </c:pt>
                <c:pt idx="73">
                  <c:v>0.61201771535729965</c:v>
                </c:pt>
                <c:pt idx="74">
                  <c:v>0.60445006754057184</c:v>
                </c:pt>
                <c:pt idx="75">
                  <c:v>0.59972513007237649</c:v>
                </c:pt>
                <c:pt idx="76">
                  <c:v>0.58899622427631959</c:v>
                </c:pt>
                <c:pt idx="77">
                  <c:v>0.58834309985448541</c:v>
                </c:pt>
                <c:pt idx="78">
                  <c:v>0.58783284713466089</c:v>
                </c:pt>
                <c:pt idx="79">
                  <c:v>0.58813224033344769</c:v>
                </c:pt>
                <c:pt idx="80">
                  <c:v>0.57675009849763237</c:v>
                </c:pt>
                <c:pt idx="81">
                  <c:v>0.57312187219763366</c:v>
                </c:pt>
                <c:pt idx="82">
                  <c:v>0.57712249093192447</c:v>
                </c:pt>
                <c:pt idx="83">
                  <c:v>0.57915587795858492</c:v>
                </c:pt>
                <c:pt idx="84">
                  <c:v>0.57658469089390141</c:v>
                </c:pt>
                <c:pt idx="85">
                  <c:v>0.57729301251443377</c:v>
                </c:pt>
                <c:pt idx="86">
                  <c:v>0.57915952535935467</c:v>
                </c:pt>
                <c:pt idx="87">
                  <c:v>0.57809570794277254</c:v>
                </c:pt>
                <c:pt idx="88">
                  <c:v>0.58035350973517419</c:v>
                </c:pt>
                <c:pt idx="89">
                  <c:v>0.57740265229566223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4-4209-8BF6-37BA31423472}"/>
            </c:ext>
          </c:extLst>
        </c:ser>
        <c:ser>
          <c:idx val="1"/>
          <c:order val="2"/>
          <c:tx>
            <c:v>LS adjusted by taxes and subsidies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'Question 1.2'!$A$2:$A$92</c:f>
              <c:strCache>
                <c:ptCount val="9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  <c:pt idx="90">
                  <c:v>Source: NIPA Bureau of Economic Analysis. </c:v>
                </c:pt>
              </c:strCache>
            </c:strRef>
          </c:cat>
          <c:val>
            <c:numRef>
              <c:f>'Question 1.2'!$J$2:$J$91</c:f>
              <c:numCache>
                <c:formatCode>General</c:formatCode>
                <c:ptCount val="90"/>
                <c:pt idx="0">
                  <c:v>0.491395793499044</c:v>
                </c:pt>
                <c:pt idx="1">
                  <c:v>0.51248642779587406</c:v>
                </c:pt>
                <c:pt idx="2">
                  <c:v>0.51875808538162993</c:v>
                </c:pt>
                <c:pt idx="3">
                  <c:v>0.52693602693602692</c:v>
                </c:pt>
                <c:pt idx="4">
                  <c:v>0.52280701754385961</c:v>
                </c:pt>
                <c:pt idx="5">
                  <c:v>0.52187028657616896</c:v>
                </c:pt>
                <c:pt idx="6">
                  <c:v>0.51222826086956519</c:v>
                </c:pt>
                <c:pt idx="7">
                  <c:v>0.51242603550295851</c:v>
                </c:pt>
                <c:pt idx="8">
                  <c:v>0.52103559870550153</c:v>
                </c:pt>
                <c:pt idx="9">
                  <c:v>0.52243958573072491</c:v>
                </c:pt>
                <c:pt idx="10">
                  <c:v>0.52483801295896326</c:v>
                </c:pt>
                <c:pt idx="11">
                  <c:v>0.51565557729941291</c:v>
                </c:pt>
                <c:pt idx="12">
                  <c:v>0.5139751552795031</c:v>
                </c:pt>
                <c:pt idx="13">
                  <c:v>0.53172205438066467</c:v>
                </c:pt>
                <c:pt idx="14">
                  <c:v>0.55654320987654327</c:v>
                </c:pt>
                <c:pt idx="15">
                  <c:v>0.55640107430617725</c:v>
                </c:pt>
                <c:pt idx="16">
                  <c:v>0.55663287791978844</c:v>
                </c:pt>
                <c:pt idx="17">
                  <c:v>0.54179566563467496</c:v>
                </c:pt>
                <c:pt idx="18">
                  <c:v>0.5313001605136437</c:v>
                </c:pt>
                <c:pt idx="19">
                  <c:v>0.52664233576642339</c:v>
                </c:pt>
                <c:pt idx="20">
                  <c:v>0.53051470588235294</c:v>
                </c:pt>
                <c:pt idx="21">
                  <c:v>0.52943143812709037</c:v>
                </c:pt>
                <c:pt idx="22">
                  <c:v>0.53686036426712924</c:v>
                </c:pt>
                <c:pt idx="23">
                  <c:v>0.54870395634379265</c:v>
                </c:pt>
                <c:pt idx="24">
                  <c:v>0.55364033959351688</c:v>
                </c:pt>
                <c:pt idx="25">
                  <c:v>0.54869297796002048</c:v>
                </c:pt>
                <c:pt idx="26">
                  <c:v>0.54220550199858919</c:v>
                </c:pt>
                <c:pt idx="27">
                  <c:v>0.55560508134611097</c:v>
                </c:pt>
                <c:pt idx="28">
                  <c:v>0.55529710298160295</c:v>
                </c:pt>
                <c:pt idx="29">
                  <c:v>0.55168820341809088</c:v>
                </c:pt>
                <c:pt idx="30">
                  <c:v>0.54898194391087207</c:v>
                </c:pt>
                <c:pt idx="31">
                  <c:v>0.55662294476260865</c:v>
                </c:pt>
                <c:pt idx="32">
                  <c:v>0.55408782577650828</c:v>
                </c:pt>
                <c:pt idx="33">
                  <c:v>0.55219414893617014</c:v>
                </c:pt>
                <c:pt idx="34">
                  <c:v>0.55155044860695734</c:v>
                </c:pt>
                <c:pt idx="35">
                  <c:v>0.55148137283660903</c:v>
                </c:pt>
                <c:pt idx="36">
                  <c:v>0.54835655349655077</c:v>
                </c:pt>
                <c:pt idx="37">
                  <c:v>0.55491043854231004</c:v>
                </c:pt>
                <c:pt idx="38">
                  <c:v>0.56271899088997901</c:v>
                </c:pt>
                <c:pt idx="39">
                  <c:v>0.56679124399359315</c:v>
                </c:pt>
                <c:pt idx="40">
                  <c:v>0.57694205902674955</c:v>
                </c:pt>
                <c:pt idx="41">
                  <c:v>0.58334113242863828</c:v>
                </c:pt>
                <c:pt idx="42">
                  <c:v>0.57317703844164802</c:v>
                </c:pt>
                <c:pt idx="43">
                  <c:v>0.57469548133595283</c:v>
                </c:pt>
                <c:pt idx="44">
                  <c:v>0.57224334600760463</c:v>
                </c:pt>
                <c:pt idx="45">
                  <c:v>0.57571826966729356</c:v>
                </c:pt>
                <c:pt idx="46">
                  <c:v>0.56367531540109495</c:v>
                </c:pt>
                <c:pt idx="47">
                  <c:v>0.5610983246801905</c:v>
                </c:pt>
                <c:pt idx="48">
                  <c:v>0.56191256567214531</c:v>
                </c:pt>
                <c:pt idx="49">
                  <c:v>0.56208648141033857</c:v>
                </c:pt>
                <c:pt idx="50">
                  <c:v>0.5640751489231709</c:v>
                </c:pt>
                <c:pt idx="51">
                  <c:v>0.56969271290605794</c:v>
                </c:pt>
                <c:pt idx="52">
                  <c:v>0.56094507901736812</c:v>
                </c:pt>
                <c:pt idx="53">
                  <c:v>0.56867339581831289</c:v>
                </c:pt>
                <c:pt idx="54">
                  <c:v>0.55706258477039339</c:v>
                </c:pt>
                <c:pt idx="55">
                  <c:v>0.5516992406323914</c:v>
                </c:pt>
                <c:pt idx="56">
                  <c:v>0.55292292014081901</c:v>
                </c:pt>
                <c:pt idx="57">
                  <c:v>0.55812677014951573</c:v>
                </c:pt>
                <c:pt idx="58">
                  <c:v>0.56423967336110603</c:v>
                </c:pt>
                <c:pt idx="59">
                  <c:v>0.56617181048224474</c:v>
                </c:pt>
                <c:pt idx="60">
                  <c:v>0.55922482277083096</c:v>
                </c:pt>
                <c:pt idx="61">
                  <c:v>0.5627263691649399</c:v>
                </c:pt>
                <c:pt idx="62">
                  <c:v>0.56283234919909952</c:v>
                </c:pt>
                <c:pt idx="63">
                  <c:v>0.565190595051</c:v>
                </c:pt>
                <c:pt idx="64">
                  <c:v>0.55956551693809642</c:v>
                </c:pt>
                <c:pt idx="65">
                  <c:v>0.55222131859346357</c:v>
                </c:pt>
                <c:pt idx="66">
                  <c:v>0.5520256676616393</c:v>
                </c:pt>
                <c:pt idx="67">
                  <c:v>0.54950920016422189</c:v>
                </c:pt>
                <c:pt idx="68">
                  <c:v>0.55113649664083897</c:v>
                </c:pt>
                <c:pt idx="69">
                  <c:v>0.56180758663476027</c:v>
                </c:pt>
                <c:pt idx="70">
                  <c:v>0.56364300245161969</c:v>
                </c:pt>
                <c:pt idx="71">
                  <c:v>0.5729780042130016</c:v>
                </c:pt>
                <c:pt idx="72">
                  <c:v>0.57388982334103078</c:v>
                </c:pt>
                <c:pt idx="73">
                  <c:v>0.56315741165672328</c:v>
                </c:pt>
                <c:pt idx="74">
                  <c:v>0.55693262395806853</c:v>
                </c:pt>
                <c:pt idx="75">
                  <c:v>0.5523082360096323</c:v>
                </c:pt>
                <c:pt idx="76">
                  <c:v>0.54460260332775878</c:v>
                </c:pt>
                <c:pt idx="77">
                  <c:v>0.54347494387165673</c:v>
                </c:pt>
                <c:pt idx="78">
                  <c:v>0.54724844241628634</c:v>
                </c:pt>
                <c:pt idx="79">
                  <c:v>0.54958322533116877</c:v>
                </c:pt>
                <c:pt idx="80">
                  <c:v>0.53913665865217575</c:v>
                </c:pt>
                <c:pt idx="81">
                  <c:v>0.53057986248267641</c:v>
                </c:pt>
                <c:pt idx="82">
                  <c:v>0.53129965251314371</c:v>
                </c:pt>
                <c:pt idx="83">
                  <c:v>0.53080736105087056</c:v>
                </c:pt>
                <c:pt idx="84">
                  <c:v>0.52819697223351592</c:v>
                </c:pt>
                <c:pt idx="85">
                  <c:v>0.52945183523000483</c:v>
                </c:pt>
                <c:pt idx="86">
                  <c:v>0.5338213843401679</c:v>
                </c:pt>
                <c:pt idx="87">
                  <c:v>0.53397272317886468</c:v>
                </c:pt>
                <c:pt idx="88">
                  <c:v>0.53507243695492401</c:v>
                </c:pt>
                <c:pt idx="89">
                  <c:v>0.53268700221292864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F-484C-91F2-121333389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32840"/>
        <c:axId val="553031200"/>
      </c:lineChart>
      <c:catAx>
        <c:axId val="55303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553031200"/>
        <c:crosses val="autoZero"/>
        <c:auto val="1"/>
        <c:lblAlgn val="ctr"/>
        <c:lblOffset val="100"/>
        <c:noMultiLvlLbl val="0"/>
      </c:catAx>
      <c:valAx>
        <c:axId val="553031200"/>
        <c:scaling>
          <c:orientation val="minMax"/>
          <c:min val="0.4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55303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70691163604549E-2"/>
          <c:y val="0.83796077573636629"/>
          <c:w val="0.95640419947506561"/>
          <c:h val="0.14815033537474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LS naive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2'!$A$2:$A$91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2'!$I$2:$I$91</c:f>
              <c:numCache>
                <c:formatCode>General</c:formatCode>
                <c:ptCount val="90"/>
                <c:pt idx="0">
                  <c:v>0.49470644850818096</c:v>
                </c:pt>
                <c:pt idx="1">
                  <c:v>0.51584699453551919</c:v>
                </c:pt>
                <c:pt idx="2">
                  <c:v>0.52213541666666663</c:v>
                </c:pt>
                <c:pt idx="3">
                  <c:v>0.53050847457627115</c:v>
                </c:pt>
                <c:pt idx="4">
                  <c:v>0.52557319223985888</c:v>
                </c:pt>
                <c:pt idx="5">
                  <c:v>0.5226586102719033</c:v>
                </c:pt>
                <c:pt idx="6">
                  <c:v>0.51292517006802729</c:v>
                </c:pt>
                <c:pt idx="7">
                  <c:v>0.51486325802615929</c:v>
                </c:pt>
                <c:pt idx="8">
                  <c:v>0.52386117136659427</c:v>
                </c:pt>
                <c:pt idx="9">
                  <c:v>0.52485549132947973</c:v>
                </c:pt>
                <c:pt idx="10">
                  <c:v>0.52540540540540537</c:v>
                </c:pt>
                <c:pt idx="11">
                  <c:v>0.51666666666666672</c:v>
                </c:pt>
                <c:pt idx="12">
                  <c:v>0.51759186864738072</c:v>
                </c:pt>
                <c:pt idx="13">
                  <c:v>0.53560559951308573</c:v>
                </c:pt>
                <c:pt idx="14">
                  <c:v>0.56041770263550472</c:v>
                </c:pt>
                <c:pt idx="15">
                  <c:v>0.5609205776173285</c:v>
                </c:pt>
                <c:pt idx="16">
                  <c:v>0.56108396268325189</c:v>
                </c:pt>
                <c:pt idx="17">
                  <c:v>0.54614355773517609</c:v>
                </c:pt>
                <c:pt idx="18">
                  <c:v>0.53777416734362316</c:v>
                </c:pt>
                <c:pt idx="19">
                  <c:v>0.53286558345642543</c:v>
                </c:pt>
                <c:pt idx="20">
                  <c:v>0.53683035714285721</c:v>
                </c:pt>
                <c:pt idx="21">
                  <c:v>0.53552097428958056</c:v>
                </c:pt>
                <c:pt idx="22">
                  <c:v>0.54234813084112155</c:v>
                </c:pt>
                <c:pt idx="23">
                  <c:v>0.55567836418900241</c:v>
                </c:pt>
                <c:pt idx="24">
                  <c:v>0.56217345872518276</c:v>
                </c:pt>
                <c:pt idx="25">
                  <c:v>0.55813347236704891</c:v>
                </c:pt>
                <c:pt idx="26">
                  <c:v>0.55220306513409956</c:v>
                </c:pt>
                <c:pt idx="27">
                  <c:v>0.56736458807464729</c:v>
                </c:pt>
                <c:pt idx="28">
                  <c:v>0.5677837837837838</c:v>
                </c:pt>
                <c:pt idx="29">
                  <c:v>0.56463310580204773</c:v>
                </c:pt>
                <c:pt idx="30">
                  <c:v>0.56248769927179687</c:v>
                </c:pt>
                <c:pt idx="31">
                  <c:v>0.57118483412322274</c:v>
                </c:pt>
                <c:pt idx="32">
                  <c:v>0.569123579024569</c:v>
                </c:pt>
                <c:pt idx="33">
                  <c:v>0.5672814207650273</c:v>
                </c:pt>
                <c:pt idx="34">
                  <c:v>0.56827765163801491</c:v>
                </c:pt>
                <c:pt idx="35">
                  <c:v>0.56814747657902698</c:v>
                </c:pt>
                <c:pt idx="36">
                  <c:v>0.56509618065235567</c:v>
                </c:pt>
                <c:pt idx="37">
                  <c:v>0.5720835455934794</c:v>
                </c:pt>
                <c:pt idx="38">
                  <c:v>0.58062183658712951</c:v>
                </c:pt>
                <c:pt idx="39">
                  <c:v>0.58451712366479458</c:v>
                </c:pt>
                <c:pt idx="40">
                  <c:v>0.59478986465859363</c:v>
                </c:pt>
                <c:pt idx="41">
                  <c:v>0.60059741761418384</c:v>
                </c:pt>
                <c:pt idx="42">
                  <c:v>0.58948674762875619</c:v>
                </c:pt>
                <c:pt idx="43">
                  <c:v>0.59013879922530665</c:v>
                </c:pt>
                <c:pt idx="44">
                  <c:v>0.587890625</c:v>
                </c:pt>
                <c:pt idx="45">
                  <c:v>0.59251101321585908</c:v>
                </c:pt>
                <c:pt idx="46">
                  <c:v>0.57975272371159259</c:v>
                </c:pt>
                <c:pt idx="47">
                  <c:v>0.57735308696370546</c:v>
                </c:pt>
                <c:pt idx="48">
                  <c:v>0.5776720677865318</c:v>
                </c:pt>
                <c:pt idx="49">
                  <c:v>0.57749320235067103</c:v>
                </c:pt>
                <c:pt idx="50">
                  <c:v>0.58061473154626209</c:v>
                </c:pt>
                <c:pt idx="51">
                  <c:v>0.58705171353092311</c:v>
                </c:pt>
                <c:pt idx="52">
                  <c:v>0.5787485470747773</c:v>
                </c:pt>
                <c:pt idx="53">
                  <c:v>0.58763270627677411</c:v>
                </c:pt>
                <c:pt idx="54">
                  <c:v>0.57541100786275912</c:v>
                </c:pt>
                <c:pt idx="55">
                  <c:v>0.57104937635295328</c:v>
                </c:pt>
                <c:pt idx="56">
                  <c:v>0.57349797006750436</c:v>
                </c:pt>
                <c:pt idx="57">
                  <c:v>0.57894736842105254</c:v>
                </c:pt>
                <c:pt idx="58">
                  <c:v>0.58503459835818983</c:v>
                </c:pt>
                <c:pt idx="59">
                  <c:v>0.58741481688120201</c:v>
                </c:pt>
                <c:pt idx="60">
                  <c:v>0.58100930843681176</c:v>
                </c:pt>
                <c:pt idx="61">
                  <c:v>0.58525474805522459</c:v>
                </c:pt>
                <c:pt idx="62">
                  <c:v>0.58606223248862011</c:v>
                </c:pt>
                <c:pt idx="63">
                  <c:v>0.58775837205576031</c:v>
                </c:pt>
                <c:pt idx="64">
                  <c:v>0.58099325753770759</c:v>
                </c:pt>
                <c:pt idx="65">
                  <c:v>0.57317404678446238</c:v>
                </c:pt>
                <c:pt idx="66">
                  <c:v>0.57359712525106243</c:v>
                </c:pt>
                <c:pt idx="67">
                  <c:v>0.57181880558756126</c:v>
                </c:pt>
                <c:pt idx="68">
                  <c:v>0.57485380830881549</c:v>
                </c:pt>
                <c:pt idx="69">
                  <c:v>0.58676987873738784</c:v>
                </c:pt>
                <c:pt idx="70">
                  <c:v>0.58988328547564717</c:v>
                </c:pt>
                <c:pt idx="71">
                  <c:v>0.60117395505664184</c:v>
                </c:pt>
                <c:pt idx="72">
                  <c:v>0.60107891829483151</c:v>
                </c:pt>
                <c:pt idx="73">
                  <c:v>0.58978573694379566</c:v>
                </c:pt>
                <c:pt idx="74">
                  <c:v>0.58274714087878421</c:v>
                </c:pt>
                <c:pt idx="75">
                  <c:v>0.57774510815365043</c:v>
                </c:pt>
                <c:pt idx="76">
                  <c:v>0.5693957633332527</c:v>
                </c:pt>
                <c:pt idx="77">
                  <c:v>0.56886992630450151</c:v>
                </c:pt>
                <c:pt idx="78">
                  <c:v>0.57344046813249194</c:v>
                </c:pt>
                <c:pt idx="79">
                  <c:v>0.57700020052135559</c:v>
                </c:pt>
                <c:pt idx="80">
                  <c:v>0.56602052950660608</c:v>
                </c:pt>
                <c:pt idx="81">
                  <c:v>0.55691888207225626</c:v>
                </c:pt>
                <c:pt idx="82">
                  <c:v>0.55836195544453637</c:v>
                </c:pt>
                <c:pt idx="83">
                  <c:v>0.5580584851702507</c:v>
                </c:pt>
                <c:pt idx="84">
                  <c:v>0.55543190548943422</c:v>
                </c:pt>
                <c:pt idx="85">
                  <c:v>0.55685266351989215</c:v>
                </c:pt>
                <c:pt idx="86">
                  <c:v>0.561553649907645</c:v>
                </c:pt>
                <c:pt idx="87">
                  <c:v>0.56249047013977127</c:v>
                </c:pt>
                <c:pt idx="88">
                  <c:v>0.56386205103764997</c:v>
                </c:pt>
                <c:pt idx="89">
                  <c:v>0.56214539599911528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F-4D42-AB28-4FDC9A4E8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68984"/>
        <c:axId val="558573904"/>
      </c:lineChart>
      <c:catAx>
        <c:axId val="55856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8573904"/>
        <c:crosses val="autoZero"/>
        <c:auto val="1"/>
        <c:lblAlgn val="ctr"/>
        <c:lblOffset val="100"/>
        <c:noMultiLvlLbl val="0"/>
      </c:catAx>
      <c:valAx>
        <c:axId val="55857390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856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0</xdr:row>
      <xdr:rowOff>0</xdr:rowOff>
    </xdr:from>
    <xdr:to>
      <xdr:col>17</xdr:col>
      <xdr:colOff>123825</xdr:colOff>
      <xdr:row>14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1B1415-54B0-4605-9CBC-5F052C2C4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190500</xdr:colOff>
      <xdr:row>0</xdr:row>
      <xdr:rowOff>44450</xdr:rowOff>
    </xdr:from>
    <xdr:to>
      <xdr:col>23</xdr:col>
      <xdr:colOff>190500</xdr:colOff>
      <xdr:row>15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F7F0E4-2AF8-4990-ADF6-E751D8EBE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15</xdr:row>
      <xdr:rowOff>69850</xdr:rowOff>
    </xdr:from>
    <xdr:to>
      <xdr:col>17</xdr:col>
      <xdr:colOff>152400</xdr:colOff>
      <xdr:row>30</xdr:row>
      <xdr:rowOff>50800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AD4683-AF47-4DA5-944D-ECA8F3145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193675</xdr:colOff>
      <xdr:row>15</xdr:row>
      <xdr:rowOff>79375</xdr:rowOff>
    </xdr:from>
    <xdr:to>
      <xdr:col>23</xdr:col>
      <xdr:colOff>193675</xdr:colOff>
      <xdr:row>30</xdr:row>
      <xdr:rowOff>60325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53F18E7-F46B-445D-B946-674E8B059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0</xdr:row>
      <xdr:rowOff>47625</xdr:rowOff>
    </xdr:from>
    <xdr:to>
      <xdr:col>17</xdr:col>
      <xdr:colOff>123825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5CBC52-57EB-43D4-8165-1E5F88955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190500</xdr:colOff>
      <xdr:row>0</xdr:row>
      <xdr:rowOff>44450</xdr:rowOff>
    </xdr:from>
    <xdr:to>
      <xdr:col>23</xdr:col>
      <xdr:colOff>190500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748D4D-4D9A-496A-9657-F15370BBE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15</xdr:row>
      <xdr:rowOff>69850</xdr:rowOff>
    </xdr:from>
    <xdr:to>
      <xdr:col>17</xdr:col>
      <xdr:colOff>152400</xdr:colOff>
      <xdr:row>30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2E65F0-75A6-4CAF-8CA8-DC73AD4BF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238125</xdr:colOff>
      <xdr:row>15</xdr:row>
      <xdr:rowOff>92075</xdr:rowOff>
    </xdr:from>
    <xdr:to>
      <xdr:col>23</xdr:col>
      <xdr:colOff>238125</xdr:colOff>
      <xdr:row>30</xdr:row>
      <xdr:rowOff>73025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4AEF7C9-CCA5-473A-ABF4-4EA815AD7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0</xdr:row>
      <xdr:rowOff>47625</xdr:rowOff>
    </xdr:from>
    <xdr:to>
      <xdr:col>17</xdr:col>
      <xdr:colOff>123825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89425F-28F1-44F5-8133-02D17591F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190500</xdr:colOff>
      <xdr:row>0</xdr:row>
      <xdr:rowOff>44450</xdr:rowOff>
    </xdr:from>
    <xdr:to>
      <xdr:col>23</xdr:col>
      <xdr:colOff>190500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5563D4-959D-4CF2-857B-F944DD1BA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15</xdr:row>
      <xdr:rowOff>69850</xdr:rowOff>
    </xdr:from>
    <xdr:to>
      <xdr:col>17</xdr:col>
      <xdr:colOff>152400</xdr:colOff>
      <xdr:row>30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DA6A18-7A38-474B-8108-9783695F5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238125</xdr:colOff>
      <xdr:row>15</xdr:row>
      <xdr:rowOff>92075</xdr:rowOff>
    </xdr:from>
    <xdr:to>
      <xdr:col>23</xdr:col>
      <xdr:colOff>238125</xdr:colOff>
      <xdr:row>30</xdr:row>
      <xdr:rowOff>73025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FBCB84-56FD-4718-9FCC-A5B0FE817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130175</xdr:colOff>
      <xdr:row>1</xdr:row>
      <xdr:rowOff>28575</xdr:rowOff>
    </xdr:from>
    <xdr:to>
      <xdr:col>16</xdr:col>
      <xdr:colOff>130175</xdr:colOff>
      <xdr:row>14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C9C6CA-36A6-4B09-9883-BEE274B2E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330200</xdr:colOff>
      <xdr:row>14</xdr:row>
      <xdr:rowOff>133350</xdr:rowOff>
    </xdr:from>
    <xdr:to>
      <xdr:col>16</xdr:col>
      <xdr:colOff>330200</xdr:colOff>
      <xdr:row>29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D5C326-9ECB-4697-A1AE-8E295A22D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466724</xdr:colOff>
      <xdr:row>1</xdr:row>
      <xdr:rowOff>57150</xdr:rowOff>
    </xdr:from>
    <xdr:to>
      <xdr:col>33</xdr:col>
      <xdr:colOff>730250</xdr:colOff>
      <xdr:row>17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635BFD-30E9-4E4A-A814-0E21D1D54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BFC6-DA25-439C-B94E-E16831D68F05}">
  <sheetPr>
    <tabColor theme="9" tint="0.39997558519241921"/>
  </sheetPr>
  <dimension ref="A1:K9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4.5" x14ac:dyDescent="0.35"/>
  <cols>
    <col min="3" max="3" width="13.7265625" customWidth="1"/>
    <col min="10" max="10" width="10.36328125" customWidth="1"/>
  </cols>
  <sheetData>
    <row r="1" spans="1:11" s="2" customFormat="1" ht="29" x14ac:dyDescent="0.35">
      <c r="A1" s="4"/>
      <c r="B1" s="4" t="s">
        <v>0</v>
      </c>
      <c r="C1" s="5" t="s">
        <v>1</v>
      </c>
      <c r="D1" s="4" t="s">
        <v>2</v>
      </c>
      <c r="E1" s="4" t="s">
        <v>4</v>
      </c>
      <c r="F1" s="4" t="s">
        <v>5</v>
      </c>
      <c r="G1" s="4" t="s">
        <v>6</v>
      </c>
      <c r="H1" s="7" t="s">
        <v>3</v>
      </c>
      <c r="I1" s="21" t="s">
        <v>7</v>
      </c>
      <c r="J1" s="22" t="s">
        <v>12</v>
      </c>
      <c r="K1" s="23" t="s">
        <v>8</v>
      </c>
    </row>
    <row r="2" spans="1:11" x14ac:dyDescent="0.35">
      <c r="A2" s="6">
        <v>1929</v>
      </c>
      <c r="B2" s="6">
        <v>104.6</v>
      </c>
      <c r="C2" s="6">
        <v>51.4</v>
      </c>
      <c r="D2" s="6">
        <v>14</v>
      </c>
      <c r="E2" s="6">
        <v>0.6</v>
      </c>
      <c r="F2" s="6">
        <v>0.1</v>
      </c>
      <c r="G2" s="6">
        <f>+E2+F2</f>
        <v>0.7</v>
      </c>
      <c r="H2" s="8">
        <v>0</v>
      </c>
      <c r="I2" s="9">
        <f>+H2/B2</f>
        <v>0</v>
      </c>
      <c r="J2" s="6">
        <f>+D2/B2</f>
        <v>0.13384321223709369</v>
      </c>
      <c r="K2" s="10">
        <f>+G2/B2</f>
        <v>6.6921606118546841E-3</v>
      </c>
    </row>
    <row r="3" spans="1:11" x14ac:dyDescent="0.35">
      <c r="A3" s="6">
        <v>1930</v>
      </c>
      <c r="B3" s="6">
        <v>92.2</v>
      </c>
      <c r="C3" s="6">
        <v>47.2</v>
      </c>
      <c r="D3" s="6">
        <v>10.9</v>
      </c>
      <c r="E3" s="6">
        <v>0.6</v>
      </c>
      <c r="F3" s="6">
        <v>0.1</v>
      </c>
      <c r="G3" s="6">
        <f t="shared" ref="G3:G66" si="0">+E3+F3</f>
        <v>0.7</v>
      </c>
      <c r="H3" s="8">
        <v>0.1</v>
      </c>
      <c r="I3" s="9">
        <f>+H3/B3</f>
        <v>1.0845986984815619E-3</v>
      </c>
      <c r="J3" s="6">
        <f t="shared" ref="J3:J66" si="1">+D3/B3</f>
        <v>0.11822125813449023</v>
      </c>
      <c r="K3" s="10">
        <f t="shared" ref="K3:K66" si="2">+G3/B3</f>
        <v>7.5921908893709323E-3</v>
      </c>
    </row>
    <row r="4" spans="1:11" x14ac:dyDescent="0.35">
      <c r="A4" s="6">
        <v>1931</v>
      </c>
      <c r="B4" s="6">
        <v>77.400000000000006</v>
      </c>
      <c r="C4" s="6">
        <v>40.1</v>
      </c>
      <c r="D4" s="6">
        <v>8.3000000000000007</v>
      </c>
      <c r="E4" s="6">
        <v>0.5</v>
      </c>
      <c r="F4" s="6">
        <v>0.1</v>
      </c>
      <c r="G4" s="6">
        <f t="shared" si="0"/>
        <v>0.6</v>
      </c>
      <c r="H4" s="8">
        <v>0.1</v>
      </c>
      <c r="I4" s="9">
        <f t="shared" ref="I4:I66" si="3">+H4/B4</f>
        <v>1.2919896640826874E-3</v>
      </c>
      <c r="J4" s="6">
        <f t="shared" si="1"/>
        <v>0.10723514211886305</v>
      </c>
      <c r="K4" s="10">
        <f t="shared" si="2"/>
        <v>7.7519379844961231E-3</v>
      </c>
    </row>
    <row r="5" spans="1:11" x14ac:dyDescent="0.35">
      <c r="A5" s="6">
        <v>1932</v>
      </c>
      <c r="B5" s="6">
        <v>59.5</v>
      </c>
      <c r="C5" s="6">
        <v>31.3</v>
      </c>
      <c r="D5" s="6">
        <v>5</v>
      </c>
      <c r="E5" s="6">
        <v>0.4</v>
      </c>
      <c r="F5" s="6">
        <v>0.1</v>
      </c>
      <c r="G5" s="6">
        <f t="shared" si="0"/>
        <v>0.5</v>
      </c>
      <c r="H5" s="8">
        <v>0.1</v>
      </c>
      <c r="I5" s="9">
        <f t="shared" si="3"/>
        <v>1.6806722689075631E-3</v>
      </c>
      <c r="J5" s="6">
        <f t="shared" si="1"/>
        <v>8.4033613445378158E-2</v>
      </c>
      <c r="K5" s="10">
        <f t="shared" si="2"/>
        <v>8.4033613445378148E-3</v>
      </c>
    </row>
    <row r="6" spans="1:11" x14ac:dyDescent="0.35">
      <c r="A6" s="6">
        <v>1933</v>
      </c>
      <c r="B6" s="6">
        <v>57.2</v>
      </c>
      <c r="C6" s="6">
        <v>29.8</v>
      </c>
      <c r="D6" s="6">
        <v>5.3</v>
      </c>
      <c r="E6" s="6">
        <v>0.4</v>
      </c>
      <c r="F6" s="6">
        <v>0.1</v>
      </c>
      <c r="G6" s="6">
        <f t="shared" si="0"/>
        <v>0.5</v>
      </c>
      <c r="H6" s="8">
        <v>0.2</v>
      </c>
      <c r="I6" s="9">
        <f t="shared" si="3"/>
        <v>3.4965034965034965E-3</v>
      </c>
      <c r="J6" s="6">
        <f t="shared" si="1"/>
        <v>9.2657342657342656E-2</v>
      </c>
      <c r="K6" s="10">
        <f t="shared" si="2"/>
        <v>8.7412587412587402E-3</v>
      </c>
    </row>
    <row r="7" spans="1:11" x14ac:dyDescent="0.35">
      <c r="A7" s="6">
        <v>1934</v>
      </c>
      <c r="B7" s="6">
        <v>66.8</v>
      </c>
      <c r="C7" s="6">
        <v>34.6</v>
      </c>
      <c r="D7" s="6">
        <v>7</v>
      </c>
      <c r="E7" s="6">
        <v>0.5</v>
      </c>
      <c r="F7" s="6">
        <v>0.1</v>
      </c>
      <c r="G7" s="6">
        <f t="shared" si="0"/>
        <v>0.6</v>
      </c>
      <c r="H7" s="8">
        <v>0.5</v>
      </c>
      <c r="I7" s="9">
        <f t="shared" si="3"/>
        <v>7.4850299401197605E-3</v>
      </c>
      <c r="J7" s="6">
        <f t="shared" si="1"/>
        <v>0.10479041916167665</v>
      </c>
      <c r="K7" s="10">
        <f t="shared" si="2"/>
        <v>8.9820359281437123E-3</v>
      </c>
    </row>
    <row r="8" spans="1:11" x14ac:dyDescent="0.35">
      <c r="A8" s="6">
        <v>1935</v>
      </c>
      <c r="B8" s="6">
        <v>74.2</v>
      </c>
      <c r="C8" s="6">
        <v>37.700000000000003</v>
      </c>
      <c r="D8" s="6">
        <v>10.1</v>
      </c>
      <c r="E8" s="6">
        <v>0.6</v>
      </c>
      <c r="F8" s="6">
        <v>0.1</v>
      </c>
      <c r="G8" s="6">
        <f t="shared" si="0"/>
        <v>0.7</v>
      </c>
      <c r="H8" s="8">
        <v>0.6</v>
      </c>
      <c r="I8" s="9">
        <f t="shared" si="3"/>
        <v>8.0862533692722359E-3</v>
      </c>
      <c r="J8" s="6">
        <f t="shared" si="1"/>
        <v>0.13611859838274931</v>
      </c>
      <c r="K8" s="10">
        <f t="shared" si="2"/>
        <v>9.433962264150943E-3</v>
      </c>
    </row>
    <row r="9" spans="1:11" x14ac:dyDescent="0.35">
      <c r="A9" s="6">
        <v>1936</v>
      </c>
      <c r="B9" s="6">
        <v>84.8</v>
      </c>
      <c r="C9" s="6">
        <v>43.3</v>
      </c>
      <c r="D9" s="6">
        <v>10.4</v>
      </c>
      <c r="E9" s="6">
        <v>0.6</v>
      </c>
      <c r="F9" s="6">
        <v>0.1</v>
      </c>
      <c r="G9" s="6">
        <f t="shared" si="0"/>
        <v>0.7</v>
      </c>
      <c r="H9" s="8">
        <v>0.3</v>
      </c>
      <c r="I9" s="9">
        <f t="shared" si="3"/>
        <v>3.5377358490566039E-3</v>
      </c>
      <c r="J9" s="6">
        <f t="shared" si="1"/>
        <v>0.12264150943396228</v>
      </c>
      <c r="K9" s="10">
        <f t="shared" si="2"/>
        <v>8.2547169811320754E-3</v>
      </c>
    </row>
    <row r="10" spans="1:11" x14ac:dyDescent="0.35">
      <c r="A10" s="6">
        <v>1937</v>
      </c>
      <c r="B10" s="6">
        <v>93</v>
      </c>
      <c r="C10" s="6">
        <v>48.3</v>
      </c>
      <c r="D10" s="6">
        <v>12.5</v>
      </c>
      <c r="E10" s="6">
        <v>0.7</v>
      </c>
      <c r="F10" s="6">
        <v>0.1</v>
      </c>
      <c r="G10" s="6">
        <f t="shared" si="0"/>
        <v>0.79999999999999993</v>
      </c>
      <c r="H10" s="8">
        <v>0.3</v>
      </c>
      <c r="I10" s="9">
        <f t="shared" si="3"/>
        <v>3.2258064516129032E-3</v>
      </c>
      <c r="J10" s="6">
        <f t="shared" si="1"/>
        <v>0.13440860215053763</v>
      </c>
      <c r="K10" s="10">
        <f t="shared" si="2"/>
        <v>8.6021505376344086E-3</v>
      </c>
    </row>
    <row r="11" spans="1:11" x14ac:dyDescent="0.35">
      <c r="A11" s="6">
        <v>1938</v>
      </c>
      <c r="B11" s="6">
        <v>87.4</v>
      </c>
      <c r="C11" s="6">
        <v>45.4</v>
      </c>
      <c r="D11" s="6">
        <v>10.6</v>
      </c>
      <c r="E11" s="6">
        <v>0.8</v>
      </c>
      <c r="F11" s="6">
        <v>0.1</v>
      </c>
      <c r="G11" s="6">
        <f t="shared" si="0"/>
        <v>0.9</v>
      </c>
      <c r="H11" s="8">
        <v>0.5</v>
      </c>
      <c r="I11" s="9">
        <f t="shared" si="3"/>
        <v>5.7208237986270021E-3</v>
      </c>
      <c r="J11" s="6">
        <f t="shared" si="1"/>
        <v>0.12128146453089243</v>
      </c>
      <c r="K11" s="10">
        <f t="shared" si="2"/>
        <v>1.0297482837528604E-2</v>
      </c>
    </row>
    <row r="12" spans="1:11" x14ac:dyDescent="0.35">
      <c r="A12" s="6">
        <v>1939</v>
      </c>
      <c r="B12" s="6">
        <v>93.4</v>
      </c>
      <c r="C12" s="6">
        <v>48.6</v>
      </c>
      <c r="D12" s="6">
        <v>11.1</v>
      </c>
      <c r="E12" s="6">
        <v>0.8</v>
      </c>
      <c r="F12" s="6">
        <v>0.1</v>
      </c>
      <c r="G12" s="6">
        <f t="shared" si="0"/>
        <v>0.9</v>
      </c>
      <c r="H12" s="8">
        <v>0.8</v>
      </c>
      <c r="I12" s="9">
        <f t="shared" si="3"/>
        <v>8.5653104925053538E-3</v>
      </c>
      <c r="J12" s="6">
        <f t="shared" si="1"/>
        <v>0.11884368308351177</v>
      </c>
      <c r="K12" s="10">
        <f t="shared" si="2"/>
        <v>9.6359743040685224E-3</v>
      </c>
    </row>
    <row r="13" spans="1:11" x14ac:dyDescent="0.35">
      <c r="A13" s="6">
        <v>1940</v>
      </c>
      <c r="B13" s="6">
        <v>102.9</v>
      </c>
      <c r="C13" s="6">
        <v>52.7</v>
      </c>
      <c r="D13" s="6">
        <v>12.2</v>
      </c>
      <c r="E13" s="6">
        <v>0.8</v>
      </c>
      <c r="F13" s="6">
        <v>0.1</v>
      </c>
      <c r="G13" s="6">
        <f t="shared" si="0"/>
        <v>0.9</v>
      </c>
      <c r="H13" s="8">
        <v>0.7</v>
      </c>
      <c r="I13" s="9">
        <f t="shared" si="3"/>
        <v>6.802721088435373E-3</v>
      </c>
      <c r="J13" s="6">
        <f t="shared" si="1"/>
        <v>0.11856171039844508</v>
      </c>
      <c r="K13" s="10">
        <f t="shared" si="2"/>
        <v>8.7463556851311956E-3</v>
      </c>
    </row>
    <row r="14" spans="1:11" x14ac:dyDescent="0.35">
      <c r="A14" s="6">
        <v>1941</v>
      </c>
      <c r="B14" s="6">
        <v>129.30000000000001</v>
      </c>
      <c r="C14" s="6">
        <v>66.2</v>
      </c>
      <c r="D14" s="6">
        <v>16.7</v>
      </c>
      <c r="E14" s="6">
        <v>1.1000000000000001</v>
      </c>
      <c r="F14" s="6">
        <v>0.3</v>
      </c>
      <c r="G14" s="6">
        <f t="shared" si="0"/>
        <v>1.4000000000000001</v>
      </c>
      <c r="H14" s="8">
        <v>0.5</v>
      </c>
      <c r="I14" s="9">
        <f t="shared" si="3"/>
        <v>3.8669760247486461E-3</v>
      </c>
      <c r="J14" s="6">
        <f t="shared" si="1"/>
        <v>0.12915699922660479</v>
      </c>
      <c r="K14" s="10">
        <f t="shared" si="2"/>
        <v>1.082753286929621E-2</v>
      </c>
    </row>
    <row r="15" spans="1:11" x14ac:dyDescent="0.35">
      <c r="A15" s="6">
        <v>1942</v>
      </c>
      <c r="B15" s="6">
        <v>166</v>
      </c>
      <c r="C15" s="6">
        <v>88</v>
      </c>
      <c r="D15" s="6">
        <v>23.3</v>
      </c>
      <c r="E15" s="6">
        <v>1.2</v>
      </c>
      <c r="F15" s="6">
        <v>0.5</v>
      </c>
      <c r="G15" s="6">
        <f t="shared" si="0"/>
        <v>1.7</v>
      </c>
      <c r="H15" s="8">
        <v>0.5</v>
      </c>
      <c r="I15" s="9">
        <f t="shared" si="3"/>
        <v>3.0120481927710845E-3</v>
      </c>
      <c r="J15" s="6">
        <f t="shared" si="1"/>
        <v>0.14036144578313253</v>
      </c>
      <c r="K15" s="10">
        <f t="shared" si="2"/>
        <v>1.0240963855421687E-2</v>
      </c>
    </row>
    <row r="16" spans="1:11" x14ac:dyDescent="0.35">
      <c r="A16" s="6">
        <v>1943</v>
      </c>
      <c r="B16" s="6">
        <v>203.1</v>
      </c>
      <c r="C16" s="6">
        <v>112.7</v>
      </c>
      <c r="D16" s="6">
        <v>28.2</v>
      </c>
      <c r="E16" s="6">
        <v>1.1000000000000001</v>
      </c>
      <c r="F16" s="6">
        <v>0.9</v>
      </c>
      <c r="G16" s="6">
        <f t="shared" si="0"/>
        <v>2</v>
      </c>
      <c r="H16" s="8">
        <v>0.6</v>
      </c>
      <c r="I16" s="9">
        <f t="shared" si="3"/>
        <v>2.9542097488921711E-3</v>
      </c>
      <c r="J16" s="6">
        <f t="shared" si="1"/>
        <v>0.13884785819793205</v>
      </c>
      <c r="K16" s="10">
        <f t="shared" si="2"/>
        <v>9.8473658296405718E-3</v>
      </c>
    </row>
    <row r="17" spans="1:11" x14ac:dyDescent="0.35">
      <c r="A17" s="6">
        <v>1944</v>
      </c>
      <c r="B17" s="6">
        <v>224.4</v>
      </c>
      <c r="C17" s="6">
        <v>124.3</v>
      </c>
      <c r="D17" s="6">
        <v>29.3</v>
      </c>
      <c r="E17" s="6">
        <v>1.2</v>
      </c>
      <c r="F17" s="6">
        <v>1.6</v>
      </c>
      <c r="G17" s="6">
        <f t="shared" si="0"/>
        <v>2.8</v>
      </c>
      <c r="H17" s="8">
        <v>1</v>
      </c>
      <c r="I17" s="9">
        <f t="shared" si="3"/>
        <v>4.4563279857397506E-3</v>
      </c>
      <c r="J17" s="6">
        <f t="shared" si="1"/>
        <v>0.1305704099821747</v>
      </c>
      <c r="K17" s="10">
        <f t="shared" si="2"/>
        <v>1.24777183600713E-2</v>
      </c>
    </row>
    <row r="18" spans="1:11" x14ac:dyDescent="0.35">
      <c r="A18" s="6">
        <v>1945</v>
      </c>
      <c r="B18" s="6">
        <v>228</v>
      </c>
      <c r="C18" s="6">
        <v>126.3</v>
      </c>
      <c r="D18" s="6">
        <v>30.8</v>
      </c>
      <c r="E18" s="6">
        <v>1.4</v>
      </c>
      <c r="F18" s="6">
        <v>1.5</v>
      </c>
      <c r="G18" s="6">
        <f t="shared" si="0"/>
        <v>2.9</v>
      </c>
      <c r="H18" s="8">
        <v>1.1000000000000001</v>
      </c>
      <c r="I18" s="9">
        <f t="shared" si="3"/>
        <v>4.8245614035087722E-3</v>
      </c>
      <c r="J18" s="6">
        <f t="shared" si="1"/>
        <v>0.13508771929824562</v>
      </c>
      <c r="K18" s="10">
        <f t="shared" si="2"/>
        <v>1.2719298245614035E-2</v>
      </c>
    </row>
    <row r="19" spans="1:11" x14ac:dyDescent="0.35">
      <c r="A19" s="6">
        <v>1946</v>
      </c>
      <c r="B19" s="6">
        <v>227.5</v>
      </c>
      <c r="C19" s="6">
        <v>122.5</v>
      </c>
      <c r="D19" s="6">
        <v>35.700000000000003</v>
      </c>
      <c r="E19" s="6">
        <v>1.8</v>
      </c>
      <c r="F19" s="6">
        <v>1.4</v>
      </c>
      <c r="G19" s="6">
        <f t="shared" si="0"/>
        <v>3.2</v>
      </c>
      <c r="H19" s="8">
        <v>1.4</v>
      </c>
      <c r="I19" s="9">
        <f t="shared" si="3"/>
        <v>6.1538461538461538E-3</v>
      </c>
      <c r="J19" s="6">
        <f t="shared" si="1"/>
        <v>0.15692307692307694</v>
      </c>
      <c r="K19" s="10">
        <f t="shared" si="2"/>
        <v>1.4065934065934066E-2</v>
      </c>
    </row>
    <row r="20" spans="1:11" x14ac:dyDescent="0.35">
      <c r="A20" s="6">
        <v>1947</v>
      </c>
      <c r="B20" s="6">
        <v>249.6</v>
      </c>
      <c r="C20" s="6">
        <v>132.4</v>
      </c>
      <c r="D20" s="6">
        <v>34.6</v>
      </c>
      <c r="E20" s="6">
        <v>2</v>
      </c>
      <c r="F20" s="6">
        <v>1.4</v>
      </c>
      <c r="G20" s="6">
        <f t="shared" si="0"/>
        <v>3.4</v>
      </c>
      <c r="H20" s="8">
        <v>0.4</v>
      </c>
      <c r="I20" s="9">
        <f t="shared" si="3"/>
        <v>1.6025641025641027E-3</v>
      </c>
      <c r="J20" s="6">
        <f t="shared" si="1"/>
        <v>0.13862179487179488</v>
      </c>
      <c r="K20" s="10">
        <f t="shared" si="2"/>
        <v>1.3621794871794872E-2</v>
      </c>
    </row>
    <row r="21" spans="1:11" x14ac:dyDescent="0.35">
      <c r="A21" s="6">
        <v>1948</v>
      </c>
      <c r="B21" s="6">
        <v>274.5</v>
      </c>
      <c r="C21" s="6">
        <v>144.30000000000001</v>
      </c>
      <c r="D21" s="6">
        <v>39.299999999999997</v>
      </c>
      <c r="E21" s="6">
        <v>2.1</v>
      </c>
      <c r="F21" s="6">
        <v>1.6</v>
      </c>
      <c r="G21" s="6">
        <f t="shared" si="0"/>
        <v>3.7</v>
      </c>
      <c r="H21" s="8">
        <v>0.5</v>
      </c>
      <c r="I21" s="9">
        <f t="shared" si="3"/>
        <v>1.8214936247723133E-3</v>
      </c>
      <c r="J21" s="6">
        <f t="shared" si="1"/>
        <v>0.14316939890710381</v>
      </c>
      <c r="K21" s="10">
        <f t="shared" si="2"/>
        <v>1.3479052823315119E-2</v>
      </c>
    </row>
    <row r="22" spans="1:11" x14ac:dyDescent="0.35">
      <c r="A22" s="6">
        <v>1949</v>
      </c>
      <c r="B22" s="6">
        <v>272.5</v>
      </c>
      <c r="C22" s="6">
        <v>144.30000000000001</v>
      </c>
      <c r="D22" s="6">
        <v>34.700000000000003</v>
      </c>
      <c r="E22" s="6">
        <v>2</v>
      </c>
      <c r="F22" s="6">
        <v>1.7</v>
      </c>
      <c r="G22" s="6">
        <f t="shared" si="0"/>
        <v>3.7</v>
      </c>
      <c r="H22" s="8">
        <v>0.5</v>
      </c>
      <c r="I22" s="9">
        <f t="shared" si="3"/>
        <v>1.834862385321101E-3</v>
      </c>
      <c r="J22" s="6">
        <f t="shared" si="1"/>
        <v>0.12733944954128443</v>
      </c>
      <c r="K22" s="10">
        <f t="shared" si="2"/>
        <v>1.3577981651376147E-2</v>
      </c>
    </row>
    <row r="23" spans="1:11" x14ac:dyDescent="0.35">
      <c r="A23" s="6">
        <v>1950</v>
      </c>
      <c r="B23" s="6">
        <v>299.8</v>
      </c>
      <c r="C23" s="6">
        <v>158.30000000000001</v>
      </c>
      <c r="D23" s="6">
        <v>37.5</v>
      </c>
      <c r="E23" s="6">
        <v>2.2999999999999998</v>
      </c>
      <c r="F23" s="6">
        <v>1.9</v>
      </c>
      <c r="G23" s="6">
        <f t="shared" si="0"/>
        <v>4.1999999999999993</v>
      </c>
      <c r="H23" s="8">
        <v>0.8</v>
      </c>
      <c r="I23" s="9">
        <f t="shared" si="3"/>
        <v>2.6684456304202804E-3</v>
      </c>
      <c r="J23" s="6">
        <f t="shared" si="1"/>
        <v>0.12508338892595064</v>
      </c>
      <c r="K23" s="10">
        <f t="shared" si="2"/>
        <v>1.4009339559706468E-2</v>
      </c>
    </row>
    <row r="24" spans="1:11" x14ac:dyDescent="0.35">
      <c r="A24" s="6">
        <v>1951</v>
      </c>
      <c r="B24" s="6">
        <v>346.9</v>
      </c>
      <c r="C24" s="6">
        <v>185.7</v>
      </c>
      <c r="D24" s="6">
        <v>42.6</v>
      </c>
      <c r="E24" s="6">
        <v>2.4</v>
      </c>
      <c r="F24" s="6">
        <v>2.1</v>
      </c>
      <c r="G24" s="6">
        <f t="shared" si="0"/>
        <v>4.5</v>
      </c>
      <c r="H24" s="8">
        <v>1</v>
      </c>
      <c r="I24" s="9">
        <f t="shared" si="3"/>
        <v>2.8826751225136931E-3</v>
      </c>
      <c r="J24" s="6">
        <f t="shared" si="1"/>
        <v>0.12280196021908332</v>
      </c>
      <c r="K24" s="10">
        <f t="shared" si="2"/>
        <v>1.2972038051311618E-2</v>
      </c>
    </row>
    <row r="25" spans="1:11" x14ac:dyDescent="0.35">
      <c r="A25" s="6">
        <v>1952</v>
      </c>
      <c r="B25" s="6">
        <v>367.3</v>
      </c>
      <c r="C25" s="6">
        <v>201.1</v>
      </c>
      <c r="D25" s="6">
        <v>43</v>
      </c>
      <c r="E25" s="6">
        <v>3</v>
      </c>
      <c r="F25" s="6">
        <v>2.4</v>
      </c>
      <c r="G25" s="6">
        <f t="shared" si="0"/>
        <v>5.4</v>
      </c>
      <c r="H25" s="8">
        <v>0.8</v>
      </c>
      <c r="I25" s="9">
        <f t="shared" si="3"/>
        <v>2.1780560849441874E-3</v>
      </c>
      <c r="J25" s="6">
        <f t="shared" si="1"/>
        <v>0.11707051456575006</v>
      </c>
      <c r="K25" s="10">
        <f t="shared" si="2"/>
        <v>1.4701878573373265E-2</v>
      </c>
    </row>
    <row r="26" spans="1:11" x14ac:dyDescent="0.35">
      <c r="A26" s="6">
        <v>1953</v>
      </c>
      <c r="B26" s="6">
        <v>389.2</v>
      </c>
      <c r="C26" s="6">
        <v>215.2</v>
      </c>
      <c r="D26" s="6">
        <v>42</v>
      </c>
      <c r="E26" s="6">
        <v>3.7</v>
      </c>
      <c r="F26" s="6">
        <v>2.7</v>
      </c>
      <c r="G26" s="6">
        <f t="shared" si="0"/>
        <v>6.4</v>
      </c>
      <c r="H26" s="8">
        <v>0.5</v>
      </c>
      <c r="I26" s="9">
        <f t="shared" si="3"/>
        <v>1.2846865364850976E-3</v>
      </c>
      <c r="J26" s="6">
        <f t="shared" si="1"/>
        <v>0.10791366906474821</v>
      </c>
      <c r="K26" s="10">
        <f t="shared" si="2"/>
        <v>1.644398766700925E-2</v>
      </c>
    </row>
    <row r="27" spans="1:11" x14ac:dyDescent="0.35">
      <c r="A27" s="6">
        <v>1954</v>
      </c>
      <c r="B27" s="6">
        <v>390.5</v>
      </c>
      <c r="C27" s="6">
        <v>214.1</v>
      </c>
      <c r="D27" s="6">
        <v>42.3</v>
      </c>
      <c r="E27" s="6">
        <v>3.9</v>
      </c>
      <c r="F27" s="6">
        <v>3</v>
      </c>
      <c r="G27" s="6">
        <f t="shared" si="0"/>
        <v>6.9</v>
      </c>
      <c r="H27" s="8">
        <v>0.3</v>
      </c>
      <c r="I27" s="9">
        <f t="shared" si="3"/>
        <v>7.6824583866837387E-4</v>
      </c>
      <c r="J27" s="6">
        <f t="shared" si="1"/>
        <v>0.10832266325224071</v>
      </c>
      <c r="K27" s="10">
        <f t="shared" si="2"/>
        <v>1.7669654289372599E-2</v>
      </c>
    </row>
    <row r="28" spans="1:11" x14ac:dyDescent="0.35">
      <c r="A28" s="6">
        <v>1955</v>
      </c>
      <c r="B28" s="6">
        <v>425.5</v>
      </c>
      <c r="C28" s="6">
        <v>230.6</v>
      </c>
      <c r="D28" s="6">
        <v>44.3</v>
      </c>
      <c r="E28" s="6">
        <v>4.3</v>
      </c>
      <c r="F28" s="6">
        <v>3.6</v>
      </c>
      <c r="G28" s="6">
        <f t="shared" si="0"/>
        <v>7.9</v>
      </c>
      <c r="H28" s="8">
        <v>0.2</v>
      </c>
      <c r="I28" s="9">
        <f t="shared" si="3"/>
        <v>4.7003525264394835E-4</v>
      </c>
      <c r="J28" s="6">
        <f t="shared" si="1"/>
        <v>0.10411280846063455</v>
      </c>
      <c r="K28" s="10">
        <f t="shared" si="2"/>
        <v>1.8566392479435957E-2</v>
      </c>
    </row>
    <row r="29" spans="1:11" x14ac:dyDescent="0.35">
      <c r="A29" s="6">
        <v>1956</v>
      </c>
      <c r="B29" s="6">
        <v>449.4</v>
      </c>
      <c r="C29" s="6">
        <v>249.3</v>
      </c>
      <c r="D29" s="6">
        <v>45.8</v>
      </c>
      <c r="E29" s="6">
        <v>5.2</v>
      </c>
      <c r="F29" s="6">
        <v>4.8</v>
      </c>
      <c r="G29" s="6">
        <f t="shared" si="0"/>
        <v>10</v>
      </c>
      <c r="H29" s="8">
        <v>0.7</v>
      </c>
      <c r="I29" s="9">
        <f t="shared" si="3"/>
        <v>1.557632398753894E-3</v>
      </c>
      <c r="J29" s="6">
        <f t="shared" si="1"/>
        <v>0.10191366266132622</v>
      </c>
      <c r="K29" s="10">
        <f t="shared" si="2"/>
        <v>2.2251891410769917E-2</v>
      </c>
    </row>
    <row r="30" spans="1:11" x14ac:dyDescent="0.35">
      <c r="A30" s="6">
        <v>1957</v>
      </c>
      <c r="B30" s="6">
        <v>474</v>
      </c>
      <c r="C30" s="6">
        <v>262.60000000000002</v>
      </c>
      <c r="D30" s="6">
        <v>47.8</v>
      </c>
      <c r="E30" s="6">
        <v>5.6</v>
      </c>
      <c r="F30" s="6">
        <v>5.9</v>
      </c>
      <c r="G30" s="6">
        <f t="shared" si="0"/>
        <v>11.5</v>
      </c>
      <c r="H30" s="8">
        <v>1.1000000000000001</v>
      </c>
      <c r="I30" s="9">
        <f t="shared" si="3"/>
        <v>2.3206751054852324E-3</v>
      </c>
      <c r="J30" s="6">
        <f t="shared" si="1"/>
        <v>0.10084388185654009</v>
      </c>
      <c r="K30" s="10">
        <f t="shared" si="2"/>
        <v>2.4261603375527425E-2</v>
      </c>
    </row>
    <row r="31" spans="1:11" x14ac:dyDescent="0.35">
      <c r="A31" s="6">
        <v>1958</v>
      </c>
      <c r="B31" s="6">
        <v>481.2</v>
      </c>
      <c r="C31" s="6">
        <v>264.7</v>
      </c>
      <c r="D31" s="6">
        <v>50.2</v>
      </c>
      <c r="E31" s="6">
        <v>6</v>
      </c>
      <c r="F31" s="6">
        <v>6.4</v>
      </c>
      <c r="G31" s="6">
        <f t="shared" si="0"/>
        <v>12.4</v>
      </c>
      <c r="H31" s="8">
        <v>1.4</v>
      </c>
      <c r="I31" s="9">
        <f t="shared" si="3"/>
        <v>2.909393183707398E-3</v>
      </c>
      <c r="J31" s="6">
        <f t="shared" si="1"/>
        <v>0.10432252701579385</v>
      </c>
      <c r="K31" s="10">
        <f t="shared" si="2"/>
        <v>2.5768911055694101E-2</v>
      </c>
    </row>
    <row r="32" spans="1:11" x14ac:dyDescent="0.35">
      <c r="A32" s="6">
        <v>1959</v>
      </c>
      <c r="B32" s="6">
        <v>521.70000000000005</v>
      </c>
      <c r="C32" s="6">
        <v>285.8</v>
      </c>
      <c r="D32" s="6">
        <v>50.3</v>
      </c>
      <c r="E32" s="6">
        <v>6.6</v>
      </c>
      <c r="F32" s="6">
        <v>7</v>
      </c>
      <c r="G32" s="6">
        <f t="shared" si="0"/>
        <v>13.6</v>
      </c>
      <c r="H32" s="8">
        <v>1.1000000000000001</v>
      </c>
      <c r="I32" s="9">
        <f t="shared" si="3"/>
        <v>2.1084914701935977E-3</v>
      </c>
      <c r="J32" s="6">
        <f t="shared" si="1"/>
        <v>9.6415564500670875E-2</v>
      </c>
      <c r="K32" s="10">
        <f t="shared" si="2"/>
        <v>2.6068621813302661E-2</v>
      </c>
    </row>
    <row r="33" spans="1:11" x14ac:dyDescent="0.35">
      <c r="A33" s="6">
        <v>1960</v>
      </c>
      <c r="B33" s="6">
        <v>542.4</v>
      </c>
      <c r="C33" s="6">
        <v>301.3</v>
      </c>
      <c r="D33" s="6">
        <v>50.6</v>
      </c>
      <c r="E33" s="6">
        <v>7.1</v>
      </c>
      <c r="F33" s="6">
        <v>7.8</v>
      </c>
      <c r="G33" s="6">
        <f t="shared" si="0"/>
        <v>14.899999999999999</v>
      </c>
      <c r="H33" s="8">
        <v>1.1000000000000001</v>
      </c>
      <c r="I33" s="9">
        <f t="shared" si="3"/>
        <v>2.0280235988200594E-3</v>
      </c>
      <c r="J33" s="6">
        <f t="shared" si="1"/>
        <v>9.3289085545722725E-2</v>
      </c>
      <c r="K33" s="10">
        <f t="shared" si="2"/>
        <v>2.7470501474926252E-2</v>
      </c>
    </row>
    <row r="34" spans="1:11" x14ac:dyDescent="0.35">
      <c r="A34" s="6">
        <v>1961</v>
      </c>
      <c r="B34" s="6">
        <v>562.20000000000005</v>
      </c>
      <c r="C34" s="6">
        <v>310.39999999999998</v>
      </c>
      <c r="D34" s="6">
        <v>53.2</v>
      </c>
      <c r="E34" s="6">
        <v>8</v>
      </c>
      <c r="F34" s="6">
        <v>8.8000000000000007</v>
      </c>
      <c r="G34" s="6">
        <f t="shared" si="0"/>
        <v>16.8</v>
      </c>
      <c r="H34" s="8">
        <v>2</v>
      </c>
      <c r="I34" s="9">
        <f t="shared" si="3"/>
        <v>3.557452863749555E-3</v>
      </c>
      <c r="J34" s="6">
        <f t="shared" si="1"/>
        <v>9.4628246175738173E-2</v>
      </c>
      <c r="K34" s="10">
        <f t="shared" si="2"/>
        <v>2.9882604055496264E-2</v>
      </c>
    </row>
    <row r="35" spans="1:11" x14ac:dyDescent="0.35">
      <c r="A35" s="6">
        <v>1962</v>
      </c>
      <c r="B35" s="6">
        <v>603.9</v>
      </c>
      <c r="C35" s="6">
        <v>332.2</v>
      </c>
      <c r="D35" s="6">
        <v>55.2</v>
      </c>
      <c r="E35" s="6">
        <v>8.4</v>
      </c>
      <c r="F35" s="6">
        <v>9.9</v>
      </c>
      <c r="G35" s="6">
        <f t="shared" si="0"/>
        <v>18.3</v>
      </c>
      <c r="H35" s="8">
        <v>2.2999999999999998</v>
      </c>
      <c r="I35" s="9">
        <f t="shared" si="3"/>
        <v>3.8085775790693823E-3</v>
      </c>
      <c r="J35" s="6">
        <f t="shared" si="1"/>
        <v>9.1405861897665183E-2</v>
      </c>
      <c r="K35" s="10">
        <f t="shared" si="2"/>
        <v>3.0303030303030304E-2</v>
      </c>
    </row>
    <row r="36" spans="1:11" x14ac:dyDescent="0.35">
      <c r="A36" s="6">
        <v>1963</v>
      </c>
      <c r="B36" s="6">
        <v>637.5</v>
      </c>
      <c r="C36" s="6">
        <v>350.4</v>
      </c>
      <c r="D36" s="6">
        <v>56.4</v>
      </c>
      <c r="E36" s="6">
        <v>9.1999999999999993</v>
      </c>
      <c r="F36" s="6">
        <v>11.7</v>
      </c>
      <c r="G36" s="6">
        <f t="shared" si="0"/>
        <v>20.9</v>
      </c>
      <c r="H36" s="8">
        <v>2.2000000000000002</v>
      </c>
      <c r="I36" s="9">
        <f t="shared" si="3"/>
        <v>3.4509803921568632E-3</v>
      </c>
      <c r="J36" s="6">
        <f t="shared" si="1"/>
        <v>8.847058823529412E-2</v>
      </c>
      <c r="K36" s="10">
        <f t="shared" si="2"/>
        <v>3.2784313725490191E-2</v>
      </c>
    </row>
    <row r="37" spans="1:11" x14ac:dyDescent="0.35">
      <c r="A37" s="6">
        <v>1964</v>
      </c>
      <c r="B37" s="6">
        <v>684.5</v>
      </c>
      <c r="C37" s="6">
        <v>376</v>
      </c>
      <c r="D37" s="6">
        <v>59.1</v>
      </c>
      <c r="E37" s="6">
        <v>9.8000000000000007</v>
      </c>
      <c r="F37" s="6">
        <v>12.9</v>
      </c>
      <c r="G37" s="6">
        <f t="shared" si="0"/>
        <v>22.700000000000003</v>
      </c>
      <c r="H37" s="8">
        <v>2.7</v>
      </c>
      <c r="I37" s="9">
        <f t="shared" si="3"/>
        <v>3.9444850255661067E-3</v>
      </c>
      <c r="J37" s="6">
        <f t="shared" si="1"/>
        <v>8.6340394448502555E-2</v>
      </c>
      <c r="K37" s="10">
        <f t="shared" si="2"/>
        <v>3.3162892622352086E-2</v>
      </c>
    </row>
    <row r="38" spans="1:11" x14ac:dyDescent="0.35">
      <c r="A38" s="6">
        <v>1965</v>
      </c>
      <c r="B38" s="6">
        <v>742.3</v>
      </c>
      <c r="C38" s="6">
        <v>405.4</v>
      </c>
      <c r="D38" s="6">
        <v>63.7</v>
      </c>
      <c r="E38" s="6">
        <v>11.1</v>
      </c>
      <c r="F38" s="6">
        <v>13.8</v>
      </c>
      <c r="G38" s="6">
        <f t="shared" si="0"/>
        <v>24.9</v>
      </c>
      <c r="H38" s="8">
        <v>3</v>
      </c>
      <c r="I38" s="9">
        <f t="shared" si="3"/>
        <v>4.0414926579550045E-3</v>
      </c>
      <c r="J38" s="6">
        <f t="shared" si="1"/>
        <v>8.5814360770577941E-2</v>
      </c>
      <c r="K38" s="10">
        <f t="shared" si="2"/>
        <v>3.3544389061026539E-2</v>
      </c>
    </row>
    <row r="39" spans="1:11" x14ac:dyDescent="0.35">
      <c r="A39" s="6">
        <v>1966</v>
      </c>
      <c r="B39" s="6">
        <v>813.4</v>
      </c>
      <c r="C39" s="6">
        <v>449.2</v>
      </c>
      <c r="D39" s="6">
        <v>67.900000000000006</v>
      </c>
      <c r="E39" s="6">
        <v>12.8</v>
      </c>
      <c r="F39" s="6">
        <v>15.4</v>
      </c>
      <c r="G39" s="6">
        <f t="shared" si="0"/>
        <v>28.200000000000003</v>
      </c>
      <c r="H39" s="8">
        <v>3.9</v>
      </c>
      <c r="I39" s="9">
        <f t="shared" si="3"/>
        <v>4.7946889599213179E-3</v>
      </c>
      <c r="J39" s="6">
        <f t="shared" si="1"/>
        <v>8.3476764199655773E-2</v>
      </c>
      <c r="K39" s="10">
        <f t="shared" si="2"/>
        <v>3.4669289402507998E-2</v>
      </c>
    </row>
    <row r="40" spans="1:11" x14ac:dyDescent="0.35">
      <c r="A40" s="6">
        <v>1967</v>
      </c>
      <c r="B40" s="6">
        <v>860</v>
      </c>
      <c r="C40" s="6">
        <v>481.8</v>
      </c>
      <c r="D40" s="6">
        <v>69.5</v>
      </c>
      <c r="E40" s="6">
        <v>14</v>
      </c>
      <c r="F40" s="6">
        <v>16.2</v>
      </c>
      <c r="G40" s="6">
        <f t="shared" si="0"/>
        <v>30.2</v>
      </c>
      <c r="H40" s="8">
        <v>3.8</v>
      </c>
      <c r="I40" s="9">
        <f t="shared" si="3"/>
        <v>4.4186046511627908E-3</v>
      </c>
      <c r="J40" s="6">
        <f t="shared" si="1"/>
        <v>8.0813953488372087E-2</v>
      </c>
      <c r="K40" s="10">
        <f t="shared" si="2"/>
        <v>3.5116279069767442E-2</v>
      </c>
    </row>
    <row r="41" spans="1:11" x14ac:dyDescent="0.35">
      <c r="A41" s="6">
        <v>1968</v>
      </c>
      <c r="B41" s="6">
        <v>940.7</v>
      </c>
      <c r="C41" s="6">
        <v>530.79999999999995</v>
      </c>
      <c r="D41" s="6">
        <v>73.8</v>
      </c>
      <c r="E41" s="6">
        <v>15.6</v>
      </c>
      <c r="F41" s="6">
        <v>17</v>
      </c>
      <c r="G41" s="6">
        <f t="shared" si="0"/>
        <v>32.6</v>
      </c>
      <c r="H41" s="8">
        <v>4.2</v>
      </c>
      <c r="I41" s="9">
        <f t="shared" si="3"/>
        <v>4.4647602848942279E-3</v>
      </c>
      <c r="J41" s="6">
        <f t="shared" si="1"/>
        <v>7.8452216434569996E-2</v>
      </c>
      <c r="K41" s="10">
        <f t="shared" si="2"/>
        <v>3.4655044116083771E-2</v>
      </c>
    </row>
    <row r="42" spans="1:11" x14ac:dyDescent="0.35">
      <c r="A42" s="6">
        <v>1969</v>
      </c>
      <c r="B42" s="6">
        <v>1017.6</v>
      </c>
      <c r="C42" s="6">
        <v>584.5</v>
      </c>
      <c r="D42" s="6">
        <v>77</v>
      </c>
      <c r="E42" s="6">
        <v>17.2</v>
      </c>
      <c r="F42" s="6">
        <v>17.7</v>
      </c>
      <c r="G42" s="6">
        <f t="shared" si="0"/>
        <v>34.9</v>
      </c>
      <c r="H42" s="8">
        <v>4.5</v>
      </c>
      <c r="I42" s="9">
        <f t="shared" si="3"/>
        <v>4.4221698113207546E-3</v>
      </c>
      <c r="J42" s="6">
        <f t="shared" si="1"/>
        <v>7.5668238993710696E-2</v>
      </c>
      <c r="K42" s="10">
        <f t="shared" si="2"/>
        <v>3.4296383647798738E-2</v>
      </c>
    </row>
    <row r="43" spans="1:11" x14ac:dyDescent="0.35">
      <c r="A43" s="6">
        <v>1970</v>
      </c>
      <c r="B43" s="6">
        <v>1073.3</v>
      </c>
      <c r="C43" s="6">
        <v>623.29999999999995</v>
      </c>
      <c r="D43" s="6">
        <v>77.8</v>
      </c>
      <c r="E43" s="6">
        <v>17.899999999999999</v>
      </c>
      <c r="F43" s="6">
        <v>17.600000000000001</v>
      </c>
      <c r="G43" s="6">
        <f t="shared" si="0"/>
        <v>35.5</v>
      </c>
      <c r="H43" s="8">
        <v>4.8</v>
      </c>
      <c r="I43" s="9">
        <f t="shared" si="3"/>
        <v>4.4721885772850091E-3</v>
      </c>
      <c r="J43" s="6">
        <f t="shared" si="1"/>
        <v>7.2486723190161181E-2</v>
      </c>
      <c r="K43" s="10">
        <f t="shared" si="2"/>
        <v>3.3075561352837048E-2</v>
      </c>
    </row>
    <row r="44" spans="1:11" x14ac:dyDescent="0.35">
      <c r="A44" s="6">
        <v>1971</v>
      </c>
      <c r="B44" s="6">
        <v>1164.9000000000001</v>
      </c>
      <c r="C44" s="6">
        <v>665</v>
      </c>
      <c r="D44" s="6">
        <v>83.9</v>
      </c>
      <c r="E44" s="6">
        <v>18.7</v>
      </c>
      <c r="F44" s="6">
        <v>18.100000000000001</v>
      </c>
      <c r="G44" s="6">
        <f t="shared" si="0"/>
        <v>36.799999999999997</v>
      </c>
      <c r="H44" s="8">
        <v>4.7</v>
      </c>
      <c r="I44" s="9">
        <f t="shared" si="3"/>
        <v>4.0346810885054513E-3</v>
      </c>
      <c r="J44" s="6">
        <f t="shared" si="1"/>
        <v>7.2023349643746237E-2</v>
      </c>
      <c r="K44" s="10">
        <f t="shared" si="2"/>
        <v>3.1590694480212886E-2</v>
      </c>
    </row>
    <row r="45" spans="1:11" x14ac:dyDescent="0.35">
      <c r="A45" s="6">
        <v>1972</v>
      </c>
      <c r="B45" s="6">
        <v>1279.0999999999999</v>
      </c>
      <c r="C45" s="6">
        <v>731.3</v>
      </c>
      <c r="D45" s="6">
        <v>95.1</v>
      </c>
      <c r="E45" s="6">
        <v>20.6</v>
      </c>
      <c r="F45" s="6">
        <v>19.3</v>
      </c>
      <c r="G45" s="6">
        <f t="shared" si="0"/>
        <v>39.900000000000006</v>
      </c>
      <c r="H45" s="8">
        <v>6.6</v>
      </c>
      <c r="I45" s="9">
        <f t="shared" si="3"/>
        <v>5.1598780392463454E-3</v>
      </c>
      <c r="J45" s="6">
        <f t="shared" si="1"/>
        <v>7.4349151747322331E-2</v>
      </c>
      <c r="K45" s="10">
        <f t="shared" si="2"/>
        <v>3.1193808146352912E-2</v>
      </c>
    </row>
    <row r="46" spans="1:11" x14ac:dyDescent="0.35">
      <c r="A46" s="6">
        <v>1973</v>
      </c>
      <c r="B46" s="6">
        <v>1425.4</v>
      </c>
      <c r="C46" s="6">
        <v>812.7</v>
      </c>
      <c r="D46" s="6">
        <v>112.5</v>
      </c>
      <c r="E46" s="6">
        <v>22.7</v>
      </c>
      <c r="F46" s="6">
        <v>20.3</v>
      </c>
      <c r="G46" s="6">
        <f t="shared" si="0"/>
        <v>43</v>
      </c>
      <c r="H46" s="8">
        <v>5.2</v>
      </c>
      <c r="I46" s="9">
        <f t="shared" si="3"/>
        <v>3.6480987792900238E-3</v>
      </c>
      <c r="J46" s="6">
        <f t="shared" si="1"/>
        <v>7.8925213975024555E-2</v>
      </c>
      <c r="K46" s="10">
        <f t="shared" si="2"/>
        <v>3.0166970674898274E-2</v>
      </c>
    </row>
    <row r="47" spans="1:11" x14ac:dyDescent="0.35">
      <c r="A47" s="6">
        <v>1974</v>
      </c>
      <c r="B47" s="6">
        <v>1545.2</v>
      </c>
      <c r="C47" s="6">
        <v>887.7</v>
      </c>
      <c r="D47" s="6">
        <v>112.2</v>
      </c>
      <c r="E47" s="6">
        <v>25.5</v>
      </c>
      <c r="F47" s="6">
        <v>21.5</v>
      </c>
      <c r="G47" s="6">
        <f t="shared" si="0"/>
        <v>47</v>
      </c>
      <c r="H47" s="8">
        <v>3.3</v>
      </c>
      <c r="I47" s="9">
        <f t="shared" si="3"/>
        <v>2.1356458710846491E-3</v>
      </c>
      <c r="J47" s="6">
        <f t="shared" si="1"/>
        <v>7.261195961687808E-2</v>
      </c>
      <c r="K47" s="10">
        <f t="shared" si="2"/>
        <v>3.0416774527569246E-2</v>
      </c>
    </row>
    <row r="48" spans="1:11" x14ac:dyDescent="0.35">
      <c r="A48" s="6">
        <v>1975</v>
      </c>
      <c r="B48" s="6">
        <v>1684.9</v>
      </c>
      <c r="C48" s="6">
        <v>947.2</v>
      </c>
      <c r="D48" s="6">
        <v>118.2</v>
      </c>
      <c r="E48" s="6">
        <v>27.8</v>
      </c>
      <c r="F48" s="6">
        <v>23.3</v>
      </c>
      <c r="G48" s="6">
        <f t="shared" si="0"/>
        <v>51.1</v>
      </c>
      <c r="H48" s="8">
        <v>4.5</v>
      </c>
      <c r="I48" s="9">
        <f t="shared" si="3"/>
        <v>2.6707816487625377E-3</v>
      </c>
      <c r="J48" s="6">
        <f t="shared" si="1"/>
        <v>7.0152531307495991E-2</v>
      </c>
      <c r="K48" s="10">
        <f t="shared" si="2"/>
        <v>3.0328209389281262E-2</v>
      </c>
    </row>
    <row r="49" spans="1:11" x14ac:dyDescent="0.35">
      <c r="A49" s="6">
        <v>1976</v>
      </c>
      <c r="B49" s="6">
        <v>1873.4</v>
      </c>
      <c r="C49" s="6">
        <v>1048.3</v>
      </c>
      <c r="D49" s="6">
        <v>131</v>
      </c>
      <c r="E49" s="6">
        <v>32.200000000000003</v>
      </c>
      <c r="F49" s="6">
        <v>25.5</v>
      </c>
      <c r="G49" s="6">
        <f t="shared" si="0"/>
        <v>57.7</v>
      </c>
      <c r="H49" s="8">
        <v>5.0999999999999996</v>
      </c>
      <c r="I49" s="9">
        <f t="shared" si="3"/>
        <v>2.7223230490018148E-3</v>
      </c>
      <c r="J49" s="6">
        <f t="shared" si="1"/>
        <v>6.9926337141027001E-2</v>
      </c>
      <c r="K49" s="10">
        <f t="shared" si="2"/>
        <v>3.0799615672040141E-2</v>
      </c>
    </row>
    <row r="50" spans="1:11" x14ac:dyDescent="0.35">
      <c r="A50" s="6">
        <v>1977</v>
      </c>
      <c r="B50" s="6">
        <v>2081.8000000000002</v>
      </c>
      <c r="C50" s="6">
        <v>1165.8</v>
      </c>
      <c r="D50" s="6">
        <v>144.5</v>
      </c>
      <c r="E50" s="6">
        <v>35.799999999999997</v>
      </c>
      <c r="F50" s="6">
        <v>27.9</v>
      </c>
      <c r="G50" s="6">
        <f t="shared" si="0"/>
        <v>63.699999999999996</v>
      </c>
      <c r="H50" s="8">
        <v>7.1</v>
      </c>
      <c r="I50" s="9">
        <f t="shared" si="3"/>
        <v>3.410510135459698E-3</v>
      </c>
      <c r="J50" s="6">
        <f t="shared" si="1"/>
        <v>6.9411086559707943E-2</v>
      </c>
      <c r="K50" s="10">
        <f t="shared" si="2"/>
        <v>3.0598520511096162E-2</v>
      </c>
    </row>
    <row r="51" spans="1:11" x14ac:dyDescent="0.35">
      <c r="A51" s="6">
        <v>1978</v>
      </c>
      <c r="B51" s="6">
        <v>2351.6</v>
      </c>
      <c r="C51" s="6">
        <v>1316.8</v>
      </c>
      <c r="D51" s="6">
        <v>166</v>
      </c>
      <c r="E51" s="6">
        <v>40.4</v>
      </c>
      <c r="F51" s="6">
        <v>31</v>
      </c>
      <c r="G51" s="6">
        <f t="shared" si="0"/>
        <v>71.400000000000006</v>
      </c>
      <c r="H51" s="8">
        <v>8.9</v>
      </c>
      <c r="I51" s="9">
        <f t="shared" si="3"/>
        <v>3.7846572546351423E-3</v>
      </c>
      <c r="J51" s="6">
        <f t="shared" si="1"/>
        <v>7.059023643476782E-2</v>
      </c>
      <c r="K51" s="10">
        <f t="shared" si="2"/>
        <v>3.0362306514713389E-2</v>
      </c>
    </row>
    <row r="52" spans="1:11" x14ac:dyDescent="0.35">
      <c r="A52" s="6">
        <v>1979</v>
      </c>
      <c r="B52" s="6">
        <v>2627.3</v>
      </c>
      <c r="C52" s="6">
        <v>1477.2</v>
      </c>
      <c r="D52" s="6">
        <v>179.4</v>
      </c>
      <c r="E52" s="6">
        <v>48.1</v>
      </c>
      <c r="F52" s="6">
        <v>35</v>
      </c>
      <c r="G52" s="6">
        <f t="shared" si="0"/>
        <v>83.1</v>
      </c>
      <c r="H52" s="8">
        <v>8.5</v>
      </c>
      <c r="I52" s="9">
        <f t="shared" si="3"/>
        <v>3.2352605336276783E-3</v>
      </c>
      <c r="J52" s="6">
        <f t="shared" si="1"/>
        <v>6.8283028203859467E-2</v>
      </c>
      <c r="K52" s="10">
        <f t="shared" si="2"/>
        <v>3.1629429452289415E-2</v>
      </c>
    </row>
    <row r="53" spans="1:11" x14ac:dyDescent="0.35">
      <c r="A53" s="6">
        <v>1980</v>
      </c>
      <c r="B53" s="6">
        <v>2857.3</v>
      </c>
      <c r="C53" s="6">
        <v>1622.2</v>
      </c>
      <c r="D53" s="6">
        <v>171.6</v>
      </c>
      <c r="E53" s="6">
        <v>54.4</v>
      </c>
      <c r="F53" s="6">
        <v>39.6</v>
      </c>
      <c r="G53" s="6">
        <f t="shared" si="0"/>
        <v>94</v>
      </c>
      <c r="H53" s="8">
        <v>9.8000000000000007</v>
      </c>
      <c r="I53" s="9">
        <f t="shared" si="3"/>
        <v>3.4298113603751794E-3</v>
      </c>
      <c r="J53" s="6">
        <f t="shared" si="1"/>
        <v>6.0056696881671499E-2</v>
      </c>
      <c r="K53" s="10">
        <f t="shared" si="2"/>
        <v>3.2898190599517027E-2</v>
      </c>
    </row>
    <row r="54" spans="1:11" x14ac:dyDescent="0.35">
      <c r="A54" s="6">
        <v>1981</v>
      </c>
      <c r="B54" s="6">
        <v>3207</v>
      </c>
      <c r="C54" s="6">
        <v>1792.5</v>
      </c>
      <c r="D54" s="6">
        <v>179.7</v>
      </c>
      <c r="E54" s="6">
        <v>64.8</v>
      </c>
      <c r="F54" s="6">
        <v>45</v>
      </c>
      <c r="G54" s="6">
        <f t="shared" si="0"/>
        <v>109.8</v>
      </c>
      <c r="H54" s="8">
        <v>11.5</v>
      </c>
      <c r="I54" s="9">
        <f t="shared" si="3"/>
        <v>3.5859058309946992E-3</v>
      </c>
      <c r="J54" s="6">
        <f t="shared" si="1"/>
        <v>5.6033676333021511E-2</v>
      </c>
      <c r="K54" s="10">
        <f t="shared" si="2"/>
        <v>3.4237605238540691E-2</v>
      </c>
    </row>
    <row r="55" spans="1:11" x14ac:dyDescent="0.35">
      <c r="A55" s="6">
        <v>1982</v>
      </c>
      <c r="B55" s="6">
        <v>3343.8</v>
      </c>
      <c r="C55" s="6">
        <v>1893</v>
      </c>
      <c r="D55" s="6">
        <v>171.2</v>
      </c>
      <c r="E55" s="6">
        <v>72.7</v>
      </c>
      <c r="F55" s="6">
        <v>49.7</v>
      </c>
      <c r="G55" s="6">
        <f t="shared" si="0"/>
        <v>122.4</v>
      </c>
      <c r="H55" s="8">
        <v>15</v>
      </c>
      <c r="I55" s="9">
        <f t="shared" si="3"/>
        <v>4.4859142293199351E-3</v>
      </c>
      <c r="J55" s="6">
        <f t="shared" si="1"/>
        <v>5.1199234403971526E-2</v>
      </c>
      <c r="K55" s="10">
        <f t="shared" si="2"/>
        <v>3.660506011125067E-2</v>
      </c>
    </row>
    <row r="56" spans="1:11" x14ac:dyDescent="0.35">
      <c r="A56" s="6">
        <v>1983</v>
      </c>
      <c r="B56" s="6">
        <v>3634</v>
      </c>
      <c r="C56" s="6">
        <v>2012.5</v>
      </c>
      <c r="D56" s="6">
        <v>186.3</v>
      </c>
      <c r="E56" s="6">
        <v>81.3</v>
      </c>
      <c r="F56" s="6">
        <v>55.2</v>
      </c>
      <c r="G56" s="6">
        <f t="shared" si="0"/>
        <v>136.5</v>
      </c>
      <c r="H56" s="8">
        <v>21.3</v>
      </c>
      <c r="I56" s="9">
        <f t="shared" si="3"/>
        <v>5.8613098514034125E-3</v>
      </c>
      <c r="J56" s="6">
        <f t="shared" si="1"/>
        <v>5.1265822784810129E-2</v>
      </c>
      <c r="K56" s="10">
        <f t="shared" si="2"/>
        <v>3.7561915244909191E-2</v>
      </c>
    </row>
    <row r="57" spans="1:11" x14ac:dyDescent="0.35">
      <c r="A57" s="6">
        <v>1984</v>
      </c>
      <c r="B57" s="6">
        <v>4037.6</v>
      </c>
      <c r="C57" s="6">
        <v>2215.9</v>
      </c>
      <c r="D57" s="6">
        <v>228.2</v>
      </c>
      <c r="E57" s="6">
        <v>95</v>
      </c>
      <c r="F57" s="6">
        <v>62.2</v>
      </c>
      <c r="G57" s="6">
        <f t="shared" si="0"/>
        <v>157.19999999999999</v>
      </c>
      <c r="H57" s="8">
        <v>21.1</v>
      </c>
      <c r="I57" s="9">
        <f t="shared" si="3"/>
        <v>5.2258767584703793E-3</v>
      </c>
      <c r="J57" s="6">
        <f t="shared" si="1"/>
        <v>5.6518723994452146E-2</v>
      </c>
      <c r="K57" s="10">
        <f t="shared" si="2"/>
        <v>3.8934020210025753E-2</v>
      </c>
    </row>
    <row r="58" spans="1:11" x14ac:dyDescent="0.35">
      <c r="A58" s="6">
        <v>1985</v>
      </c>
      <c r="B58" s="6">
        <v>4339</v>
      </c>
      <c r="C58" s="6">
        <v>2387.3000000000002</v>
      </c>
      <c r="D58" s="6">
        <v>241.1</v>
      </c>
      <c r="E58" s="6">
        <v>105.3</v>
      </c>
      <c r="F58" s="6">
        <v>71</v>
      </c>
      <c r="G58" s="6">
        <f t="shared" si="0"/>
        <v>176.3</v>
      </c>
      <c r="H58" s="8">
        <v>21.4</v>
      </c>
      <c r="I58" s="9">
        <f t="shared" si="3"/>
        <v>4.9320119843281858E-3</v>
      </c>
      <c r="J58" s="6">
        <f t="shared" si="1"/>
        <v>5.5565798571099327E-2</v>
      </c>
      <c r="K58" s="10">
        <f t="shared" si="2"/>
        <v>4.06314819082738E-2</v>
      </c>
    </row>
    <row r="59" spans="1:11" x14ac:dyDescent="0.35">
      <c r="A59" s="6">
        <v>1986</v>
      </c>
      <c r="B59" s="6">
        <v>4579.6000000000004</v>
      </c>
      <c r="C59" s="6">
        <v>2542.1</v>
      </c>
      <c r="D59" s="6">
        <v>256.5</v>
      </c>
      <c r="E59" s="6">
        <v>113.5</v>
      </c>
      <c r="F59" s="6">
        <v>75.2</v>
      </c>
      <c r="G59" s="6">
        <f t="shared" si="0"/>
        <v>188.7</v>
      </c>
      <c r="H59" s="8">
        <v>24.9</v>
      </c>
      <c r="I59" s="9">
        <f t="shared" si="3"/>
        <v>5.4371560835007413E-3</v>
      </c>
      <c r="J59" s="6">
        <f t="shared" si="1"/>
        <v>5.600925845051969E-2</v>
      </c>
      <c r="K59" s="10">
        <f t="shared" si="2"/>
        <v>4.1204472006288753E-2</v>
      </c>
    </row>
    <row r="60" spans="1:11" x14ac:dyDescent="0.35">
      <c r="A60" s="6">
        <v>1987</v>
      </c>
      <c r="B60" s="6">
        <v>4855.2</v>
      </c>
      <c r="C60" s="6">
        <v>2722.4</v>
      </c>
      <c r="D60" s="6">
        <v>286.5</v>
      </c>
      <c r="E60" s="6">
        <v>120.1</v>
      </c>
      <c r="F60" s="6">
        <v>81.7</v>
      </c>
      <c r="G60" s="6">
        <f t="shared" si="0"/>
        <v>201.8</v>
      </c>
      <c r="H60" s="8">
        <v>30.3</v>
      </c>
      <c r="I60" s="9">
        <f t="shared" si="3"/>
        <v>6.2407315867523483E-3</v>
      </c>
      <c r="J60" s="6">
        <f t="shared" si="1"/>
        <v>5.9008897676717749E-2</v>
      </c>
      <c r="K60" s="10">
        <f t="shared" si="2"/>
        <v>4.1563684297248313E-2</v>
      </c>
    </row>
    <row r="61" spans="1:11" x14ac:dyDescent="0.35">
      <c r="A61" s="6">
        <v>1988</v>
      </c>
      <c r="B61" s="6">
        <v>5236.3999999999996</v>
      </c>
      <c r="C61" s="6">
        <v>2948</v>
      </c>
      <c r="D61" s="6">
        <v>325.5</v>
      </c>
      <c r="E61" s="6">
        <v>132.69999999999999</v>
      </c>
      <c r="F61" s="6">
        <v>85.1</v>
      </c>
      <c r="G61" s="6">
        <f t="shared" si="0"/>
        <v>217.79999999999998</v>
      </c>
      <c r="H61" s="8">
        <v>29.5</v>
      </c>
      <c r="I61" s="9">
        <f t="shared" si="3"/>
        <v>5.6336414330456046E-3</v>
      </c>
      <c r="J61" s="6">
        <f t="shared" si="1"/>
        <v>6.2161026659537093E-2</v>
      </c>
      <c r="K61" s="10">
        <f t="shared" si="2"/>
        <v>4.1593461156519747E-2</v>
      </c>
    </row>
    <row r="62" spans="1:11" x14ac:dyDescent="0.35">
      <c r="A62" s="6">
        <v>1989</v>
      </c>
      <c r="B62" s="6">
        <v>5641.6</v>
      </c>
      <c r="C62" s="6">
        <v>3139.6</v>
      </c>
      <c r="D62" s="6">
        <v>341.1</v>
      </c>
      <c r="E62" s="6">
        <v>150.1</v>
      </c>
      <c r="F62" s="6">
        <v>87.8</v>
      </c>
      <c r="G62" s="6">
        <f t="shared" si="0"/>
        <v>237.89999999999998</v>
      </c>
      <c r="H62" s="8">
        <v>27.4</v>
      </c>
      <c r="I62" s="9">
        <f t="shared" si="3"/>
        <v>4.8567782189449793E-3</v>
      </c>
      <c r="J62" s="6">
        <f t="shared" si="1"/>
        <v>6.0461571185479297E-2</v>
      </c>
      <c r="K62" s="10">
        <f t="shared" si="2"/>
        <v>4.216888825865002E-2</v>
      </c>
    </row>
    <row r="63" spans="1:11" x14ac:dyDescent="0.35">
      <c r="A63" s="6">
        <v>1990</v>
      </c>
      <c r="B63" s="6">
        <v>5963.1</v>
      </c>
      <c r="C63" s="6">
        <v>3340.4</v>
      </c>
      <c r="D63" s="6">
        <v>353.2</v>
      </c>
      <c r="E63" s="6">
        <v>164.4</v>
      </c>
      <c r="F63" s="6">
        <v>91.1</v>
      </c>
      <c r="G63" s="6">
        <f t="shared" si="0"/>
        <v>255.5</v>
      </c>
      <c r="H63" s="8">
        <v>27</v>
      </c>
      <c r="I63" s="9">
        <f t="shared" si="3"/>
        <v>4.527846254464959E-3</v>
      </c>
      <c r="J63" s="6">
        <f t="shared" si="1"/>
        <v>5.9230936928778649E-2</v>
      </c>
      <c r="K63" s="10">
        <f t="shared" si="2"/>
        <v>4.2846841407992484E-2</v>
      </c>
    </row>
    <row r="64" spans="1:11" x14ac:dyDescent="0.35">
      <c r="A64" s="6">
        <v>1991</v>
      </c>
      <c r="B64" s="6">
        <v>6158.1</v>
      </c>
      <c r="C64" s="6">
        <v>3450.5</v>
      </c>
      <c r="D64" s="6">
        <v>354.2</v>
      </c>
      <c r="E64" s="6">
        <v>179.1</v>
      </c>
      <c r="F64" s="6">
        <v>91.4</v>
      </c>
      <c r="G64" s="6">
        <f t="shared" si="0"/>
        <v>270.5</v>
      </c>
      <c r="H64" s="8">
        <v>27.5</v>
      </c>
      <c r="I64" s="9">
        <f t="shared" si="3"/>
        <v>4.465663110374953E-3</v>
      </c>
      <c r="J64" s="6">
        <f t="shared" si="1"/>
        <v>5.7517740861629391E-2</v>
      </c>
      <c r="K64" s="10">
        <f t="shared" si="2"/>
        <v>4.392588623114272E-2</v>
      </c>
    </row>
    <row r="65" spans="1:11" x14ac:dyDescent="0.35">
      <c r="A65" s="6">
        <v>1992</v>
      </c>
      <c r="B65" s="6">
        <v>6520.3</v>
      </c>
      <c r="C65" s="6">
        <v>3668.2</v>
      </c>
      <c r="D65" s="6">
        <v>400.2</v>
      </c>
      <c r="E65" s="6">
        <v>187.7</v>
      </c>
      <c r="F65" s="6">
        <v>91.6</v>
      </c>
      <c r="G65" s="6">
        <f t="shared" si="0"/>
        <v>279.29999999999995</v>
      </c>
      <c r="H65" s="8">
        <v>30.1</v>
      </c>
      <c r="I65" s="9">
        <f t="shared" si="3"/>
        <v>4.6163520083431749E-3</v>
      </c>
      <c r="J65" s="6">
        <f t="shared" si="1"/>
        <v>6.1377543978037817E-2</v>
      </c>
      <c r="K65" s="10">
        <f t="shared" si="2"/>
        <v>4.2835452356486656E-2</v>
      </c>
    </row>
    <row r="66" spans="1:11" x14ac:dyDescent="0.35">
      <c r="A66" s="6">
        <v>1993</v>
      </c>
      <c r="B66" s="6">
        <v>6858.6</v>
      </c>
      <c r="C66" s="6">
        <v>3817.3</v>
      </c>
      <c r="D66" s="6">
        <v>428</v>
      </c>
      <c r="E66" s="6">
        <v>196.9</v>
      </c>
      <c r="F66" s="6">
        <v>91.4</v>
      </c>
      <c r="G66" s="6">
        <f t="shared" si="0"/>
        <v>288.3</v>
      </c>
      <c r="H66" s="8">
        <v>36.700000000000003</v>
      </c>
      <c r="I66" s="9">
        <f t="shared" si="3"/>
        <v>5.3509462572536668E-3</v>
      </c>
      <c r="J66" s="6">
        <f t="shared" si="1"/>
        <v>6.2403405942903799E-2</v>
      </c>
      <c r="K66" s="10">
        <f t="shared" si="2"/>
        <v>4.2034817601259732E-2</v>
      </c>
    </row>
    <row r="67" spans="1:11" x14ac:dyDescent="0.35">
      <c r="A67" s="6">
        <v>1994</v>
      </c>
      <c r="B67" s="6">
        <v>7287.2</v>
      </c>
      <c r="C67" s="6">
        <v>4006.2</v>
      </c>
      <c r="D67" s="6">
        <v>456.6</v>
      </c>
      <c r="E67" s="6">
        <v>205.7</v>
      </c>
      <c r="F67" s="6">
        <v>92</v>
      </c>
      <c r="G67" s="6">
        <f t="shared" ref="G67:G91" si="4">+E67+F67</f>
        <v>297.7</v>
      </c>
      <c r="H67" s="8">
        <v>32.5</v>
      </c>
      <c r="I67" s="9">
        <f t="shared" ref="I67:I91" si="5">+H67/B67</f>
        <v>4.4598748490503898E-3</v>
      </c>
      <c r="J67" s="6">
        <f t="shared" ref="J67:J91" si="6">+D67/B67</f>
        <v>6.2657810956197171E-2</v>
      </c>
      <c r="K67" s="10">
        <f t="shared" ref="K67:K91" si="7">+G67/B67</f>
        <v>4.0852453617301568E-2</v>
      </c>
    </row>
    <row r="68" spans="1:11" x14ac:dyDescent="0.35">
      <c r="A68" s="6">
        <v>1995</v>
      </c>
      <c r="B68" s="6">
        <v>7639.7</v>
      </c>
      <c r="C68" s="6">
        <v>4198.1000000000004</v>
      </c>
      <c r="D68" s="6">
        <v>481.2</v>
      </c>
      <c r="E68" s="6">
        <v>226.8</v>
      </c>
      <c r="F68" s="6">
        <v>94</v>
      </c>
      <c r="G68" s="6">
        <f t="shared" si="4"/>
        <v>320.8</v>
      </c>
      <c r="H68" s="8">
        <v>34.799999999999997</v>
      </c>
      <c r="I68" s="9">
        <f t="shared" si="5"/>
        <v>4.5551526892417243E-3</v>
      </c>
      <c r="J68" s="6">
        <f t="shared" si="6"/>
        <v>6.2986766496066604E-2</v>
      </c>
      <c r="K68" s="10">
        <f t="shared" si="7"/>
        <v>4.19911776640444E-2</v>
      </c>
    </row>
    <row r="69" spans="1:11" x14ac:dyDescent="0.35">
      <c r="A69" s="6">
        <v>1996</v>
      </c>
      <c r="B69" s="6">
        <v>8073.1</v>
      </c>
      <c r="C69" s="6">
        <v>4416.8999999999996</v>
      </c>
      <c r="D69" s="6">
        <v>543.79999999999995</v>
      </c>
      <c r="E69" s="6">
        <v>253.3</v>
      </c>
      <c r="F69" s="6">
        <v>95.5</v>
      </c>
      <c r="G69" s="6">
        <f t="shared" si="4"/>
        <v>348.8</v>
      </c>
      <c r="H69" s="8">
        <v>35.200000000000003</v>
      </c>
      <c r="I69" s="9">
        <f t="shared" si="5"/>
        <v>4.3601590467106811E-3</v>
      </c>
      <c r="J69" s="6">
        <f t="shared" si="6"/>
        <v>6.7359502545490571E-2</v>
      </c>
      <c r="K69" s="10">
        <f t="shared" si="7"/>
        <v>4.3205212371951296E-2</v>
      </c>
    </row>
    <row r="70" spans="1:11" x14ac:dyDescent="0.35">
      <c r="A70" s="6">
        <v>1997</v>
      </c>
      <c r="B70" s="6">
        <v>8577.6</v>
      </c>
      <c r="C70" s="6">
        <v>4708.8</v>
      </c>
      <c r="D70" s="6">
        <v>584</v>
      </c>
      <c r="E70" s="6">
        <v>288</v>
      </c>
      <c r="F70" s="6">
        <v>98.3</v>
      </c>
      <c r="G70" s="6">
        <f t="shared" si="4"/>
        <v>386.3</v>
      </c>
      <c r="H70" s="8">
        <v>33.799999999999997</v>
      </c>
      <c r="I70" s="9">
        <f t="shared" si="5"/>
        <v>3.9404961760865507E-3</v>
      </c>
      <c r="J70" s="6">
        <f t="shared" si="6"/>
        <v>6.8084312628240995E-2</v>
      </c>
      <c r="K70" s="10">
        <f t="shared" si="7"/>
        <v>4.5035907479947769E-2</v>
      </c>
    </row>
    <row r="71" spans="1:11" x14ac:dyDescent="0.35">
      <c r="A71" s="6">
        <v>1998</v>
      </c>
      <c r="B71" s="6">
        <v>9062.7999999999993</v>
      </c>
      <c r="C71" s="6">
        <v>5071.1000000000004</v>
      </c>
      <c r="D71" s="6">
        <v>640.20000000000005</v>
      </c>
      <c r="E71" s="6">
        <v>318.10000000000002</v>
      </c>
      <c r="F71" s="6">
        <v>102.3</v>
      </c>
      <c r="G71" s="6">
        <f t="shared" si="4"/>
        <v>420.40000000000003</v>
      </c>
      <c r="H71" s="8">
        <v>36.4</v>
      </c>
      <c r="I71" s="9">
        <f t="shared" si="5"/>
        <v>4.0164187668270297E-3</v>
      </c>
      <c r="J71" s="6">
        <f t="shared" si="6"/>
        <v>7.0640420179194086E-2</v>
      </c>
      <c r="K71" s="10">
        <f t="shared" si="7"/>
        <v>4.6387429933353937E-2</v>
      </c>
    </row>
    <row r="72" spans="1:11" x14ac:dyDescent="0.35">
      <c r="A72" s="6">
        <v>1999</v>
      </c>
      <c r="B72" s="6">
        <v>9630.7000000000007</v>
      </c>
      <c r="C72" s="6">
        <v>5402.8</v>
      </c>
      <c r="D72" s="6">
        <v>696.4</v>
      </c>
      <c r="E72" s="6">
        <v>365.1</v>
      </c>
      <c r="F72" s="6">
        <v>106.5</v>
      </c>
      <c r="G72" s="6">
        <f t="shared" si="4"/>
        <v>471.6</v>
      </c>
      <c r="H72" s="8">
        <v>45.2</v>
      </c>
      <c r="I72" s="9">
        <f t="shared" si="5"/>
        <v>4.6933244727797568E-3</v>
      </c>
      <c r="J72" s="6">
        <f t="shared" si="6"/>
        <v>7.2310423956721728E-2</v>
      </c>
      <c r="K72" s="10">
        <f t="shared" si="7"/>
        <v>4.8968403127498519E-2</v>
      </c>
    </row>
    <row r="73" spans="1:11" x14ac:dyDescent="0.35">
      <c r="A73" s="6">
        <v>2000</v>
      </c>
      <c r="B73" s="6">
        <v>10252.299999999999</v>
      </c>
      <c r="C73" s="6">
        <v>5848.1</v>
      </c>
      <c r="D73" s="6">
        <v>753.9</v>
      </c>
      <c r="E73" s="6">
        <v>411.3</v>
      </c>
      <c r="F73" s="6">
        <v>113.2</v>
      </c>
      <c r="G73" s="6">
        <f t="shared" si="4"/>
        <v>524.5</v>
      </c>
      <c r="H73" s="8">
        <v>45.8</v>
      </c>
      <c r="I73" s="9">
        <f t="shared" si="5"/>
        <v>4.4672902665743299E-3</v>
      </c>
      <c r="J73" s="6">
        <f t="shared" si="6"/>
        <v>7.3534719038654744E-2</v>
      </c>
      <c r="K73" s="10">
        <f t="shared" si="7"/>
        <v>5.1159252070267162E-2</v>
      </c>
    </row>
    <row r="74" spans="1:11" x14ac:dyDescent="0.35">
      <c r="A74" s="6">
        <v>2001</v>
      </c>
      <c r="B74" s="6">
        <v>10581.8</v>
      </c>
      <c r="C74" s="6">
        <v>6039.1</v>
      </c>
      <c r="D74" s="6">
        <v>831</v>
      </c>
      <c r="E74" s="6">
        <v>415</v>
      </c>
      <c r="F74" s="6">
        <v>119.7</v>
      </c>
      <c r="G74" s="6">
        <f t="shared" si="4"/>
        <v>534.70000000000005</v>
      </c>
      <c r="H74" s="8">
        <v>58.7</v>
      </c>
      <c r="I74" s="9">
        <f t="shared" si="5"/>
        <v>5.5472603904817711E-3</v>
      </c>
      <c r="J74" s="6">
        <f t="shared" si="6"/>
        <v>7.8531062768149085E-2</v>
      </c>
      <c r="K74" s="10">
        <f t="shared" si="7"/>
        <v>5.0530155550095456E-2</v>
      </c>
    </row>
    <row r="75" spans="1:11" x14ac:dyDescent="0.35">
      <c r="A75" s="6">
        <v>2002</v>
      </c>
      <c r="B75" s="6">
        <v>10936.4</v>
      </c>
      <c r="C75" s="6">
        <v>6135.6</v>
      </c>
      <c r="D75" s="6">
        <v>869.8</v>
      </c>
      <c r="E75" s="6">
        <v>406.2</v>
      </c>
      <c r="F75" s="6">
        <v>127.1</v>
      </c>
      <c r="G75" s="6">
        <f t="shared" si="4"/>
        <v>533.29999999999995</v>
      </c>
      <c r="H75" s="8">
        <v>41.4</v>
      </c>
      <c r="I75" s="9">
        <f t="shared" si="5"/>
        <v>3.7855235726564499E-3</v>
      </c>
      <c r="J75" s="6">
        <f t="shared" si="6"/>
        <v>7.9532570132767641E-2</v>
      </c>
      <c r="K75" s="10">
        <f t="shared" si="7"/>
        <v>4.8763761384002048E-2</v>
      </c>
    </row>
    <row r="76" spans="1:11" x14ac:dyDescent="0.35">
      <c r="A76" s="6">
        <v>2003</v>
      </c>
      <c r="B76" s="6">
        <v>11458.2</v>
      </c>
      <c r="C76" s="6">
        <v>6354.1</v>
      </c>
      <c r="D76" s="6">
        <v>896.9</v>
      </c>
      <c r="E76" s="6">
        <v>418.7</v>
      </c>
      <c r="F76" s="6">
        <v>135.80000000000001</v>
      </c>
      <c r="G76" s="6">
        <f t="shared" si="4"/>
        <v>554.5</v>
      </c>
      <c r="H76" s="8">
        <v>49.1</v>
      </c>
      <c r="I76" s="9">
        <f t="shared" si="5"/>
        <v>4.285140772547171E-3</v>
      </c>
      <c r="J76" s="6">
        <f t="shared" si="6"/>
        <v>7.8275819936813804E-2</v>
      </c>
      <c r="K76" s="10">
        <f t="shared" si="7"/>
        <v>4.8393290394651865E-2</v>
      </c>
    </row>
    <row r="77" spans="1:11" x14ac:dyDescent="0.35">
      <c r="A77" s="6">
        <v>2004</v>
      </c>
      <c r="B77" s="6">
        <v>12213.7</v>
      </c>
      <c r="C77" s="6">
        <v>6720.1</v>
      </c>
      <c r="D77" s="6">
        <v>962</v>
      </c>
      <c r="E77" s="6">
        <v>437.8</v>
      </c>
      <c r="F77" s="6">
        <v>144.30000000000001</v>
      </c>
      <c r="G77" s="6">
        <f t="shared" si="4"/>
        <v>582.1</v>
      </c>
      <c r="H77" s="8">
        <v>46.4</v>
      </c>
      <c r="I77" s="9">
        <f t="shared" si="5"/>
        <v>3.799012584229185E-3</v>
      </c>
      <c r="J77" s="6">
        <f t="shared" si="6"/>
        <v>7.8764010905786122E-2</v>
      </c>
      <c r="K77" s="10">
        <f t="shared" si="7"/>
        <v>4.7659595372409672E-2</v>
      </c>
    </row>
    <row r="78" spans="1:11" x14ac:dyDescent="0.35">
      <c r="A78" s="6">
        <v>2005</v>
      </c>
      <c r="B78" s="6">
        <v>13036.6</v>
      </c>
      <c r="C78" s="6">
        <v>7066.6</v>
      </c>
      <c r="D78" s="6">
        <v>978</v>
      </c>
      <c r="E78" s="6">
        <v>473.1</v>
      </c>
      <c r="F78" s="6">
        <v>152.80000000000001</v>
      </c>
      <c r="G78" s="6">
        <f t="shared" si="4"/>
        <v>625.90000000000009</v>
      </c>
      <c r="H78" s="8">
        <v>60.9</v>
      </c>
      <c r="I78" s="9">
        <f t="shared" si="5"/>
        <v>4.671463418375957E-3</v>
      </c>
      <c r="J78" s="6">
        <f t="shared" si="6"/>
        <v>7.5019560314806E-2</v>
      </c>
      <c r="K78" s="10">
        <f t="shared" si="7"/>
        <v>4.8010984459138123E-2</v>
      </c>
    </row>
    <row r="79" spans="1:11" x14ac:dyDescent="0.35">
      <c r="A79" s="6">
        <v>2006</v>
      </c>
      <c r="B79" s="6">
        <v>13814.6</v>
      </c>
      <c r="C79" s="6">
        <v>7479.9</v>
      </c>
      <c r="D79" s="6">
        <v>1049.5999999999999</v>
      </c>
      <c r="E79" s="6">
        <v>506.3</v>
      </c>
      <c r="F79" s="6">
        <v>159.6</v>
      </c>
      <c r="G79" s="6">
        <f t="shared" si="4"/>
        <v>665.9</v>
      </c>
      <c r="H79" s="8">
        <v>51.5</v>
      </c>
      <c r="I79" s="9">
        <f t="shared" si="5"/>
        <v>3.727940005501426E-3</v>
      </c>
      <c r="J79" s="6">
        <f t="shared" si="6"/>
        <v>7.5977588927656242E-2</v>
      </c>
      <c r="K79" s="10">
        <f t="shared" si="7"/>
        <v>4.8202626207056301E-2</v>
      </c>
    </row>
    <row r="80" spans="1:11" x14ac:dyDescent="0.35">
      <c r="A80" s="6">
        <v>2007</v>
      </c>
      <c r="B80" s="6">
        <v>14451.9</v>
      </c>
      <c r="C80" s="6">
        <v>7878.9</v>
      </c>
      <c r="D80" s="6">
        <v>994</v>
      </c>
      <c r="E80" s="6">
        <v>544.79999999999995</v>
      </c>
      <c r="F80" s="6">
        <v>167.4</v>
      </c>
      <c r="G80" s="6">
        <f t="shared" si="4"/>
        <v>712.19999999999993</v>
      </c>
      <c r="H80" s="8">
        <v>54.6</v>
      </c>
      <c r="I80" s="9">
        <f t="shared" si="5"/>
        <v>3.7780499449899321E-3</v>
      </c>
      <c r="J80" s="6">
        <f t="shared" si="6"/>
        <v>6.8779883613919277E-2</v>
      </c>
      <c r="K80" s="10">
        <f t="shared" si="7"/>
        <v>4.9280717414319219E-2</v>
      </c>
    </row>
    <row r="81" spans="1:11" x14ac:dyDescent="0.35">
      <c r="A81" s="6">
        <v>2008</v>
      </c>
      <c r="B81" s="6">
        <v>14712.8</v>
      </c>
      <c r="C81" s="6">
        <v>8057</v>
      </c>
      <c r="D81" s="6">
        <v>960.9</v>
      </c>
      <c r="E81" s="6">
        <v>574.4</v>
      </c>
      <c r="F81" s="6">
        <v>174.8</v>
      </c>
      <c r="G81" s="6">
        <f t="shared" si="4"/>
        <v>749.2</v>
      </c>
      <c r="H81" s="8">
        <v>52.6</v>
      </c>
      <c r="I81" s="9">
        <f t="shared" si="5"/>
        <v>3.5751182643684412E-3</v>
      </c>
      <c r="J81" s="6">
        <f t="shared" si="6"/>
        <v>6.5310477951171772E-2</v>
      </c>
      <c r="K81" s="10">
        <f t="shared" si="7"/>
        <v>5.0921646457506395E-2</v>
      </c>
    </row>
    <row r="82" spans="1:11" x14ac:dyDescent="0.35">
      <c r="A82" s="6">
        <v>2009</v>
      </c>
      <c r="B82" s="6">
        <v>14448.9</v>
      </c>
      <c r="C82" s="6">
        <v>7758.5</v>
      </c>
      <c r="D82" s="6">
        <v>938.5</v>
      </c>
      <c r="E82" s="6">
        <v>564.4</v>
      </c>
      <c r="F82" s="6">
        <v>177.4</v>
      </c>
      <c r="G82" s="6">
        <f t="shared" si="4"/>
        <v>741.8</v>
      </c>
      <c r="H82" s="8">
        <v>58.3</v>
      </c>
      <c r="I82" s="9">
        <f t="shared" si="5"/>
        <v>4.0349092318446387E-3</v>
      </c>
      <c r="J82" s="6">
        <f t="shared" si="6"/>
        <v>6.4953041407996459E-2</v>
      </c>
      <c r="K82" s="10">
        <f t="shared" si="7"/>
        <v>5.1339548339319946E-2</v>
      </c>
    </row>
    <row r="83" spans="1:11" x14ac:dyDescent="0.35">
      <c r="A83" s="6">
        <v>2010</v>
      </c>
      <c r="B83" s="6">
        <v>14992.1</v>
      </c>
      <c r="C83" s="6">
        <v>7924.9</v>
      </c>
      <c r="D83" s="6">
        <v>1108.7</v>
      </c>
      <c r="E83" s="6">
        <v>578.20000000000005</v>
      </c>
      <c r="F83" s="6">
        <v>184</v>
      </c>
      <c r="G83" s="6">
        <f t="shared" si="4"/>
        <v>762.2</v>
      </c>
      <c r="H83" s="8">
        <v>55.8</v>
      </c>
      <c r="I83" s="9">
        <f t="shared" si="5"/>
        <v>3.7219602323890579E-3</v>
      </c>
      <c r="J83" s="6">
        <f t="shared" si="6"/>
        <v>7.3952281534941738E-2</v>
      </c>
      <c r="K83" s="10">
        <f t="shared" si="7"/>
        <v>5.0840109124138715E-2</v>
      </c>
    </row>
    <row r="84" spans="1:11" x14ac:dyDescent="0.35">
      <c r="A84" s="6">
        <v>2011</v>
      </c>
      <c r="B84" s="6">
        <v>15542.6</v>
      </c>
      <c r="C84" s="6">
        <v>8225.9</v>
      </c>
      <c r="D84" s="6">
        <v>1229.3</v>
      </c>
      <c r="E84" s="6">
        <v>621.70000000000005</v>
      </c>
      <c r="F84" s="6">
        <v>188.7</v>
      </c>
      <c r="G84" s="6">
        <f t="shared" si="4"/>
        <v>810.40000000000009</v>
      </c>
      <c r="H84" s="8">
        <v>60</v>
      </c>
      <c r="I84" s="9">
        <f t="shared" si="5"/>
        <v>3.8603579838637036E-3</v>
      </c>
      <c r="J84" s="6">
        <f t="shared" si="6"/>
        <v>7.9092301159394182E-2</v>
      </c>
      <c r="K84" s="10">
        <f t="shared" si="7"/>
        <v>5.2140568502052426E-2</v>
      </c>
    </row>
    <row r="85" spans="1:11" x14ac:dyDescent="0.35">
      <c r="A85" s="6">
        <v>2012</v>
      </c>
      <c r="B85" s="6">
        <v>16197</v>
      </c>
      <c r="C85" s="6">
        <v>8566.7000000000007</v>
      </c>
      <c r="D85" s="6">
        <v>1347.3</v>
      </c>
      <c r="E85" s="6">
        <v>655.7</v>
      </c>
      <c r="F85" s="6">
        <v>190.4</v>
      </c>
      <c r="G85" s="6">
        <f t="shared" si="4"/>
        <v>846.1</v>
      </c>
      <c r="H85" s="8">
        <v>58</v>
      </c>
      <c r="I85" s="9">
        <f t="shared" si="5"/>
        <v>3.5809100450700745E-3</v>
      </c>
      <c r="J85" s="6">
        <f t="shared" si="6"/>
        <v>8.3182070753843304E-2</v>
      </c>
      <c r="K85" s="10">
        <f t="shared" si="7"/>
        <v>5.2238068778168799E-2</v>
      </c>
    </row>
    <row r="86" spans="1:11" x14ac:dyDescent="0.35">
      <c r="A86" s="6">
        <v>2013</v>
      </c>
      <c r="B86" s="6">
        <v>16784.900000000001</v>
      </c>
      <c r="C86" s="6">
        <v>8834.2000000000007</v>
      </c>
      <c r="D86" s="6">
        <v>1403.6</v>
      </c>
      <c r="E86" s="6">
        <v>691.9</v>
      </c>
      <c r="F86" s="6">
        <v>187.9</v>
      </c>
      <c r="G86" s="6">
        <f t="shared" si="4"/>
        <v>879.8</v>
      </c>
      <c r="H86" s="8">
        <v>59.7</v>
      </c>
      <c r="I86" s="9">
        <f t="shared" si="5"/>
        <v>3.5567682857806718E-3</v>
      </c>
      <c r="J86" s="6">
        <f t="shared" si="6"/>
        <v>8.3622779998689292E-2</v>
      </c>
      <c r="K86" s="10">
        <f t="shared" si="7"/>
        <v>5.2416159762643799E-2</v>
      </c>
    </row>
    <row r="87" spans="1:11" x14ac:dyDescent="0.35">
      <c r="A87" s="6">
        <v>2014</v>
      </c>
      <c r="B87" s="6">
        <v>17527.3</v>
      </c>
      <c r="C87" s="6">
        <v>9249.1</v>
      </c>
      <c r="D87" s="6">
        <v>1447.7</v>
      </c>
      <c r="E87" s="6">
        <v>730.5</v>
      </c>
      <c r="F87" s="6">
        <v>187.2</v>
      </c>
      <c r="G87" s="6">
        <f t="shared" si="4"/>
        <v>917.7</v>
      </c>
      <c r="H87" s="8">
        <v>58.1</v>
      </c>
      <c r="I87" s="9">
        <f t="shared" si="5"/>
        <v>3.3148288669675309E-3</v>
      </c>
      <c r="J87" s="6">
        <f t="shared" si="6"/>
        <v>8.2596863179154809E-2</v>
      </c>
      <c r="K87" s="10">
        <f t="shared" si="7"/>
        <v>5.2358321019210036E-2</v>
      </c>
    </row>
    <row r="88" spans="1:11" x14ac:dyDescent="0.35">
      <c r="A88" s="6">
        <v>2015</v>
      </c>
      <c r="B88" s="6">
        <v>18224.8</v>
      </c>
      <c r="C88" s="6">
        <v>9698.2000000000007</v>
      </c>
      <c r="D88" s="6">
        <v>1422.2</v>
      </c>
      <c r="E88" s="6">
        <v>763.3</v>
      </c>
      <c r="F88" s="6">
        <v>191.2</v>
      </c>
      <c r="G88" s="6">
        <f t="shared" si="4"/>
        <v>954.5</v>
      </c>
      <c r="H88" s="8">
        <v>57.3</v>
      </c>
      <c r="I88" s="9">
        <f t="shared" si="5"/>
        <v>3.1440674246082261E-3</v>
      </c>
      <c r="J88" s="6">
        <f t="shared" si="6"/>
        <v>7.8036521662789168E-2</v>
      </c>
      <c r="K88" s="10">
        <f t="shared" si="7"/>
        <v>5.2373688600149251E-2</v>
      </c>
    </row>
    <row r="89" spans="1:11" x14ac:dyDescent="0.35">
      <c r="A89" s="6">
        <v>2016</v>
      </c>
      <c r="B89" s="6">
        <v>18715</v>
      </c>
      <c r="C89" s="6">
        <v>9960.2999999999993</v>
      </c>
      <c r="D89" s="6">
        <v>1423.7</v>
      </c>
      <c r="E89" s="6">
        <v>813.8</v>
      </c>
      <c r="F89" s="6">
        <v>193.7</v>
      </c>
      <c r="G89" s="6">
        <f t="shared" si="4"/>
        <v>1007.5</v>
      </c>
      <c r="H89" s="8">
        <v>61.8</v>
      </c>
      <c r="I89" s="9">
        <f t="shared" si="5"/>
        <v>3.3021640395404753E-3</v>
      </c>
      <c r="J89" s="6">
        <f t="shared" si="6"/>
        <v>7.6072668982099925E-2</v>
      </c>
      <c r="K89" s="10">
        <f t="shared" si="7"/>
        <v>5.3833823136521505E-2</v>
      </c>
    </row>
    <row r="90" spans="1:11" x14ac:dyDescent="0.35">
      <c r="A90" s="6">
        <v>2017</v>
      </c>
      <c r="B90" s="6">
        <v>19519.400000000001</v>
      </c>
      <c r="C90" s="6">
        <v>10411.6</v>
      </c>
      <c r="D90" s="6">
        <v>1518.2</v>
      </c>
      <c r="E90" s="6">
        <v>854.2</v>
      </c>
      <c r="F90" s="6">
        <v>200.4</v>
      </c>
      <c r="G90" s="6">
        <f t="shared" si="4"/>
        <v>1054.6000000000001</v>
      </c>
      <c r="H90" s="8">
        <v>61.1</v>
      </c>
      <c r="I90" s="9">
        <f t="shared" si="5"/>
        <v>3.1302191665727431E-3</v>
      </c>
      <c r="J90" s="6">
        <f t="shared" si="6"/>
        <v>7.7779030093138107E-2</v>
      </c>
      <c r="K90" s="10">
        <f t="shared" si="7"/>
        <v>5.4028300050206465E-2</v>
      </c>
    </row>
    <row r="91" spans="1:11" ht="15" thickBot="1" x14ac:dyDescent="0.4">
      <c r="A91" s="6">
        <v>2018</v>
      </c>
      <c r="B91" s="6">
        <v>20580.2</v>
      </c>
      <c r="C91" s="6">
        <v>10928.5</v>
      </c>
      <c r="D91" s="6">
        <v>1588.8</v>
      </c>
      <c r="E91" s="6">
        <v>931.1</v>
      </c>
      <c r="F91" s="6">
        <v>208.4</v>
      </c>
      <c r="G91" s="6">
        <f t="shared" si="4"/>
        <v>1139.5</v>
      </c>
      <c r="H91" s="8">
        <v>64.400000000000006</v>
      </c>
      <c r="I91" s="11">
        <f t="shared" si="5"/>
        <v>3.1292212903664689E-3</v>
      </c>
      <c r="J91" s="12">
        <f t="shared" si="6"/>
        <v>7.7200415933761576E-2</v>
      </c>
      <c r="K91" s="13">
        <f t="shared" si="7"/>
        <v>5.5368752490257626E-2</v>
      </c>
    </row>
    <row r="92" spans="1:11" x14ac:dyDescent="0.35">
      <c r="A92" t="s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24D2-7F61-422C-A820-DE0CC0F1C72D}">
  <sheetPr>
    <tabColor theme="9" tint="0.39997558519241921"/>
  </sheetPr>
  <dimension ref="A1:K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4.5" x14ac:dyDescent="0.35"/>
  <cols>
    <col min="3" max="3" width="12.90625" customWidth="1"/>
    <col min="10" max="10" width="13.90625" customWidth="1"/>
    <col min="11" max="11" width="22.6328125" customWidth="1"/>
  </cols>
  <sheetData>
    <row r="1" spans="1:11" s="2" customFormat="1" ht="43.5" x14ac:dyDescent="0.35">
      <c r="A1" s="4"/>
      <c r="B1" s="4" t="s">
        <v>0</v>
      </c>
      <c r="C1" s="5" t="s">
        <v>1</v>
      </c>
      <c r="D1" s="4" t="s">
        <v>2</v>
      </c>
      <c r="E1" s="4" t="s">
        <v>4</v>
      </c>
      <c r="F1" s="4" t="s">
        <v>5</v>
      </c>
      <c r="G1" s="4" t="s">
        <v>6</v>
      </c>
      <c r="H1" s="7" t="s">
        <v>3</v>
      </c>
      <c r="I1" s="21" t="s">
        <v>9</v>
      </c>
      <c r="J1" s="22" t="s">
        <v>10</v>
      </c>
      <c r="K1" s="24" t="s">
        <v>11</v>
      </c>
    </row>
    <row r="2" spans="1:11" x14ac:dyDescent="0.35">
      <c r="A2" s="6">
        <v>1929</v>
      </c>
      <c r="B2" s="6">
        <v>104.6</v>
      </c>
      <c r="C2" s="6">
        <v>51.4</v>
      </c>
      <c r="D2" s="6">
        <v>14</v>
      </c>
      <c r="E2" s="6">
        <v>0.6</v>
      </c>
      <c r="F2" s="6">
        <v>0.1</v>
      </c>
      <c r="G2" s="6">
        <f>+E2+F2</f>
        <v>0.7</v>
      </c>
      <c r="H2" s="8">
        <v>0</v>
      </c>
      <c r="I2" s="9">
        <f>+C2/B2</f>
        <v>0.491395793499044</v>
      </c>
      <c r="J2" s="6">
        <f>+C2/(B2-H2)</f>
        <v>0.491395793499044</v>
      </c>
      <c r="K2" s="10">
        <f>+C2/(B2-H2-D2)</f>
        <v>0.56732891832229582</v>
      </c>
    </row>
    <row r="3" spans="1:11" x14ac:dyDescent="0.35">
      <c r="A3" s="6">
        <v>1930</v>
      </c>
      <c r="B3" s="6">
        <v>92.2</v>
      </c>
      <c r="C3" s="6">
        <v>47.2</v>
      </c>
      <c r="D3" s="6">
        <v>10.9</v>
      </c>
      <c r="E3" s="6">
        <v>0.6</v>
      </c>
      <c r="F3" s="6">
        <v>0.1</v>
      </c>
      <c r="G3" s="6">
        <f t="shared" ref="G3:G66" si="0">+E3+F3</f>
        <v>0.7</v>
      </c>
      <c r="H3" s="8">
        <v>0.1</v>
      </c>
      <c r="I3" s="9">
        <f t="shared" ref="I3:I66" si="1">+C3/B3</f>
        <v>0.51193058568329719</v>
      </c>
      <c r="J3" s="6">
        <f t="shared" ref="J3:J66" si="2">+C3/(B3-H3)</f>
        <v>0.51248642779587406</v>
      </c>
      <c r="K3" s="10">
        <f t="shared" ref="K3:K66" si="3">+C3/(B3-H3-D3)</f>
        <v>0.58128078817733997</v>
      </c>
    </row>
    <row r="4" spans="1:11" x14ac:dyDescent="0.35">
      <c r="A4" s="6">
        <v>1931</v>
      </c>
      <c r="B4" s="6">
        <v>77.400000000000006</v>
      </c>
      <c r="C4" s="6">
        <v>40.1</v>
      </c>
      <c r="D4" s="6">
        <v>8.3000000000000007</v>
      </c>
      <c r="E4" s="6">
        <v>0.5</v>
      </c>
      <c r="F4" s="6">
        <v>0.1</v>
      </c>
      <c r="G4" s="6">
        <f t="shared" si="0"/>
        <v>0.6</v>
      </c>
      <c r="H4" s="8">
        <v>0.1</v>
      </c>
      <c r="I4" s="9">
        <f t="shared" si="1"/>
        <v>0.51808785529715762</v>
      </c>
      <c r="J4" s="6">
        <f t="shared" si="2"/>
        <v>0.51875808538162993</v>
      </c>
      <c r="K4" s="10">
        <f t="shared" si="3"/>
        <v>0.58115942028985501</v>
      </c>
    </row>
    <row r="5" spans="1:11" x14ac:dyDescent="0.35">
      <c r="A5" s="6">
        <v>1932</v>
      </c>
      <c r="B5" s="6">
        <v>59.5</v>
      </c>
      <c r="C5" s="6">
        <v>31.3</v>
      </c>
      <c r="D5" s="6">
        <v>5</v>
      </c>
      <c r="E5" s="6">
        <v>0.4</v>
      </c>
      <c r="F5" s="6">
        <v>0.1</v>
      </c>
      <c r="G5" s="6">
        <f t="shared" si="0"/>
        <v>0.5</v>
      </c>
      <c r="H5" s="8">
        <v>0.1</v>
      </c>
      <c r="I5" s="9">
        <f t="shared" si="1"/>
        <v>0.52605042016806725</v>
      </c>
      <c r="J5" s="6">
        <f t="shared" si="2"/>
        <v>0.52693602693602692</v>
      </c>
      <c r="K5" s="10">
        <f t="shared" si="3"/>
        <v>0.57536764705882359</v>
      </c>
    </row>
    <row r="6" spans="1:11" x14ac:dyDescent="0.35">
      <c r="A6" s="6">
        <v>1933</v>
      </c>
      <c r="B6" s="6">
        <v>57.2</v>
      </c>
      <c r="C6" s="6">
        <v>29.8</v>
      </c>
      <c r="D6" s="6">
        <v>5.3</v>
      </c>
      <c r="E6" s="6">
        <v>0.4</v>
      </c>
      <c r="F6" s="6">
        <v>0.1</v>
      </c>
      <c r="G6" s="6">
        <f t="shared" si="0"/>
        <v>0.5</v>
      </c>
      <c r="H6" s="8">
        <v>0.2</v>
      </c>
      <c r="I6" s="9">
        <f t="shared" si="1"/>
        <v>0.52097902097902093</v>
      </c>
      <c r="J6" s="6">
        <f t="shared" si="2"/>
        <v>0.52280701754385961</v>
      </c>
      <c r="K6" s="10">
        <f t="shared" si="3"/>
        <v>0.57640232108317213</v>
      </c>
    </row>
    <row r="7" spans="1:11" x14ac:dyDescent="0.35">
      <c r="A7" s="6">
        <v>1934</v>
      </c>
      <c r="B7" s="6">
        <v>66.8</v>
      </c>
      <c r="C7" s="6">
        <v>34.6</v>
      </c>
      <c r="D7" s="6">
        <v>7</v>
      </c>
      <c r="E7" s="6">
        <v>0.5</v>
      </c>
      <c r="F7" s="6">
        <v>0.1</v>
      </c>
      <c r="G7" s="6">
        <f t="shared" si="0"/>
        <v>0.6</v>
      </c>
      <c r="H7" s="8">
        <v>0.5</v>
      </c>
      <c r="I7" s="9">
        <f t="shared" si="1"/>
        <v>0.51796407185628746</v>
      </c>
      <c r="J7" s="6">
        <f t="shared" si="2"/>
        <v>0.52187028657616896</v>
      </c>
      <c r="K7" s="10">
        <f t="shared" si="3"/>
        <v>0.58347386172006754</v>
      </c>
    </row>
    <row r="8" spans="1:11" x14ac:dyDescent="0.35">
      <c r="A8" s="6">
        <v>1935</v>
      </c>
      <c r="B8" s="6">
        <v>74.2</v>
      </c>
      <c r="C8" s="6">
        <v>37.700000000000003</v>
      </c>
      <c r="D8" s="6">
        <v>10.1</v>
      </c>
      <c r="E8" s="6">
        <v>0.6</v>
      </c>
      <c r="F8" s="6">
        <v>0.1</v>
      </c>
      <c r="G8" s="6">
        <f t="shared" si="0"/>
        <v>0.7</v>
      </c>
      <c r="H8" s="8">
        <v>0.6</v>
      </c>
      <c r="I8" s="9">
        <f t="shared" si="1"/>
        <v>0.50808625336927227</v>
      </c>
      <c r="J8" s="6">
        <f t="shared" si="2"/>
        <v>0.51222826086956519</v>
      </c>
      <c r="K8" s="10">
        <f t="shared" si="3"/>
        <v>0.59370078740157484</v>
      </c>
    </row>
    <row r="9" spans="1:11" x14ac:dyDescent="0.35">
      <c r="A9" s="6">
        <v>1936</v>
      </c>
      <c r="B9" s="6">
        <v>84.8</v>
      </c>
      <c r="C9" s="6">
        <v>43.3</v>
      </c>
      <c r="D9" s="6">
        <v>10.4</v>
      </c>
      <c r="E9" s="6">
        <v>0.6</v>
      </c>
      <c r="F9" s="6">
        <v>0.1</v>
      </c>
      <c r="G9" s="6">
        <f t="shared" si="0"/>
        <v>0.7</v>
      </c>
      <c r="H9" s="8">
        <v>0.3</v>
      </c>
      <c r="I9" s="9">
        <f t="shared" si="1"/>
        <v>0.51061320754716977</v>
      </c>
      <c r="J9" s="6">
        <f t="shared" si="2"/>
        <v>0.51242603550295851</v>
      </c>
      <c r="K9" s="10">
        <f t="shared" si="3"/>
        <v>0.58434547908232115</v>
      </c>
    </row>
    <row r="10" spans="1:11" x14ac:dyDescent="0.35">
      <c r="A10" s="6">
        <v>1937</v>
      </c>
      <c r="B10" s="6">
        <v>93</v>
      </c>
      <c r="C10" s="6">
        <v>48.3</v>
      </c>
      <c r="D10" s="6">
        <v>12.5</v>
      </c>
      <c r="E10" s="6">
        <v>0.7</v>
      </c>
      <c r="F10" s="6">
        <v>0.1</v>
      </c>
      <c r="G10" s="6">
        <f t="shared" si="0"/>
        <v>0.79999999999999993</v>
      </c>
      <c r="H10" s="8">
        <v>0.3</v>
      </c>
      <c r="I10" s="9">
        <f t="shared" si="1"/>
        <v>0.51935483870967736</v>
      </c>
      <c r="J10" s="6">
        <f t="shared" si="2"/>
        <v>0.52103559870550153</v>
      </c>
      <c r="K10" s="10">
        <f t="shared" si="3"/>
        <v>0.60224438902743138</v>
      </c>
    </row>
    <row r="11" spans="1:11" x14ac:dyDescent="0.35">
      <c r="A11" s="6">
        <v>1938</v>
      </c>
      <c r="B11" s="6">
        <v>87.4</v>
      </c>
      <c r="C11" s="6">
        <v>45.4</v>
      </c>
      <c r="D11" s="6">
        <v>10.6</v>
      </c>
      <c r="E11" s="6">
        <v>0.8</v>
      </c>
      <c r="F11" s="6">
        <v>0.1</v>
      </c>
      <c r="G11" s="6">
        <f t="shared" si="0"/>
        <v>0.9</v>
      </c>
      <c r="H11" s="8">
        <v>0.5</v>
      </c>
      <c r="I11" s="9">
        <f t="shared" si="1"/>
        <v>0.5194508009153318</v>
      </c>
      <c r="J11" s="6">
        <f t="shared" si="2"/>
        <v>0.52243958573072491</v>
      </c>
      <c r="K11" s="10">
        <f t="shared" si="3"/>
        <v>0.59501965923984257</v>
      </c>
    </row>
    <row r="12" spans="1:11" x14ac:dyDescent="0.35">
      <c r="A12" s="6">
        <v>1939</v>
      </c>
      <c r="B12" s="6">
        <v>93.4</v>
      </c>
      <c r="C12" s="6">
        <v>48.6</v>
      </c>
      <c r="D12" s="6">
        <v>11.1</v>
      </c>
      <c r="E12" s="6">
        <v>0.8</v>
      </c>
      <c r="F12" s="6">
        <v>0.1</v>
      </c>
      <c r="G12" s="6">
        <f t="shared" si="0"/>
        <v>0.9</v>
      </c>
      <c r="H12" s="8">
        <v>0.8</v>
      </c>
      <c r="I12" s="9">
        <f t="shared" si="1"/>
        <v>0.52034261241970015</v>
      </c>
      <c r="J12" s="6">
        <f t="shared" si="2"/>
        <v>0.52483801295896326</v>
      </c>
      <c r="K12" s="10">
        <f t="shared" si="3"/>
        <v>0.59631901840490786</v>
      </c>
    </row>
    <row r="13" spans="1:11" x14ac:dyDescent="0.35">
      <c r="A13" s="6">
        <v>1940</v>
      </c>
      <c r="B13" s="6">
        <v>102.9</v>
      </c>
      <c r="C13" s="6">
        <v>52.7</v>
      </c>
      <c r="D13" s="6">
        <v>12.2</v>
      </c>
      <c r="E13" s="6">
        <v>0.8</v>
      </c>
      <c r="F13" s="6">
        <v>0.1</v>
      </c>
      <c r="G13" s="6">
        <f t="shared" si="0"/>
        <v>0.9</v>
      </c>
      <c r="H13" s="8">
        <v>0.7</v>
      </c>
      <c r="I13" s="9">
        <f t="shared" si="1"/>
        <v>0.51214771622934885</v>
      </c>
      <c r="J13" s="6">
        <f t="shared" si="2"/>
        <v>0.51565557729941291</v>
      </c>
      <c r="K13" s="10">
        <f t="shared" si="3"/>
        <v>0.58555555555555561</v>
      </c>
    </row>
    <row r="14" spans="1:11" x14ac:dyDescent="0.35">
      <c r="A14" s="6">
        <v>1941</v>
      </c>
      <c r="B14" s="6">
        <v>129.30000000000001</v>
      </c>
      <c r="C14" s="6">
        <v>66.2</v>
      </c>
      <c r="D14" s="6">
        <v>16.7</v>
      </c>
      <c r="E14" s="6">
        <v>1.1000000000000001</v>
      </c>
      <c r="F14" s="6">
        <v>0.3</v>
      </c>
      <c r="G14" s="6">
        <f t="shared" si="0"/>
        <v>1.4000000000000001</v>
      </c>
      <c r="H14" s="8">
        <v>0.5</v>
      </c>
      <c r="I14" s="9">
        <f t="shared" si="1"/>
        <v>0.51198762567672074</v>
      </c>
      <c r="J14" s="6">
        <f t="shared" si="2"/>
        <v>0.5139751552795031</v>
      </c>
      <c r="K14" s="10">
        <f t="shared" si="3"/>
        <v>0.59054415700267615</v>
      </c>
    </row>
    <row r="15" spans="1:11" x14ac:dyDescent="0.35">
      <c r="A15" s="6">
        <v>1942</v>
      </c>
      <c r="B15" s="6">
        <v>166</v>
      </c>
      <c r="C15" s="6">
        <v>88</v>
      </c>
      <c r="D15" s="6">
        <v>23.3</v>
      </c>
      <c r="E15" s="6">
        <v>1.2</v>
      </c>
      <c r="F15" s="6">
        <v>0.5</v>
      </c>
      <c r="G15" s="6">
        <f t="shared" si="0"/>
        <v>1.7</v>
      </c>
      <c r="H15" s="8">
        <v>0.5</v>
      </c>
      <c r="I15" s="9">
        <f t="shared" si="1"/>
        <v>0.53012048192771088</v>
      </c>
      <c r="J15" s="6">
        <f t="shared" si="2"/>
        <v>0.53172205438066467</v>
      </c>
      <c r="K15" s="10">
        <f t="shared" si="3"/>
        <v>0.61884669479606191</v>
      </c>
    </row>
    <row r="16" spans="1:11" x14ac:dyDescent="0.35">
      <c r="A16" s="6">
        <v>1943</v>
      </c>
      <c r="B16" s="6">
        <v>203.1</v>
      </c>
      <c r="C16" s="6">
        <v>112.7</v>
      </c>
      <c r="D16" s="6">
        <v>28.2</v>
      </c>
      <c r="E16" s="6">
        <v>1.1000000000000001</v>
      </c>
      <c r="F16" s="6">
        <v>0.9</v>
      </c>
      <c r="G16" s="6">
        <f t="shared" si="0"/>
        <v>2</v>
      </c>
      <c r="H16" s="8">
        <v>0.6</v>
      </c>
      <c r="I16" s="9">
        <f t="shared" si="1"/>
        <v>0.55489906450024618</v>
      </c>
      <c r="J16" s="6">
        <f t="shared" si="2"/>
        <v>0.55654320987654327</v>
      </c>
      <c r="K16" s="10">
        <f t="shared" si="3"/>
        <v>0.64658634538152604</v>
      </c>
    </row>
    <row r="17" spans="1:11" x14ac:dyDescent="0.35">
      <c r="A17" s="6">
        <v>1944</v>
      </c>
      <c r="B17" s="6">
        <v>224.4</v>
      </c>
      <c r="C17" s="6">
        <v>124.3</v>
      </c>
      <c r="D17" s="6">
        <v>29.3</v>
      </c>
      <c r="E17" s="6">
        <v>1.2</v>
      </c>
      <c r="F17" s="6">
        <v>1.6</v>
      </c>
      <c r="G17" s="6">
        <f t="shared" si="0"/>
        <v>2.8</v>
      </c>
      <c r="H17" s="8">
        <v>1</v>
      </c>
      <c r="I17" s="9">
        <f t="shared" si="1"/>
        <v>0.5539215686274509</v>
      </c>
      <c r="J17" s="6">
        <f t="shared" si="2"/>
        <v>0.55640107430617725</v>
      </c>
      <c r="K17" s="10">
        <f t="shared" si="3"/>
        <v>0.64039155074703757</v>
      </c>
    </row>
    <row r="18" spans="1:11" x14ac:dyDescent="0.35">
      <c r="A18" s="6">
        <v>1945</v>
      </c>
      <c r="B18" s="6">
        <v>228</v>
      </c>
      <c r="C18" s="6">
        <v>126.3</v>
      </c>
      <c r="D18" s="6">
        <v>30.8</v>
      </c>
      <c r="E18" s="6">
        <v>1.4</v>
      </c>
      <c r="F18" s="6">
        <v>1.5</v>
      </c>
      <c r="G18" s="6">
        <f t="shared" si="0"/>
        <v>2.9</v>
      </c>
      <c r="H18" s="8">
        <v>1.1000000000000001</v>
      </c>
      <c r="I18" s="9">
        <f t="shared" si="1"/>
        <v>0.55394736842105263</v>
      </c>
      <c r="J18" s="6">
        <f t="shared" si="2"/>
        <v>0.55663287791978844</v>
      </c>
      <c r="K18" s="10">
        <f t="shared" si="3"/>
        <v>0.64405915349311571</v>
      </c>
    </row>
    <row r="19" spans="1:11" x14ac:dyDescent="0.35">
      <c r="A19" s="6">
        <v>1946</v>
      </c>
      <c r="B19" s="6">
        <v>227.5</v>
      </c>
      <c r="C19" s="6">
        <v>122.5</v>
      </c>
      <c r="D19" s="6">
        <v>35.700000000000003</v>
      </c>
      <c r="E19" s="6">
        <v>1.8</v>
      </c>
      <c r="F19" s="6">
        <v>1.4</v>
      </c>
      <c r="G19" s="6">
        <f t="shared" si="0"/>
        <v>3.2</v>
      </c>
      <c r="H19" s="8">
        <v>1.4</v>
      </c>
      <c r="I19" s="9">
        <f t="shared" si="1"/>
        <v>0.53846153846153844</v>
      </c>
      <c r="J19" s="6">
        <f t="shared" si="2"/>
        <v>0.54179566563467496</v>
      </c>
      <c r="K19" s="10">
        <f t="shared" si="3"/>
        <v>0.64338235294117652</v>
      </c>
    </row>
    <row r="20" spans="1:11" x14ac:dyDescent="0.35">
      <c r="A20" s="6">
        <v>1947</v>
      </c>
      <c r="B20" s="6">
        <v>249.6</v>
      </c>
      <c r="C20" s="6">
        <v>132.4</v>
      </c>
      <c r="D20" s="6">
        <v>34.6</v>
      </c>
      <c r="E20" s="6">
        <v>2</v>
      </c>
      <c r="F20" s="6">
        <v>1.4</v>
      </c>
      <c r="G20" s="6">
        <f t="shared" si="0"/>
        <v>3.4</v>
      </c>
      <c r="H20" s="8">
        <v>0.4</v>
      </c>
      <c r="I20" s="9">
        <f t="shared" si="1"/>
        <v>0.53044871794871795</v>
      </c>
      <c r="J20" s="6">
        <f t="shared" si="2"/>
        <v>0.5313001605136437</v>
      </c>
      <c r="K20" s="10">
        <f t="shared" si="3"/>
        <v>0.61696178937558255</v>
      </c>
    </row>
    <row r="21" spans="1:11" x14ac:dyDescent="0.35">
      <c r="A21" s="6">
        <v>1948</v>
      </c>
      <c r="B21" s="6">
        <v>274.5</v>
      </c>
      <c r="C21" s="6">
        <v>144.30000000000001</v>
      </c>
      <c r="D21" s="6">
        <v>39.299999999999997</v>
      </c>
      <c r="E21" s="6">
        <v>2.1</v>
      </c>
      <c r="F21" s="6">
        <v>1.6</v>
      </c>
      <c r="G21" s="6">
        <f t="shared" si="0"/>
        <v>3.7</v>
      </c>
      <c r="H21" s="8">
        <v>0.5</v>
      </c>
      <c r="I21" s="9">
        <f t="shared" si="1"/>
        <v>0.52568306010928967</v>
      </c>
      <c r="J21" s="6">
        <f t="shared" si="2"/>
        <v>0.52664233576642339</v>
      </c>
      <c r="K21" s="10">
        <f t="shared" si="3"/>
        <v>0.6148274392841927</v>
      </c>
    </row>
    <row r="22" spans="1:11" x14ac:dyDescent="0.35">
      <c r="A22" s="6">
        <v>1949</v>
      </c>
      <c r="B22" s="6">
        <v>272.5</v>
      </c>
      <c r="C22" s="6">
        <v>144.30000000000001</v>
      </c>
      <c r="D22" s="6">
        <v>34.700000000000003</v>
      </c>
      <c r="E22" s="6">
        <v>2</v>
      </c>
      <c r="F22" s="6">
        <v>1.7</v>
      </c>
      <c r="G22" s="6">
        <f t="shared" si="0"/>
        <v>3.7</v>
      </c>
      <c r="H22" s="8">
        <v>0.5</v>
      </c>
      <c r="I22" s="9">
        <f t="shared" si="1"/>
        <v>0.52954128440366977</v>
      </c>
      <c r="J22" s="6">
        <f t="shared" si="2"/>
        <v>0.53051470588235294</v>
      </c>
      <c r="K22" s="10">
        <f t="shared" si="3"/>
        <v>0.60809102402022763</v>
      </c>
    </row>
    <row r="23" spans="1:11" x14ac:dyDescent="0.35">
      <c r="A23" s="6">
        <v>1950</v>
      </c>
      <c r="B23" s="6">
        <v>299.8</v>
      </c>
      <c r="C23" s="6">
        <v>158.30000000000001</v>
      </c>
      <c r="D23" s="6">
        <v>37.5</v>
      </c>
      <c r="E23" s="6">
        <v>2.2999999999999998</v>
      </c>
      <c r="F23" s="6">
        <v>1.9</v>
      </c>
      <c r="G23" s="6">
        <f t="shared" si="0"/>
        <v>4.1999999999999993</v>
      </c>
      <c r="H23" s="8">
        <v>0.8</v>
      </c>
      <c r="I23" s="9">
        <f t="shared" si="1"/>
        <v>0.52801867911941291</v>
      </c>
      <c r="J23" s="6">
        <f t="shared" si="2"/>
        <v>0.52943143812709037</v>
      </c>
      <c r="K23" s="10">
        <f t="shared" si="3"/>
        <v>0.60535372848948377</v>
      </c>
    </row>
    <row r="24" spans="1:11" x14ac:dyDescent="0.35">
      <c r="A24" s="6">
        <v>1951</v>
      </c>
      <c r="B24" s="6">
        <v>346.9</v>
      </c>
      <c r="C24" s="6">
        <v>185.7</v>
      </c>
      <c r="D24" s="6">
        <v>42.6</v>
      </c>
      <c r="E24" s="6">
        <v>2.4</v>
      </c>
      <c r="F24" s="6">
        <v>2.1</v>
      </c>
      <c r="G24" s="6">
        <f t="shared" si="0"/>
        <v>4.5</v>
      </c>
      <c r="H24" s="8">
        <v>1</v>
      </c>
      <c r="I24" s="9">
        <f t="shared" si="1"/>
        <v>0.53531277025079271</v>
      </c>
      <c r="J24" s="6">
        <f t="shared" si="2"/>
        <v>0.53686036426712924</v>
      </c>
      <c r="K24" s="10">
        <f t="shared" si="3"/>
        <v>0.6122650840751731</v>
      </c>
    </row>
    <row r="25" spans="1:11" x14ac:dyDescent="0.35">
      <c r="A25" s="6">
        <v>1952</v>
      </c>
      <c r="B25" s="6">
        <v>367.3</v>
      </c>
      <c r="C25" s="6">
        <v>201.1</v>
      </c>
      <c r="D25" s="6">
        <v>43</v>
      </c>
      <c r="E25" s="6">
        <v>3</v>
      </c>
      <c r="F25" s="6">
        <v>2.4</v>
      </c>
      <c r="G25" s="6">
        <f t="shared" si="0"/>
        <v>5.4</v>
      </c>
      <c r="H25" s="8">
        <v>0.8</v>
      </c>
      <c r="I25" s="9">
        <f t="shared" si="1"/>
        <v>0.54750884835284508</v>
      </c>
      <c r="J25" s="6">
        <f t="shared" si="2"/>
        <v>0.54870395634379265</v>
      </c>
      <c r="K25" s="10">
        <f t="shared" si="3"/>
        <v>0.62163833075734154</v>
      </c>
    </row>
    <row r="26" spans="1:11" x14ac:dyDescent="0.35">
      <c r="A26" s="6">
        <v>1953</v>
      </c>
      <c r="B26" s="6">
        <v>389.2</v>
      </c>
      <c r="C26" s="6">
        <v>215.2</v>
      </c>
      <c r="D26" s="6">
        <v>42</v>
      </c>
      <c r="E26" s="6">
        <v>3.7</v>
      </c>
      <c r="F26" s="6">
        <v>2.7</v>
      </c>
      <c r="G26" s="6">
        <f t="shared" si="0"/>
        <v>6.4</v>
      </c>
      <c r="H26" s="8">
        <v>0.5</v>
      </c>
      <c r="I26" s="9">
        <f t="shared" si="1"/>
        <v>0.55292908530318596</v>
      </c>
      <c r="J26" s="6">
        <f t="shared" si="2"/>
        <v>0.55364033959351688</v>
      </c>
      <c r="K26" s="10">
        <f t="shared" si="3"/>
        <v>0.62070954715892701</v>
      </c>
    </row>
    <row r="27" spans="1:11" x14ac:dyDescent="0.35">
      <c r="A27" s="6">
        <v>1954</v>
      </c>
      <c r="B27" s="6">
        <v>390.5</v>
      </c>
      <c r="C27" s="6">
        <v>214.1</v>
      </c>
      <c r="D27" s="6">
        <v>42.3</v>
      </c>
      <c r="E27" s="6">
        <v>3.9</v>
      </c>
      <c r="F27" s="6">
        <v>3</v>
      </c>
      <c r="G27" s="6">
        <f t="shared" si="0"/>
        <v>6.9</v>
      </c>
      <c r="H27" s="8">
        <v>0.3</v>
      </c>
      <c r="I27" s="9">
        <f t="shared" si="1"/>
        <v>0.54827144686299611</v>
      </c>
      <c r="J27" s="6">
        <f t="shared" si="2"/>
        <v>0.54869297796002048</v>
      </c>
      <c r="K27" s="10">
        <f t="shared" si="3"/>
        <v>0.61540672607071001</v>
      </c>
    </row>
    <row r="28" spans="1:11" x14ac:dyDescent="0.35">
      <c r="A28" s="6">
        <v>1955</v>
      </c>
      <c r="B28" s="6">
        <v>425.5</v>
      </c>
      <c r="C28" s="6">
        <v>230.6</v>
      </c>
      <c r="D28" s="6">
        <v>44.3</v>
      </c>
      <c r="E28" s="6">
        <v>4.3</v>
      </c>
      <c r="F28" s="6">
        <v>3.6</v>
      </c>
      <c r="G28" s="6">
        <f t="shared" si="0"/>
        <v>7.9</v>
      </c>
      <c r="H28" s="8">
        <v>0.2</v>
      </c>
      <c r="I28" s="9">
        <f t="shared" si="1"/>
        <v>0.54195064629847234</v>
      </c>
      <c r="J28" s="6">
        <f t="shared" si="2"/>
        <v>0.54220550199858919</v>
      </c>
      <c r="K28" s="10">
        <f t="shared" si="3"/>
        <v>0.605249343832021</v>
      </c>
    </row>
    <row r="29" spans="1:11" x14ac:dyDescent="0.35">
      <c r="A29" s="6">
        <v>1956</v>
      </c>
      <c r="B29" s="6">
        <v>449.4</v>
      </c>
      <c r="C29" s="6">
        <v>249.3</v>
      </c>
      <c r="D29" s="6">
        <v>45.8</v>
      </c>
      <c r="E29" s="6">
        <v>5.2</v>
      </c>
      <c r="F29" s="6">
        <v>4.8</v>
      </c>
      <c r="G29" s="6">
        <f t="shared" si="0"/>
        <v>10</v>
      </c>
      <c r="H29" s="8">
        <v>0.7</v>
      </c>
      <c r="I29" s="9">
        <f t="shared" si="1"/>
        <v>0.55473965287049409</v>
      </c>
      <c r="J29" s="6">
        <f t="shared" si="2"/>
        <v>0.55560508134611097</v>
      </c>
      <c r="K29" s="10">
        <f t="shared" si="3"/>
        <v>0.61876396128071487</v>
      </c>
    </row>
    <row r="30" spans="1:11" x14ac:dyDescent="0.35">
      <c r="A30" s="6">
        <v>1957</v>
      </c>
      <c r="B30" s="6">
        <v>474</v>
      </c>
      <c r="C30" s="6">
        <v>262.60000000000002</v>
      </c>
      <c r="D30" s="6">
        <v>47.8</v>
      </c>
      <c r="E30" s="6">
        <v>5.6</v>
      </c>
      <c r="F30" s="6">
        <v>5.9</v>
      </c>
      <c r="G30" s="6">
        <f t="shared" si="0"/>
        <v>11.5</v>
      </c>
      <c r="H30" s="8">
        <v>1.1000000000000001</v>
      </c>
      <c r="I30" s="9">
        <f t="shared" si="1"/>
        <v>0.55400843881856543</v>
      </c>
      <c r="J30" s="6">
        <f t="shared" si="2"/>
        <v>0.55529710298160295</v>
      </c>
      <c r="K30" s="10">
        <f t="shared" si="3"/>
        <v>0.61773700305810408</v>
      </c>
    </row>
    <row r="31" spans="1:11" x14ac:dyDescent="0.35">
      <c r="A31" s="6">
        <v>1958</v>
      </c>
      <c r="B31" s="6">
        <v>481.2</v>
      </c>
      <c r="C31" s="6">
        <v>264.7</v>
      </c>
      <c r="D31" s="6">
        <v>50.2</v>
      </c>
      <c r="E31" s="6">
        <v>6</v>
      </c>
      <c r="F31" s="6">
        <v>6.4</v>
      </c>
      <c r="G31" s="6">
        <f t="shared" si="0"/>
        <v>12.4</v>
      </c>
      <c r="H31" s="8">
        <v>1.4</v>
      </c>
      <c r="I31" s="9">
        <f t="shared" si="1"/>
        <v>0.55008312551953453</v>
      </c>
      <c r="J31" s="6">
        <f t="shared" si="2"/>
        <v>0.55168820341809088</v>
      </c>
      <c r="K31" s="10">
        <f t="shared" si="3"/>
        <v>0.61615456238361266</v>
      </c>
    </row>
    <row r="32" spans="1:11" x14ac:dyDescent="0.35">
      <c r="A32" s="6">
        <v>1959</v>
      </c>
      <c r="B32" s="6">
        <v>521.70000000000005</v>
      </c>
      <c r="C32" s="6">
        <v>285.8</v>
      </c>
      <c r="D32" s="6">
        <v>50.3</v>
      </c>
      <c r="E32" s="6">
        <v>6.6</v>
      </c>
      <c r="F32" s="6">
        <v>7</v>
      </c>
      <c r="G32" s="6">
        <f t="shared" si="0"/>
        <v>13.6</v>
      </c>
      <c r="H32" s="8">
        <v>1.1000000000000001</v>
      </c>
      <c r="I32" s="9">
        <f t="shared" si="1"/>
        <v>0.54782442016484567</v>
      </c>
      <c r="J32" s="6">
        <f t="shared" si="2"/>
        <v>0.54898194391087207</v>
      </c>
      <c r="K32" s="10">
        <f t="shared" si="3"/>
        <v>0.60769721454390813</v>
      </c>
    </row>
    <row r="33" spans="1:11" x14ac:dyDescent="0.35">
      <c r="A33" s="6">
        <v>1960</v>
      </c>
      <c r="B33" s="6">
        <v>542.4</v>
      </c>
      <c r="C33" s="6">
        <v>301.3</v>
      </c>
      <c r="D33" s="6">
        <v>50.6</v>
      </c>
      <c r="E33" s="6">
        <v>7.1</v>
      </c>
      <c r="F33" s="6">
        <v>7.8</v>
      </c>
      <c r="G33" s="6">
        <f t="shared" si="0"/>
        <v>14.899999999999999</v>
      </c>
      <c r="H33" s="8">
        <v>1.1000000000000001</v>
      </c>
      <c r="I33" s="9">
        <f t="shared" si="1"/>
        <v>0.55549410029498525</v>
      </c>
      <c r="J33" s="6">
        <f t="shared" si="2"/>
        <v>0.55662294476260865</v>
      </c>
      <c r="K33" s="10">
        <f t="shared" si="3"/>
        <v>0.61402078663134307</v>
      </c>
    </row>
    <row r="34" spans="1:11" x14ac:dyDescent="0.35">
      <c r="A34" s="6">
        <v>1961</v>
      </c>
      <c r="B34" s="6">
        <v>562.20000000000005</v>
      </c>
      <c r="C34" s="6">
        <v>310.39999999999998</v>
      </c>
      <c r="D34" s="6">
        <v>53.2</v>
      </c>
      <c r="E34" s="6">
        <v>8</v>
      </c>
      <c r="F34" s="6">
        <v>8.8000000000000007</v>
      </c>
      <c r="G34" s="6">
        <f t="shared" si="0"/>
        <v>16.8</v>
      </c>
      <c r="H34" s="8">
        <v>2</v>
      </c>
      <c r="I34" s="9">
        <f t="shared" si="1"/>
        <v>0.55211668445393092</v>
      </c>
      <c r="J34" s="6">
        <f t="shared" si="2"/>
        <v>0.55408782577650828</v>
      </c>
      <c r="K34" s="10">
        <f t="shared" si="3"/>
        <v>0.6122287968441813</v>
      </c>
    </row>
    <row r="35" spans="1:11" x14ac:dyDescent="0.35">
      <c r="A35" s="6">
        <v>1962</v>
      </c>
      <c r="B35" s="6">
        <v>603.9</v>
      </c>
      <c r="C35" s="6">
        <v>332.2</v>
      </c>
      <c r="D35" s="6">
        <v>55.2</v>
      </c>
      <c r="E35" s="6">
        <v>8.4</v>
      </c>
      <c r="F35" s="6">
        <v>9.9</v>
      </c>
      <c r="G35" s="6">
        <f t="shared" si="0"/>
        <v>18.3</v>
      </c>
      <c r="H35" s="8">
        <v>2.2999999999999998</v>
      </c>
      <c r="I35" s="9">
        <f t="shared" si="1"/>
        <v>0.55009107468123863</v>
      </c>
      <c r="J35" s="6">
        <f t="shared" si="2"/>
        <v>0.55219414893617014</v>
      </c>
      <c r="K35" s="10">
        <f t="shared" si="3"/>
        <v>0.60797950219619323</v>
      </c>
    </row>
    <row r="36" spans="1:11" x14ac:dyDescent="0.35">
      <c r="A36" s="6">
        <v>1963</v>
      </c>
      <c r="B36" s="6">
        <v>637.5</v>
      </c>
      <c r="C36" s="6">
        <v>350.4</v>
      </c>
      <c r="D36" s="6">
        <v>56.4</v>
      </c>
      <c r="E36" s="6">
        <v>9.1999999999999993</v>
      </c>
      <c r="F36" s="6">
        <v>11.7</v>
      </c>
      <c r="G36" s="6">
        <f t="shared" si="0"/>
        <v>20.9</v>
      </c>
      <c r="H36" s="8">
        <v>2.2000000000000002</v>
      </c>
      <c r="I36" s="9">
        <f t="shared" si="1"/>
        <v>0.54964705882352938</v>
      </c>
      <c r="J36" s="6">
        <f t="shared" si="2"/>
        <v>0.55155044860695734</v>
      </c>
      <c r="K36" s="10">
        <f t="shared" si="3"/>
        <v>0.60528588702712038</v>
      </c>
    </row>
    <row r="37" spans="1:11" x14ac:dyDescent="0.35">
      <c r="A37" s="6">
        <v>1964</v>
      </c>
      <c r="B37" s="6">
        <v>684.5</v>
      </c>
      <c r="C37" s="6">
        <v>376</v>
      </c>
      <c r="D37" s="6">
        <v>59.1</v>
      </c>
      <c r="E37" s="6">
        <v>9.8000000000000007</v>
      </c>
      <c r="F37" s="6">
        <v>12.9</v>
      </c>
      <c r="G37" s="6">
        <f t="shared" si="0"/>
        <v>22.700000000000003</v>
      </c>
      <c r="H37" s="8">
        <v>2.7</v>
      </c>
      <c r="I37" s="9">
        <f t="shared" si="1"/>
        <v>0.54930606281957628</v>
      </c>
      <c r="J37" s="6">
        <f t="shared" si="2"/>
        <v>0.55148137283660903</v>
      </c>
      <c r="K37" s="10">
        <f t="shared" si="3"/>
        <v>0.60382206519993586</v>
      </c>
    </row>
    <row r="38" spans="1:11" x14ac:dyDescent="0.35">
      <c r="A38" s="6">
        <v>1965</v>
      </c>
      <c r="B38" s="6">
        <v>742.3</v>
      </c>
      <c r="C38" s="6">
        <v>405.4</v>
      </c>
      <c r="D38" s="6">
        <v>63.7</v>
      </c>
      <c r="E38" s="6">
        <v>11.1</v>
      </c>
      <c r="F38" s="6">
        <v>13.8</v>
      </c>
      <c r="G38" s="6">
        <f t="shared" si="0"/>
        <v>24.9</v>
      </c>
      <c r="H38" s="8">
        <v>3</v>
      </c>
      <c r="I38" s="9">
        <f t="shared" si="1"/>
        <v>0.54614037451165298</v>
      </c>
      <c r="J38" s="6">
        <f t="shared" si="2"/>
        <v>0.54835655349655077</v>
      </c>
      <c r="K38" s="10">
        <f t="shared" si="3"/>
        <v>0.60005920663114276</v>
      </c>
    </row>
    <row r="39" spans="1:11" x14ac:dyDescent="0.35">
      <c r="A39" s="6">
        <v>1966</v>
      </c>
      <c r="B39" s="6">
        <v>813.4</v>
      </c>
      <c r="C39" s="6">
        <v>449.2</v>
      </c>
      <c r="D39" s="6">
        <v>67.900000000000006</v>
      </c>
      <c r="E39" s="6">
        <v>12.8</v>
      </c>
      <c r="F39" s="6">
        <v>15.4</v>
      </c>
      <c r="G39" s="6">
        <f t="shared" si="0"/>
        <v>28.200000000000003</v>
      </c>
      <c r="H39" s="8">
        <v>3.9</v>
      </c>
      <c r="I39" s="9">
        <f t="shared" si="1"/>
        <v>0.55224981558888619</v>
      </c>
      <c r="J39" s="6">
        <f t="shared" si="2"/>
        <v>0.55491043854231004</v>
      </c>
      <c r="K39" s="10">
        <f t="shared" si="3"/>
        <v>0.60571736785329011</v>
      </c>
    </row>
    <row r="40" spans="1:11" x14ac:dyDescent="0.35">
      <c r="A40" s="6">
        <v>1967</v>
      </c>
      <c r="B40" s="6">
        <v>860</v>
      </c>
      <c r="C40" s="6">
        <v>481.8</v>
      </c>
      <c r="D40" s="6">
        <v>69.5</v>
      </c>
      <c r="E40" s="6">
        <v>14</v>
      </c>
      <c r="F40" s="6">
        <v>16.2</v>
      </c>
      <c r="G40" s="6">
        <f t="shared" si="0"/>
        <v>30.2</v>
      </c>
      <c r="H40" s="8">
        <v>3.8</v>
      </c>
      <c r="I40" s="9">
        <f t="shared" si="1"/>
        <v>0.56023255813953488</v>
      </c>
      <c r="J40" s="6">
        <f t="shared" si="2"/>
        <v>0.56271899088997901</v>
      </c>
      <c r="K40" s="10">
        <f t="shared" si="3"/>
        <v>0.61243167662387188</v>
      </c>
    </row>
    <row r="41" spans="1:11" x14ac:dyDescent="0.35">
      <c r="A41" s="6">
        <v>1968</v>
      </c>
      <c r="B41" s="6">
        <v>940.7</v>
      </c>
      <c r="C41" s="6">
        <v>530.79999999999995</v>
      </c>
      <c r="D41" s="6">
        <v>73.8</v>
      </c>
      <c r="E41" s="6">
        <v>15.6</v>
      </c>
      <c r="F41" s="6">
        <v>17</v>
      </c>
      <c r="G41" s="6">
        <f t="shared" si="0"/>
        <v>32.6</v>
      </c>
      <c r="H41" s="8">
        <v>4.2</v>
      </c>
      <c r="I41" s="9">
        <f t="shared" si="1"/>
        <v>0.56426065695758465</v>
      </c>
      <c r="J41" s="6">
        <f t="shared" si="2"/>
        <v>0.56679124399359315</v>
      </c>
      <c r="K41" s="10">
        <f t="shared" si="3"/>
        <v>0.61527761678451365</v>
      </c>
    </row>
    <row r="42" spans="1:11" x14ac:dyDescent="0.35">
      <c r="A42" s="6">
        <v>1969</v>
      </c>
      <c r="B42" s="6">
        <v>1017.6</v>
      </c>
      <c r="C42" s="6">
        <v>584.5</v>
      </c>
      <c r="D42" s="6">
        <v>77</v>
      </c>
      <c r="E42" s="6">
        <v>17.2</v>
      </c>
      <c r="F42" s="6">
        <v>17.7</v>
      </c>
      <c r="G42" s="6">
        <f t="shared" si="0"/>
        <v>34.9</v>
      </c>
      <c r="H42" s="8">
        <v>4.5</v>
      </c>
      <c r="I42" s="9">
        <f t="shared" si="1"/>
        <v>0.57439072327044027</v>
      </c>
      <c r="J42" s="6">
        <f t="shared" si="2"/>
        <v>0.57694205902674955</v>
      </c>
      <c r="K42" s="10">
        <f t="shared" si="3"/>
        <v>0.62439910265997223</v>
      </c>
    </row>
    <row r="43" spans="1:11" x14ac:dyDescent="0.35">
      <c r="A43" s="6">
        <v>1970</v>
      </c>
      <c r="B43" s="6">
        <v>1073.3</v>
      </c>
      <c r="C43" s="6">
        <v>623.29999999999995</v>
      </c>
      <c r="D43" s="6">
        <v>77.8</v>
      </c>
      <c r="E43" s="6">
        <v>17.899999999999999</v>
      </c>
      <c r="F43" s="6">
        <v>17.600000000000001</v>
      </c>
      <c r="G43" s="6">
        <f t="shared" si="0"/>
        <v>35.5</v>
      </c>
      <c r="H43" s="8">
        <v>4.8</v>
      </c>
      <c r="I43" s="9">
        <f t="shared" si="1"/>
        <v>0.58073232087953042</v>
      </c>
      <c r="J43" s="6">
        <f t="shared" si="2"/>
        <v>0.58334113242863828</v>
      </c>
      <c r="K43" s="10">
        <f t="shared" si="3"/>
        <v>0.62915110527909557</v>
      </c>
    </row>
    <row r="44" spans="1:11" x14ac:dyDescent="0.35">
      <c r="A44" s="6">
        <v>1971</v>
      </c>
      <c r="B44" s="6">
        <v>1164.9000000000001</v>
      </c>
      <c r="C44" s="6">
        <v>665</v>
      </c>
      <c r="D44" s="6">
        <v>83.9</v>
      </c>
      <c r="E44" s="6">
        <v>18.7</v>
      </c>
      <c r="F44" s="6">
        <v>18.100000000000001</v>
      </c>
      <c r="G44" s="6">
        <f t="shared" si="0"/>
        <v>36.799999999999997</v>
      </c>
      <c r="H44" s="8">
        <v>4.7</v>
      </c>
      <c r="I44" s="9">
        <f t="shared" si="1"/>
        <v>0.57086445188428192</v>
      </c>
      <c r="J44" s="6">
        <f t="shared" si="2"/>
        <v>0.57317703844164802</v>
      </c>
      <c r="K44" s="10">
        <f t="shared" si="3"/>
        <v>0.61785747468178021</v>
      </c>
    </row>
    <row r="45" spans="1:11" x14ac:dyDescent="0.35">
      <c r="A45" s="6">
        <v>1972</v>
      </c>
      <c r="B45" s="6">
        <v>1279.0999999999999</v>
      </c>
      <c r="C45" s="6">
        <v>731.3</v>
      </c>
      <c r="D45" s="6">
        <v>95.1</v>
      </c>
      <c r="E45" s="6">
        <v>20.6</v>
      </c>
      <c r="F45" s="6">
        <v>19.3</v>
      </c>
      <c r="G45" s="6">
        <f t="shared" si="0"/>
        <v>39.900000000000006</v>
      </c>
      <c r="H45" s="8">
        <v>6.6</v>
      </c>
      <c r="I45" s="9">
        <f t="shared" si="1"/>
        <v>0.57173012274255341</v>
      </c>
      <c r="J45" s="6">
        <f t="shared" si="2"/>
        <v>0.57469548133595283</v>
      </c>
      <c r="K45" s="10">
        <f t="shared" si="3"/>
        <v>0.62111431968744679</v>
      </c>
    </row>
    <row r="46" spans="1:11" x14ac:dyDescent="0.35">
      <c r="A46" s="6">
        <v>1973</v>
      </c>
      <c r="B46" s="6">
        <v>1425.4</v>
      </c>
      <c r="C46" s="6">
        <v>812.7</v>
      </c>
      <c r="D46" s="6">
        <v>112.5</v>
      </c>
      <c r="E46" s="6">
        <v>22.7</v>
      </c>
      <c r="F46" s="6">
        <v>20.3</v>
      </c>
      <c r="G46" s="6">
        <f t="shared" si="0"/>
        <v>43</v>
      </c>
      <c r="H46" s="8">
        <v>5.2</v>
      </c>
      <c r="I46" s="9">
        <f t="shared" si="1"/>
        <v>0.57015574575557737</v>
      </c>
      <c r="J46" s="6">
        <f t="shared" si="2"/>
        <v>0.57224334600760463</v>
      </c>
      <c r="K46" s="10">
        <f t="shared" si="3"/>
        <v>0.62147281486579486</v>
      </c>
    </row>
    <row r="47" spans="1:11" x14ac:dyDescent="0.35">
      <c r="A47" s="6">
        <v>1974</v>
      </c>
      <c r="B47" s="6">
        <v>1545.2</v>
      </c>
      <c r="C47" s="6">
        <v>887.7</v>
      </c>
      <c r="D47" s="6">
        <v>112.2</v>
      </c>
      <c r="E47" s="6">
        <v>25.5</v>
      </c>
      <c r="F47" s="6">
        <v>21.5</v>
      </c>
      <c r="G47" s="6">
        <f t="shared" si="0"/>
        <v>47</v>
      </c>
      <c r="H47" s="8">
        <v>3.3</v>
      </c>
      <c r="I47" s="9">
        <f t="shared" si="1"/>
        <v>0.57448873932177069</v>
      </c>
      <c r="J47" s="6">
        <f t="shared" si="2"/>
        <v>0.57571826966729356</v>
      </c>
      <c r="K47" s="10">
        <f t="shared" si="3"/>
        <v>0.62089948940337136</v>
      </c>
    </row>
    <row r="48" spans="1:11" x14ac:dyDescent="0.35">
      <c r="A48" s="6">
        <v>1975</v>
      </c>
      <c r="B48" s="6">
        <v>1684.9</v>
      </c>
      <c r="C48" s="6">
        <v>947.2</v>
      </c>
      <c r="D48" s="6">
        <v>118.2</v>
      </c>
      <c r="E48" s="6">
        <v>27.8</v>
      </c>
      <c r="F48" s="6">
        <v>23.3</v>
      </c>
      <c r="G48" s="6">
        <f t="shared" si="0"/>
        <v>51.1</v>
      </c>
      <c r="H48" s="8">
        <v>4.5</v>
      </c>
      <c r="I48" s="9">
        <f t="shared" si="1"/>
        <v>0.56216986171286132</v>
      </c>
      <c r="J48" s="6">
        <f t="shared" si="2"/>
        <v>0.56367531540109495</v>
      </c>
      <c r="K48" s="10">
        <f t="shared" si="3"/>
        <v>0.60632441428754325</v>
      </c>
    </row>
    <row r="49" spans="1:11" x14ac:dyDescent="0.35">
      <c r="A49" s="6">
        <v>1976</v>
      </c>
      <c r="B49" s="6">
        <v>1873.4</v>
      </c>
      <c r="C49" s="6">
        <v>1048.3</v>
      </c>
      <c r="D49" s="6">
        <v>131</v>
      </c>
      <c r="E49" s="6">
        <v>32.200000000000003</v>
      </c>
      <c r="F49" s="6">
        <v>25.5</v>
      </c>
      <c r="G49" s="6">
        <f t="shared" si="0"/>
        <v>57.7</v>
      </c>
      <c r="H49" s="8">
        <v>5.0999999999999996</v>
      </c>
      <c r="I49" s="9">
        <f t="shared" si="1"/>
        <v>0.55957083377815731</v>
      </c>
      <c r="J49" s="6">
        <f t="shared" si="2"/>
        <v>0.5610983246801905</v>
      </c>
      <c r="K49" s="10">
        <f t="shared" si="3"/>
        <v>0.6034075864847751</v>
      </c>
    </row>
    <row r="50" spans="1:11" x14ac:dyDescent="0.35">
      <c r="A50" s="6">
        <v>1977</v>
      </c>
      <c r="B50" s="6">
        <v>2081.8000000000002</v>
      </c>
      <c r="C50" s="6">
        <v>1165.8</v>
      </c>
      <c r="D50" s="6">
        <v>144.5</v>
      </c>
      <c r="E50" s="6">
        <v>35.799999999999997</v>
      </c>
      <c r="F50" s="6">
        <v>27.9</v>
      </c>
      <c r="G50" s="6">
        <f t="shared" si="0"/>
        <v>63.699999999999996</v>
      </c>
      <c r="H50" s="8">
        <v>7.1</v>
      </c>
      <c r="I50" s="9">
        <f t="shared" si="1"/>
        <v>0.55999615717167828</v>
      </c>
      <c r="J50" s="6">
        <f t="shared" si="2"/>
        <v>0.56191256567214531</v>
      </c>
      <c r="K50" s="10">
        <f t="shared" si="3"/>
        <v>0.60397886229406272</v>
      </c>
    </row>
    <row r="51" spans="1:11" x14ac:dyDescent="0.35">
      <c r="A51" s="6">
        <v>1978</v>
      </c>
      <c r="B51" s="6">
        <v>2351.6</v>
      </c>
      <c r="C51" s="6">
        <v>1316.8</v>
      </c>
      <c r="D51" s="6">
        <v>166</v>
      </c>
      <c r="E51" s="6">
        <v>40.4</v>
      </c>
      <c r="F51" s="6">
        <v>31</v>
      </c>
      <c r="G51" s="6">
        <f t="shared" si="0"/>
        <v>71.400000000000006</v>
      </c>
      <c r="H51" s="8">
        <v>8.9</v>
      </c>
      <c r="I51" s="9">
        <f t="shared" si="1"/>
        <v>0.55995917673073647</v>
      </c>
      <c r="J51" s="6">
        <f t="shared" si="2"/>
        <v>0.56208648141033857</v>
      </c>
      <c r="K51" s="10">
        <f t="shared" si="3"/>
        <v>0.60495245095787209</v>
      </c>
    </row>
    <row r="52" spans="1:11" x14ac:dyDescent="0.35">
      <c r="A52" s="6">
        <v>1979</v>
      </c>
      <c r="B52" s="6">
        <v>2627.3</v>
      </c>
      <c r="C52" s="6">
        <v>1477.2</v>
      </c>
      <c r="D52" s="6">
        <v>179.4</v>
      </c>
      <c r="E52" s="6">
        <v>48.1</v>
      </c>
      <c r="F52" s="6">
        <v>35</v>
      </c>
      <c r="G52" s="6">
        <f t="shared" si="0"/>
        <v>83.1</v>
      </c>
      <c r="H52" s="8">
        <v>8.5</v>
      </c>
      <c r="I52" s="9">
        <f t="shared" si="1"/>
        <v>0.56225021885585957</v>
      </c>
      <c r="J52" s="6">
        <f t="shared" si="2"/>
        <v>0.5640751489231709</v>
      </c>
      <c r="K52" s="10">
        <f t="shared" si="3"/>
        <v>0.60555874395343112</v>
      </c>
    </row>
    <row r="53" spans="1:11" x14ac:dyDescent="0.35">
      <c r="A53" s="6">
        <v>1980</v>
      </c>
      <c r="B53" s="6">
        <v>2857.3</v>
      </c>
      <c r="C53" s="6">
        <v>1622.2</v>
      </c>
      <c r="D53" s="6">
        <v>171.6</v>
      </c>
      <c r="E53" s="6">
        <v>54.4</v>
      </c>
      <c r="F53" s="6">
        <v>39.6</v>
      </c>
      <c r="G53" s="6">
        <f t="shared" si="0"/>
        <v>94</v>
      </c>
      <c r="H53" s="8">
        <v>9.8000000000000007</v>
      </c>
      <c r="I53" s="9">
        <f t="shared" si="1"/>
        <v>0.56773877436740983</v>
      </c>
      <c r="J53" s="6">
        <f t="shared" si="2"/>
        <v>0.56969271290605794</v>
      </c>
      <c r="K53" s="10">
        <f t="shared" si="3"/>
        <v>0.60622594267349306</v>
      </c>
    </row>
    <row r="54" spans="1:11" x14ac:dyDescent="0.35">
      <c r="A54" s="6">
        <v>1981</v>
      </c>
      <c r="B54" s="6">
        <v>3207</v>
      </c>
      <c r="C54" s="6">
        <v>1792.5</v>
      </c>
      <c r="D54" s="6">
        <v>179.7</v>
      </c>
      <c r="E54" s="6">
        <v>64.8</v>
      </c>
      <c r="F54" s="6">
        <v>45</v>
      </c>
      <c r="G54" s="6">
        <f t="shared" si="0"/>
        <v>109.8</v>
      </c>
      <c r="H54" s="8">
        <v>11.5</v>
      </c>
      <c r="I54" s="9">
        <f t="shared" si="1"/>
        <v>0.55893358278765204</v>
      </c>
      <c r="J54" s="6">
        <f t="shared" si="2"/>
        <v>0.56094507901736812</v>
      </c>
      <c r="K54" s="10">
        <f t="shared" si="3"/>
        <v>0.59436965316002388</v>
      </c>
    </row>
    <row r="55" spans="1:11" x14ac:dyDescent="0.35">
      <c r="A55" s="6">
        <v>1982</v>
      </c>
      <c r="B55" s="6">
        <v>3343.8</v>
      </c>
      <c r="C55" s="6">
        <v>1893</v>
      </c>
      <c r="D55" s="6">
        <v>171.2</v>
      </c>
      <c r="E55" s="6">
        <v>72.7</v>
      </c>
      <c r="F55" s="6">
        <v>49.7</v>
      </c>
      <c r="G55" s="6">
        <f t="shared" si="0"/>
        <v>122.4</v>
      </c>
      <c r="H55" s="8">
        <v>15</v>
      </c>
      <c r="I55" s="9">
        <f t="shared" si="1"/>
        <v>0.56612237574017577</v>
      </c>
      <c r="J55" s="6">
        <f t="shared" si="2"/>
        <v>0.56867339581831289</v>
      </c>
      <c r="K55" s="10">
        <f t="shared" si="3"/>
        <v>0.59950595388902961</v>
      </c>
    </row>
    <row r="56" spans="1:11" x14ac:dyDescent="0.35">
      <c r="A56" s="6">
        <v>1983</v>
      </c>
      <c r="B56" s="6">
        <v>3634</v>
      </c>
      <c r="C56" s="6">
        <v>2012.5</v>
      </c>
      <c r="D56" s="6">
        <v>186.3</v>
      </c>
      <c r="E56" s="6">
        <v>81.3</v>
      </c>
      <c r="F56" s="6">
        <v>55.2</v>
      </c>
      <c r="G56" s="6">
        <f t="shared" si="0"/>
        <v>136.5</v>
      </c>
      <c r="H56" s="8">
        <v>21.3</v>
      </c>
      <c r="I56" s="9">
        <f t="shared" si="1"/>
        <v>0.55379746835443033</v>
      </c>
      <c r="J56" s="6">
        <f t="shared" si="2"/>
        <v>0.55706258477039339</v>
      </c>
      <c r="K56" s="10">
        <f t="shared" si="3"/>
        <v>0.58735115573196361</v>
      </c>
    </row>
    <row r="57" spans="1:11" x14ac:dyDescent="0.35">
      <c r="A57" s="6">
        <v>1984</v>
      </c>
      <c r="B57" s="6">
        <v>4037.6</v>
      </c>
      <c r="C57" s="6">
        <v>2215.9</v>
      </c>
      <c r="D57" s="6">
        <v>228.2</v>
      </c>
      <c r="E57" s="6">
        <v>95</v>
      </c>
      <c r="F57" s="6">
        <v>62.2</v>
      </c>
      <c r="G57" s="6">
        <f t="shared" si="0"/>
        <v>157.19999999999999</v>
      </c>
      <c r="H57" s="8">
        <v>21.1</v>
      </c>
      <c r="I57" s="9">
        <f t="shared" si="1"/>
        <v>0.5488161283931049</v>
      </c>
      <c r="J57" s="6">
        <f t="shared" si="2"/>
        <v>0.5516992406323914</v>
      </c>
      <c r="K57" s="10">
        <f t="shared" si="3"/>
        <v>0.58493255549982837</v>
      </c>
    </row>
    <row r="58" spans="1:11" x14ac:dyDescent="0.35">
      <c r="A58" s="6">
        <v>1985</v>
      </c>
      <c r="B58" s="6">
        <v>4339</v>
      </c>
      <c r="C58" s="6">
        <v>2387.3000000000002</v>
      </c>
      <c r="D58" s="6">
        <v>241.1</v>
      </c>
      <c r="E58" s="6">
        <v>105.3</v>
      </c>
      <c r="F58" s="6">
        <v>71</v>
      </c>
      <c r="G58" s="6">
        <f t="shared" si="0"/>
        <v>176.3</v>
      </c>
      <c r="H58" s="8">
        <v>21.4</v>
      </c>
      <c r="I58" s="9">
        <f t="shared" si="1"/>
        <v>0.55019589767227473</v>
      </c>
      <c r="J58" s="6">
        <f t="shared" si="2"/>
        <v>0.55292292014081901</v>
      </c>
      <c r="K58" s="10">
        <f t="shared" si="3"/>
        <v>0.58562492334110139</v>
      </c>
    </row>
    <row r="59" spans="1:11" x14ac:dyDescent="0.35">
      <c r="A59" s="6">
        <v>1986</v>
      </c>
      <c r="B59" s="6">
        <v>4579.6000000000004</v>
      </c>
      <c r="C59" s="6">
        <v>2542.1</v>
      </c>
      <c r="D59" s="6">
        <v>256.5</v>
      </c>
      <c r="E59" s="6">
        <v>113.5</v>
      </c>
      <c r="F59" s="6">
        <v>75.2</v>
      </c>
      <c r="G59" s="6">
        <f t="shared" si="0"/>
        <v>188.7</v>
      </c>
      <c r="H59" s="8">
        <v>24.9</v>
      </c>
      <c r="I59" s="9">
        <f t="shared" si="1"/>
        <v>0.55509214778583271</v>
      </c>
      <c r="J59" s="6">
        <f t="shared" si="2"/>
        <v>0.55812677014951573</v>
      </c>
      <c r="K59" s="10">
        <f t="shared" si="3"/>
        <v>0.5914336233772276</v>
      </c>
    </row>
    <row r="60" spans="1:11" x14ac:dyDescent="0.35">
      <c r="A60" s="6">
        <v>1987</v>
      </c>
      <c r="B60" s="6">
        <v>4855.2</v>
      </c>
      <c r="C60" s="6">
        <v>2722.4</v>
      </c>
      <c r="D60" s="6">
        <v>286.5</v>
      </c>
      <c r="E60" s="6">
        <v>120.1</v>
      </c>
      <c r="F60" s="6">
        <v>81.7</v>
      </c>
      <c r="G60" s="6">
        <f t="shared" si="0"/>
        <v>201.8</v>
      </c>
      <c r="H60" s="8">
        <v>30.3</v>
      </c>
      <c r="I60" s="9">
        <f t="shared" si="1"/>
        <v>0.56071840500906245</v>
      </c>
      <c r="J60" s="6">
        <f t="shared" si="2"/>
        <v>0.56423967336110603</v>
      </c>
      <c r="K60" s="10">
        <f t="shared" si="3"/>
        <v>0.59985898113872738</v>
      </c>
    </row>
    <row r="61" spans="1:11" x14ac:dyDescent="0.35">
      <c r="A61" s="6">
        <v>1988</v>
      </c>
      <c r="B61" s="6">
        <v>5236.3999999999996</v>
      </c>
      <c r="C61" s="6">
        <v>2948</v>
      </c>
      <c r="D61" s="6">
        <v>325.5</v>
      </c>
      <c r="E61" s="6">
        <v>132.69999999999999</v>
      </c>
      <c r="F61" s="6">
        <v>85.1</v>
      </c>
      <c r="G61" s="6">
        <f t="shared" si="0"/>
        <v>217.79999999999998</v>
      </c>
      <c r="H61" s="8">
        <v>29.5</v>
      </c>
      <c r="I61" s="9">
        <f t="shared" si="1"/>
        <v>0.56298220151248957</v>
      </c>
      <c r="J61" s="6">
        <f t="shared" si="2"/>
        <v>0.56617181048224474</v>
      </c>
      <c r="K61" s="10">
        <f t="shared" si="3"/>
        <v>0.60392510345392725</v>
      </c>
    </row>
    <row r="62" spans="1:11" x14ac:dyDescent="0.35">
      <c r="A62" s="6">
        <v>1989</v>
      </c>
      <c r="B62" s="6">
        <v>5641.6</v>
      </c>
      <c r="C62" s="6">
        <v>3139.6</v>
      </c>
      <c r="D62" s="6">
        <v>341.1</v>
      </c>
      <c r="E62" s="6">
        <v>150.1</v>
      </c>
      <c r="F62" s="6">
        <v>87.8</v>
      </c>
      <c r="G62" s="6">
        <f t="shared" si="0"/>
        <v>237.89999999999998</v>
      </c>
      <c r="H62" s="8">
        <v>27.4</v>
      </c>
      <c r="I62" s="9">
        <f t="shared" si="1"/>
        <v>0.55650879183210433</v>
      </c>
      <c r="J62" s="6">
        <f t="shared" si="2"/>
        <v>0.55922482277083096</v>
      </c>
      <c r="K62" s="10">
        <f t="shared" si="3"/>
        <v>0.59539929073979247</v>
      </c>
    </row>
    <row r="63" spans="1:11" x14ac:dyDescent="0.35">
      <c r="A63" s="6">
        <v>1990</v>
      </c>
      <c r="B63" s="6">
        <v>5963.1</v>
      </c>
      <c r="C63" s="6">
        <v>3340.4</v>
      </c>
      <c r="D63" s="6">
        <v>353.2</v>
      </c>
      <c r="E63" s="6">
        <v>164.4</v>
      </c>
      <c r="F63" s="6">
        <v>91.1</v>
      </c>
      <c r="G63" s="6">
        <f t="shared" si="0"/>
        <v>255.5</v>
      </c>
      <c r="H63" s="8">
        <v>27</v>
      </c>
      <c r="I63" s="9">
        <f t="shared" si="1"/>
        <v>0.56017843068202777</v>
      </c>
      <c r="J63" s="6">
        <f t="shared" si="2"/>
        <v>0.5627263691649399</v>
      </c>
      <c r="K63" s="10">
        <f t="shared" si="3"/>
        <v>0.5983270343369933</v>
      </c>
    </row>
    <row r="64" spans="1:11" x14ac:dyDescent="0.35">
      <c r="A64" s="6">
        <v>1991</v>
      </c>
      <c r="B64" s="6">
        <v>6158.1</v>
      </c>
      <c r="C64" s="6">
        <v>3450.5</v>
      </c>
      <c r="D64" s="6">
        <v>354.2</v>
      </c>
      <c r="E64" s="6">
        <v>179.1</v>
      </c>
      <c r="F64" s="6">
        <v>91.4</v>
      </c>
      <c r="G64" s="6">
        <f t="shared" si="0"/>
        <v>270.5</v>
      </c>
      <c r="H64" s="8">
        <v>27.5</v>
      </c>
      <c r="I64" s="9">
        <f t="shared" si="1"/>
        <v>0.56031892953995543</v>
      </c>
      <c r="J64" s="6">
        <f t="shared" si="2"/>
        <v>0.56283234919909952</v>
      </c>
      <c r="K64" s="10">
        <f t="shared" si="3"/>
        <v>0.59734436673360569</v>
      </c>
    </row>
    <row r="65" spans="1:11" x14ac:dyDescent="0.35">
      <c r="A65" s="6">
        <v>1992</v>
      </c>
      <c r="B65" s="6">
        <v>6520.3</v>
      </c>
      <c r="C65" s="6">
        <v>3668.2</v>
      </c>
      <c r="D65" s="6">
        <v>400.2</v>
      </c>
      <c r="E65" s="6">
        <v>187.7</v>
      </c>
      <c r="F65" s="6">
        <v>91.6</v>
      </c>
      <c r="G65" s="6">
        <f t="shared" si="0"/>
        <v>279.29999999999995</v>
      </c>
      <c r="H65" s="8">
        <v>30.1</v>
      </c>
      <c r="I65" s="9">
        <f t="shared" si="1"/>
        <v>0.5625814763124396</v>
      </c>
      <c r="J65" s="6">
        <f t="shared" si="2"/>
        <v>0.565190595051</v>
      </c>
      <c r="K65" s="10">
        <f t="shared" si="3"/>
        <v>0.60233169129720854</v>
      </c>
    </row>
    <row r="66" spans="1:11" x14ac:dyDescent="0.35">
      <c r="A66" s="6">
        <v>1993</v>
      </c>
      <c r="B66" s="6">
        <v>6858.6</v>
      </c>
      <c r="C66" s="6">
        <v>3817.3</v>
      </c>
      <c r="D66" s="6">
        <v>428</v>
      </c>
      <c r="E66" s="6">
        <v>196.9</v>
      </c>
      <c r="F66" s="6">
        <v>91.4</v>
      </c>
      <c r="G66" s="6">
        <f t="shared" si="0"/>
        <v>288.3</v>
      </c>
      <c r="H66" s="8">
        <v>36.700000000000003</v>
      </c>
      <c r="I66" s="9">
        <f t="shared" si="1"/>
        <v>0.55657131192954834</v>
      </c>
      <c r="J66" s="6">
        <f t="shared" si="2"/>
        <v>0.55956551693809642</v>
      </c>
      <c r="K66" s="10">
        <f t="shared" si="3"/>
        <v>0.597022161747916</v>
      </c>
    </row>
    <row r="67" spans="1:11" x14ac:dyDescent="0.35">
      <c r="A67" s="6">
        <v>1994</v>
      </c>
      <c r="B67" s="6">
        <v>7287.2</v>
      </c>
      <c r="C67" s="6">
        <v>4006.2</v>
      </c>
      <c r="D67" s="6">
        <v>456.6</v>
      </c>
      <c r="E67" s="6">
        <v>205.7</v>
      </c>
      <c r="F67" s="6">
        <v>92</v>
      </c>
      <c r="G67" s="6">
        <f t="shared" ref="G67:G91" si="4">+E67+F67</f>
        <v>297.7</v>
      </c>
      <c r="H67" s="8">
        <v>32.5</v>
      </c>
      <c r="I67" s="9">
        <f t="shared" ref="I67:I91" si="5">+C67/B67</f>
        <v>0.54975848062355914</v>
      </c>
      <c r="J67" s="6">
        <f t="shared" ref="J67:J91" si="6">+C67/(B67-H67)</f>
        <v>0.55222131859346357</v>
      </c>
      <c r="K67" s="10">
        <f t="shared" ref="K67:K91" si="7">+C67/(B67-H67-D67)</f>
        <v>0.58931171945102312</v>
      </c>
    </row>
    <row r="68" spans="1:11" x14ac:dyDescent="0.35">
      <c r="A68" s="6">
        <v>1995</v>
      </c>
      <c r="B68" s="6">
        <v>7639.7</v>
      </c>
      <c r="C68" s="6">
        <v>4198.1000000000004</v>
      </c>
      <c r="D68" s="6">
        <v>481.2</v>
      </c>
      <c r="E68" s="6">
        <v>226.8</v>
      </c>
      <c r="F68" s="6">
        <v>94</v>
      </c>
      <c r="G68" s="6">
        <f t="shared" si="4"/>
        <v>320.8</v>
      </c>
      <c r="H68" s="8">
        <v>34.799999999999997</v>
      </c>
      <c r="I68" s="9">
        <f t="shared" si="5"/>
        <v>0.54951110645705992</v>
      </c>
      <c r="J68" s="6">
        <f t="shared" si="6"/>
        <v>0.5520256676616393</v>
      </c>
      <c r="K68" s="10">
        <f t="shared" si="7"/>
        <v>0.58931454160057284</v>
      </c>
    </row>
    <row r="69" spans="1:11" x14ac:dyDescent="0.35">
      <c r="A69" s="6">
        <v>1996</v>
      </c>
      <c r="B69" s="6">
        <v>8073.1</v>
      </c>
      <c r="C69" s="6">
        <v>4416.8999999999996</v>
      </c>
      <c r="D69" s="6">
        <v>543.79999999999995</v>
      </c>
      <c r="E69" s="6">
        <v>253.3</v>
      </c>
      <c r="F69" s="6">
        <v>95.5</v>
      </c>
      <c r="G69" s="6">
        <f t="shared" si="4"/>
        <v>348.8</v>
      </c>
      <c r="H69" s="8">
        <v>35.200000000000003</v>
      </c>
      <c r="I69" s="9">
        <f t="shared" si="5"/>
        <v>0.54711325265387512</v>
      </c>
      <c r="J69" s="6">
        <f t="shared" si="6"/>
        <v>0.54950920016422189</v>
      </c>
      <c r="K69" s="10">
        <f t="shared" si="7"/>
        <v>0.58938364847012981</v>
      </c>
    </row>
    <row r="70" spans="1:11" x14ac:dyDescent="0.35">
      <c r="A70" s="6">
        <v>1997</v>
      </c>
      <c r="B70" s="6">
        <v>8577.6</v>
      </c>
      <c r="C70" s="6">
        <v>4708.8</v>
      </c>
      <c r="D70" s="6">
        <v>584</v>
      </c>
      <c r="E70" s="6">
        <v>288</v>
      </c>
      <c r="F70" s="6">
        <v>98.3</v>
      </c>
      <c r="G70" s="6">
        <f t="shared" si="4"/>
        <v>386.3</v>
      </c>
      <c r="H70" s="8">
        <v>33.799999999999997</v>
      </c>
      <c r="I70" s="9">
        <f t="shared" si="5"/>
        <v>0.54896474538332396</v>
      </c>
      <c r="J70" s="6">
        <f t="shared" si="6"/>
        <v>0.55113649664083897</v>
      </c>
      <c r="K70" s="10">
        <f t="shared" si="7"/>
        <v>0.59157265257921043</v>
      </c>
    </row>
    <row r="71" spans="1:11" x14ac:dyDescent="0.35">
      <c r="A71" s="6">
        <v>1998</v>
      </c>
      <c r="B71" s="6">
        <v>9062.7999999999993</v>
      </c>
      <c r="C71" s="6">
        <v>5071.1000000000004</v>
      </c>
      <c r="D71" s="6">
        <v>640.20000000000005</v>
      </c>
      <c r="E71" s="6">
        <v>318.10000000000002</v>
      </c>
      <c r="F71" s="6">
        <v>102.3</v>
      </c>
      <c r="G71" s="6">
        <f t="shared" si="4"/>
        <v>420.40000000000003</v>
      </c>
      <c r="H71" s="8">
        <v>36.4</v>
      </c>
      <c r="I71" s="9">
        <f t="shared" si="5"/>
        <v>0.55955113210045471</v>
      </c>
      <c r="J71" s="6">
        <f t="shared" si="6"/>
        <v>0.56180758663476027</v>
      </c>
      <c r="K71" s="10">
        <f t="shared" si="7"/>
        <v>0.6046958097827384</v>
      </c>
    </row>
    <row r="72" spans="1:11" x14ac:dyDescent="0.35">
      <c r="A72" s="6">
        <v>1999</v>
      </c>
      <c r="B72" s="6">
        <v>9630.7000000000007</v>
      </c>
      <c r="C72" s="6">
        <v>5402.8</v>
      </c>
      <c r="D72" s="6">
        <v>696.4</v>
      </c>
      <c r="E72" s="6">
        <v>365.1</v>
      </c>
      <c r="F72" s="6">
        <v>106.5</v>
      </c>
      <c r="G72" s="6">
        <f t="shared" si="4"/>
        <v>471.6</v>
      </c>
      <c r="H72" s="8">
        <v>45.2</v>
      </c>
      <c r="I72" s="9">
        <f t="shared" si="5"/>
        <v>0.56099764295430232</v>
      </c>
      <c r="J72" s="6">
        <f t="shared" si="6"/>
        <v>0.56364300245161969</v>
      </c>
      <c r="K72" s="10">
        <f t="shared" si="7"/>
        <v>0.6078005647365875</v>
      </c>
    </row>
    <row r="73" spans="1:11" x14ac:dyDescent="0.35">
      <c r="A73" s="6">
        <v>2000</v>
      </c>
      <c r="B73" s="6">
        <v>10252.299999999999</v>
      </c>
      <c r="C73" s="6">
        <v>5848.1</v>
      </c>
      <c r="D73" s="6">
        <v>753.9</v>
      </c>
      <c r="E73" s="6">
        <v>411.3</v>
      </c>
      <c r="F73" s="6">
        <v>113.2</v>
      </c>
      <c r="G73" s="6">
        <f t="shared" si="4"/>
        <v>524.5</v>
      </c>
      <c r="H73" s="8">
        <v>45.8</v>
      </c>
      <c r="I73" s="9">
        <f t="shared" si="5"/>
        <v>0.57041834515181966</v>
      </c>
      <c r="J73" s="6">
        <f t="shared" si="6"/>
        <v>0.5729780042130016</v>
      </c>
      <c r="K73" s="10">
        <f t="shared" si="7"/>
        <v>0.61867634301673613</v>
      </c>
    </row>
    <row r="74" spans="1:11" x14ac:dyDescent="0.35">
      <c r="A74" s="6">
        <v>2001</v>
      </c>
      <c r="B74" s="6">
        <v>10581.8</v>
      </c>
      <c r="C74" s="6">
        <v>6039.1</v>
      </c>
      <c r="D74" s="6">
        <v>831</v>
      </c>
      <c r="E74" s="6">
        <v>415</v>
      </c>
      <c r="F74" s="6">
        <v>119.7</v>
      </c>
      <c r="G74" s="6">
        <f t="shared" si="4"/>
        <v>534.70000000000005</v>
      </c>
      <c r="H74" s="8">
        <v>58.7</v>
      </c>
      <c r="I74" s="9">
        <f t="shared" si="5"/>
        <v>0.57070630705551051</v>
      </c>
      <c r="J74" s="6">
        <f t="shared" si="6"/>
        <v>0.57388982334103078</v>
      </c>
      <c r="K74" s="10">
        <f t="shared" si="7"/>
        <v>0.62309509806956198</v>
      </c>
    </row>
    <row r="75" spans="1:11" x14ac:dyDescent="0.35">
      <c r="A75" s="6">
        <v>2002</v>
      </c>
      <c r="B75" s="6">
        <v>10936.4</v>
      </c>
      <c r="C75" s="6">
        <v>6135.6</v>
      </c>
      <c r="D75" s="6">
        <v>869.8</v>
      </c>
      <c r="E75" s="6">
        <v>406.2</v>
      </c>
      <c r="F75" s="6">
        <v>127.1</v>
      </c>
      <c r="G75" s="6">
        <f t="shared" si="4"/>
        <v>533.29999999999995</v>
      </c>
      <c r="H75" s="8">
        <v>41.4</v>
      </c>
      <c r="I75" s="9">
        <f t="shared" si="5"/>
        <v>0.5610255659997806</v>
      </c>
      <c r="J75" s="6">
        <f t="shared" si="6"/>
        <v>0.56315741165672328</v>
      </c>
      <c r="K75" s="10">
        <f t="shared" si="7"/>
        <v>0.61201771535729965</v>
      </c>
    </row>
    <row r="76" spans="1:11" x14ac:dyDescent="0.35">
      <c r="A76" s="6">
        <v>2003</v>
      </c>
      <c r="B76" s="6">
        <v>11458.2</v>
      </c>
      <c r="C76" s="6">
        <v>6354.1</v>
      </c>
      <c r="D76" s="6">
        <v>896.9</v>
      </c>
      <c r="E76" s="6">
        <v>418.7</v>
      </c>
      <c r="F76" s="6">
        <v>135.80000000000001</v>
      </c>
      <c r="G76" s="6">
        <f t="shared" si="4"/>
        <v>554.5</v>
      </c>
      <c r="H76" s="8">
        <v>49.1</v>
      </c>
      <c r="I76" s="9">
        <f t="shared" si="5"/>
        <v>0.55454608926358417</v>
      </c>
      <c r="J76" s="6">
        <f t="shared" si="6"/>
        <v>0.55693262395806853</v>
      </c>
      <c r="K76" s="10">
        <f t="shared" si="7"/>
        <v>0.60445006754057184</v>
      </c>
    </row>
    <row r="77" spans="1:11" x14ac:dyDescent="0.35">
      <c r="A77" s="6">
        <v>2004</v>
      </c>
      <c r="B77" s="6">
        <v>12213.7</v>
      </c>
      <c r="C77" s="6">
        <v>6720.1</v>
      </c>
      <c r="D77" s="6">
        <v>962</v>
      </c>
      <c r="E77" s="6">
        <v>437.8</v>
      </c>
      <c r="F77" s="6">
        <v>144.30000000000001</v>
      </c>
      <c r="G77" s="6">
        <f t="shared" si="4"/>
        <v>582.1</v>
      </c>
      <c r="H77" s="8">
        <v>46.4</v>
      </c>
      <c r="I77" s="9">
        <f t="shared" si="5"/>
        <v>0.5502100100706584</v>
      </c>
      <c r="J77" s="6">
        <f t="shared" si="6"/>
        <v>0.5523082360096323</v>
      </c>
      <c r="K77" s="10">
        <f t="shared" si="7"/>
        <v>0.59972513007237649</v>
      </c>
    </row>
    <row r="78" spans="1:11" x14ac:dyDescent="0.35">
      <c r="A78" s="6">
        <v>2005</v>
      </c>
      <c r="B78" s="6">
        <v>13036.6</v>
      </c>
      <c r="C78" s="6">
        <v>7066.6</v>
      </c>
      <c r="D78" s="6">
        <v>978</v>
      </c>
      <c r="E78" s="6">
        <v>473.1</v>
      </c>
      <c r="F78" s="6">
        <v>152.80000000000001</v>
      </c>
      <c r="G78" s="6">
        <f t="shared" si="4"/>
        <v>625.90000000000009</v>
      </c>
      <c r="H78" s="8">
        <v>60.9</v>
      </c>
      <c r="I78" s="9">
        <f t="shared" si="5"/>
        <v>0.54205851218876089</v>
      </c>
      <c r="J78" s="6">
        <f t="shared" si="6"/>
        <v>0.54460260332775878</v>
      </c>
      <c r="K78" s="10">
        <f t="shared" si="7"/>
        <v>0.58899622427631959</v>
      </c>
    </row>
    <row r="79" spans="1:11" x14ac:dyDescent="0.35">
      <c r="A79" s="6">
        <v>2006</v>
      </c>
      <c r="B79" s="6">
        <v>13814.6</v>
      </c>
      <c r="C79" s="6">
        <v>7479.9</v>
      </c>
      <c r="D79" s="6">
        <v>1049.5999999999999</v>
      </c>
      <c r="E79" s="6">
        <v>506.3</v>
      </c>
      <c r="F79" s="6">
        <v>159.6</v>
      </c>
      <c r="G79" s="6">
        <f t="shared" si="4"/>
        <v>665.9</v>
      </c>
      <c r="H79" s="8">
        <v>51.5</v>
      </c>
      <c r="I79" s="9">
        <f t="shared" si="5"/>
        <v>0.54144890188641004</v>
      </c>
      <c r="J79" s="6">
        <f t="shared" si="6"/>
        <v>0.54347494387165673</v>
      </c>
      <c r="K79" s="10">
        <f t="shared" si="7"/>
        <v>0.58834309985448541</v>
      </c>
    </row>
    <row r="80" spans="1:11" x14ac:dyDescent="0.35">
      <c r="A80" s="6">
        <v>2007</v>
      </c>
      <c r="B80" s="6">
        <v>14451.9</v>
      </c>
      <c r="C80" s="6">
        <v>7878.9</v>
      </c>
      <c r="D80" s="6">
        <v>994</v>
      </c>
      <c r="E80" s="6">
        <v>544.79999999999995</v>
      </c>
      <c r="F80" s="6">
        <v>167.4</v>
      </c>
      <c r="G80" s="6">
        <f t="shared" si="4"/>
        <v>712.19999999999993</v>
      </c>
      <c r="H80" s="8">
        <v>54.6</v>
      </c>
      <c r="I80" s="9">
        <f t="shared" si="5"/>
        <v>0.54518091046851969</v>
      </c>
      <c r="J80" s="6">
        <f t="shared" si="6"/>
        <v>0.54724844241628634</v>
      </c>
      <c r="K80" s="10">
        <f t="shared" si="7"/>
        <v>0.58783284713466089</v>
      </c>
    </row>
    <row r="81" spans="1:11" x14ac:dyDescent="0.35">
      <c r="A81" s="6">
        <v>2008</v>
      </c>
      <c r="B81" s="6">
        <v>14712.8</v>
      </c>
      <c r="C81" s="6">
        <v>8057</v>
      </c>
      <c r="D81" s="6">
        <v>960.9</v>
      </c>
      <c r="E81" s="6">
        <v>574.4</v>
      </c>
      <c r="F81" s="6">
        <v>174.8</v>
      </c>
      <c r="G81" s="6">
        <f t="shared" si="4"/>
        <v>749.2</v>
      </c>
      <c r="H81" s="8">
        <v>52.6</v>
      </c>
      <c r="I81" s="9">
        <f t="shared" si="5"/>
        <v>0.54761840030449682</v>
      </c>
      <c r="J81" s="6">
        <f t="shared" si="6"/>
        <v>0.54958322533116877</v>
      </c>
      <c r="K81" s="10">
        <f t="shared" si="7"/>
        <v>0.58813224033344769</v>
      </c>
    </row>
    <row r="82" spans="1:11" x14ac:dyDescent="0.35">
      <c r="A82" s="6">
        <v>2009</v>
      </c>
      <c r="B82" s="6">
        <v>14448.9</v>
      </c>
      <c r="C82" s="6">
        <v>7758.5</v>
      </c>
      <c r="D82" s="6">
        <v>938.5</v>
      </c>
      <c r="E82" s="6">
        <v>564.4</v>
      </c>
      <c r="F82" s="6">
        <v>177.4</v>
      </c>
      <c r="G82" s="6">
        <f t="shared" si="4"/>
        <v>741.8</v>
      </c>
      <c r="H82" s="8">
        <v>58.3</v>
      </c>
      <c r="I82" s="9">
        <f t="shared" si="5"/>
        <v>0.53696129117095426</v>
      </c>
      <c r="J82" s="6">
        <f t="shared" si="6"/>
        <v>0.53913665865217575</v>
      </c>
      <c r="K82" s="10">
        <f t="shared" si="7"/>
        <v>0.57675009849763237</v>
      </c>
    </row>
    <row r="83" spans="1:11" x14ac:dyDescent="0.35">
      <c r="A83" s="6">
        <v>2010</v>
      </c>
      <c r="B83" s="6">
        <v>14992.1</v>
      </c>
      <c r="C83" s="6">
        <v>7924.9</v>
      </c>
      <c r="D83" s="6">
        <v>1108.7</v>
      </c>
      <c r="E83" s="6">
        <v>578.20000000000005</v>
      </c>
      <c r="F83" s="6">
        <v>184</v>
      </c>
      <c r="G83" s="6">
        <f t="shared" si="4"/>
        <v>762.2</v>
      </c>
      <c r="H83" s="8">
        <v>55.8</v>
      </c>
      <c r="I83" s="9">
        <f t="shared" si="5"/>
        <v>0.52860506533440943</v>
      </c>
      <c r="J83" s="6">
        <f t="shared" si="6"/>
        <v>0.53057986248267641</v>
      </c>
      <c r="K83" s="10">
        <f t="shared" si="7"/>
        <v>0.57312187219763366</v>
      </c>
    </row>
    <row r="84" spans="1:11" x14ac:dyDescent="0.35">
      <c r="A84" s="6">
        <v>2011</v>
      </c>
      <c r="B84" s="6">
        <v>15542.6</v>
      </c>
      <c r="C84" s="6">
        <v>8225.9</v>
      </c>
      <c r="D84" s="6">
        <v>1229.3</v>
      </c>
      <c r="E84" s="6">
        <v>621.70000000000005</v>
      </c>
      <c r="F84" s="6">
        <v>188.7</v>
      </c>
      <c r="G84" s="6">
        <f t="shared" si="4"/>
        <v>810.40000000000009</v>
      </c>
      <c r="H84" s="8">
        <v>60</v>
      </c>
      <c r="I84" s="9">
        <f t="shared" si="5"/>
        <v>0.52924864565774066</v>
      </c>
      <c r="J84" s="6">
        <f t="shared" si="6"/>
        <v>0.53129965251314371</v>
      </c>
      <c r="K84" s="10">
        <f t="shared" si="7"/>
        <v>0.57712249093192447</v>
      </c>
    </row>
    <row r="85" spans="1:11" x14ac:dyDescent="0.35">
      <c r="A85" s="6">
        <v>2012</v>
      </c>
      <c r="B85" s="6">
        <v>16197</v>
      </c>
      <c r="C85" s="6">
        <v>8566.7000000000007</v>
      </c>
      <c r="D85" s="6">
        <v>1347.3</v>
      </c>
      <c r="E85" s="6">
        <v>655.7</v>
      </c>
      <c r="F85" s="6">
        <v>190.4</v>
      </c>
      <c r="G85" s="6">
        <f t="shared" si="4"/>
        <v>846.1</v>
      </c>
      <c r="H85" s="8">
        <v>58</v>
      </c>
      <c r="I85" s="9">
        <f t="shared" si="5"/>
        <v>0.52890658763968645</v>
      </c>
      <c r="J85" s="6">
        <f t="shared" si="6"/>
        <v>0.53080736105087056</v>
      </c>
      <c r="K85" s="10">
        <f t="shared" si="7"/>
        <v>0.57915587795858492</v>
      </c>
    </row>
    <row r="86" spans="1:11" x14ac:dyDescent="0.35">
      <c r="A86" s="6">
        <v>2013</v>
      </c>
      <c r="B86" s="6">
        <v>16784.900000000001</v>
      </c>
      <c r="C86" s="6">
        <v>8834.2000000000007</v>
      </c>
      <c r="D86" s="6">
        <v>1403.6</v>
      </c>
      <c r="E86" s="6">
        <v>691.9</v>
      </c>
      <c r="F86" s="6">
        <v>187.9</v>
      </c>
      <c r="G86" s="6">
        <f t="shared" si="4"/>
        <v>879.8</v>
      </c>
      <c r="H86" s="8">
        <v>59.7</v>
      </c>
      <c r="I86" s="9">
        <f t="shared" si="5"/>
        <v>0.52631829799403029</v>
      </c>
      <c r="J86" s="6">
        <f t="shared" si="6"/>
        <v>0.52819697223351592</v>
      </c>
      <c r="K86" s="10">
        <f t="shared" si="7"/>
        <v>0.57658469089390141</v>
      </c>
    </row>
    <row r="87" spans="1:11" x14ac:dyDescent="0.35">
      <c r="A87" s="6">
        <v>2014</v>
      </c>
      <c r="B87" s="6">
        <v>17527.3</v>
      </c>
      <c r="C87" s="6">
        <v>9249.1</v>
      </c>
      <c r="D87" s="6">
        <v>1447.7</v>
      </c>
      <c r="E87" s="6">
        <v>730.5</v>
      </c>
      <c r="F87" s="6">
        <v>187.2</v>
      </c>
      <c r="G87" s="6">
        <f t="shared" si="4"/>
        <v>917.7</v>
      </c>
      <c r="H87" s="8">
        <v>58.1</v>
      </c>
      <c r="I87" s="9">
        <f t="shared" si="5"/>
        <v>0.5276967930029155</v>
      </c>
      <c r="J87" s="6">
        <f t="shared" si="6"/>
        <v>0.52945183523000483</v>
      </c>
      <c r="K87" s="10">
        <f t="shared" si="7"/>
        <v>0.57729301251443377</v>
      </c>
    </row>
    <row r="88" spans="1:11" x14ac:dyDescent="0.35">
      <c r="A88" s="6">
        <v>2015</v>
      </c>
      <c r="B88" s="6">
        <v>18224.8</v>
      </c>
      <c r="C88" s="6">
        <v>9698.2000000000007</v>
      </c>
      <c r="D88" s="6">
        <v>1422.2</v>
      </c>
      <c r="E88" s="6">
        <v>763.3</v>
      </c>
      <c r="F88" s="6">
        <v>191.2</v>
      </c>
      <c r="G88" s="6">
        <f t="shared" si="4"/>
        <v>954.5</v>
      </c>
      <c r="H88" s="8">
        <v>57.3</v>
      </c>
      <c r="I88" s="9">
        <f t="shared" si="5"/>
        <v>0.53214301391510477</v>
      </c>
      <c r="J88" s="6">
        <f t="shared" si="6"/>
        <v>0.5338213843401679</v>
      </c>
      <c r="K88" s="10">
        <f t="shared" si="7"/>
        <v>0.57915952535935467</v>
      </c>
    </row>
    <row r="89" spans="1:11" x14ac:dyDescent="0.35">
      <c r="A89" s="6">
        <v>2016</v>
      </c>
      <c r="B89" s="6">
        <v>18715</v>
      </c>
      <c r="C89" s="6">
        <v>9960.2999999999993</v>
      </c>
      <c r="D89" s="6">
        <v>1423.7</v>
      </c>
      <c r="E89" s="6">
        <v>813.8</v>
      </c>
      <c r="F89" s="6">
        <v>193.7</v>
      </c>
      <c r="G89" s="6">
        <f t="shared" si="4"/>
        <v>1007.5</v>
      </c>
      <c r="H89" s="8">
        <v>61.8</v>
      </c>
      <c r="I89" s="9">
        <f t="shared" si="5"/>
        <v>0.53220945765428795</v>
      </c>
      <c r="J89" s="6">
        <f t="shared" si="6"/>
        <v>0.53397272317886468</v>
      </c>
      <c r="K89" s="10">
        <f t="shared" si="7"/>
        <v>0.57809570794277254</v>
      </c>
    </row>
    <row r="90" spans="1:11" x14ac:dyDescent="0.35">
      <c r="A90" s="6">
        <v>2017</v>
      </c>
      <c r="B90" s="6">
        <v>19519.400000000001</v>
      </c>
      <c r="C90" s="6">
        <v>10411.6</v>
      </c>
      <c r="D90" s="6">
        <v>1518.2</v>
      </c>
      <c r="E90" s="6">
        <v>854.2</v>
      </c>
      <c r="F90" s="6">
        <v>200.4</v>
      </c>
      <c r="G90" s="6">
        <f t="shared" si="4"/>
        <v>1054.6000000000001</v>
      </c>
      <c r="H90" s="8">
        <v>61.1</v>
      </c>
      <c r="I90" s="9">
        <f t="shared" si="5"/>
        <v>0.53339754295726305</v>
      </c>
      <c r="J90" s="6">
        <f t="shared" si="6"/>
        <v>0.53507243695492401</v>
      </c>
      <c r="K90" s="10">
        <f t="shared" si="7"/>
        <v>0.58035350973517419</v>
      </c>
    </row>
    <row r="91" spans="1:11" ht="15" thickBot="1" x14ac:dyDescent="0.4">
      <c r="A91" s="6">
        <v>2018</v>
      </c>
      <c r="B91" s="6">
        <v>20580.2</v>
      </c>
      <c r="C91" s="6">
        <v>10928.5</v>
      </c>
      <c r="D91" s="6">
        <v>1588.8</v>
      </c>
      <c r="E91" s="6">
        <v>931.1</v>
      </c>
      <c r="F91" s="6">
        <v>208.4</v>
      </c>
      <c r="G91" s="6">
        <f t="shared" si="4"/>
        <v>1139.5</v>
      </c>
      <c r="H91" s="8">
        <v>64.400000000000006</v>
      </c>
      <c r="I91" s="11">
        <f t="shared" si="5"/>
        <v>0.53102010670450239</v>
      </c>
      <c r="J91" s="12">
        <f t="shared" si="6"/>
        <v>0.53268700221292864</v>
      </c>
      <c r="K91" s="13">
        <f t="shared" si="7"/>
        <v>0.57740265229566223</v>
      </c>
    </row>
    <row r="92" spans="1:11" x14ac:dyDescent="0.35">
      <c r="A92" t="s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475BE-CC55-4F8C-96F9-05ED59AAEDDB}">
  <sheetPr>
    <tabColor theme="7" tint="0.59999389629810485"/>
  </sheetPr>
  <dimension ref="A1:K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RowHeight="14.5" x14ac:dyDescent="0.35"/>
  <cols>
    <col min="3" max="3" width="12.90625" customWidth="1"/>
    <col min="10" max="10" width="13.90625" customWidth="1"/>
    <col min="11" max="11" width="22.6328125" customWidth="1"/>
  </cols>
  <sheetData>
    <row r="1" spans="1:11" s="2" customFormat="1" ht="43.5" x14ac:dyDescent="0.35">
      <c r="B1" s="4" t="s">
        <v>0</v>
      </c>
      <c r="C1" s="5" t="s">
        <v>1</v>
      </c>
      <c r="D1" s="4" t="s">
        <v>2</v>
      </c>
      <c r="E1" s="4" t="s">
        <v>4</v>
      </c>
      <c r="F1" s="4" t="s">
        <v>5</v>
      </c>
      <c r="G1" s="4" t="s">
        <v>6</v>
      </c>
      <c r="H1" s="7" t="s">
        <v>3</v>
      </c>
      <c r="I1" s="25" t="s">
        <v>9</v>
      </c>
      <c r="J1" s="26" t="s">
        <v>10</v>
      </c>
      <c r="K1" s="27" t="s">
        <v>11</v>
      </c>
    </row>
    <row r="2" spans="1:11" x14ac:dyDescent="0.35">
      <c r="A2" s="6">
        <v>1929</v>
      </c>
      <c r="B2" s="6">
        <v>104.6</v>
      </c>
      <c r="C2" s="6">
        <v>51.4</v>
      </c>
      <c r="D2" s="6">
        <v>14</v>
      </c>
      <c r="E2" s="6">
        <v>0.6</v>
      </c>
      <c r="F2" s="6">
        <v>0.1</v>
      </c>
      <c r="G2" s="6">
        <f>+E2+F2</f>
        <v>0.7</v>
      </c>
      <c r="H2" s="8">
        <v>0</v>
      </c>
      <c r="I2" s="9">
        <f>+C2/(B2-G2)</f>
        <v>0.49470644850818096</v>
      </c>
      <c r="J2" s="6">
        <f>+C2/(B2-H2-G2)</f>
        <v>0.49470644850818096</v>
      </c>
      <c r="K2" s="10">
        <f>+C2/(B2-H2-D2-G2)</f>
        <v>0.57174638487208018</v>
      </c>
    </row>
    <row r="3" spans="1:11" x14ac:dyDescent="0.35">
      <c r="A3" s="6">
        <v>1930</v>
      </c>
      <c r="B3" s="6">
        <v>92.2</v>
      </c>
      <c r="C3" s="6">
        <v>47.2</v>
      </c>
      <c r="D3" s="6">
        <v>10.9</v>
      </c>
      <c r="E3" s="6">
        <v>0.6</v>
      </c>
      <c r="F3" s="6">
        <v>0.1</v>
      </c>
      <c r="G3" s="6">
        <f t="shared" ref="G3:G66" si="0">+E3+F3</f>
        <v>0.7</v>
      </c>
      <c r="H3" s="8">
        <v>0.1</v>
      </c>
      <c r="I3" s="9">
        <f t="shared" ref="I3:I66" si="1">+C3/(B3-G3)</f>
        <v>0.51584699453551919</v>
      </c>
      <c r="J3" s="6">
        <f t="shared" ref="J3:J66" si="2">+C3/(B3-H3-G3)</f>
        <v>0.51641137855579866</v>
      </c>
      <c r="K3" s="10">
        <f t="shared" ref="K3:K66" si="3">+C3/(B3-H3-D3-G3)</f>
        <v>0.58633540372670812</v>
      </c>
    </row>
    <row r="4" spans="1:11" x14ac:dyDescent="0.35">
      <c r="A4" s="6">
        <v>1931</v>
      </c>
      <c r="B4" s="6">
        <v>77.400000000000006</v>
      </c>
      <c r="C4" s="6">
        <v>40.1</v>
      </c>
      <c r="D4" s="6">
        <v>8.3000000000000007</v>
      </c>
      <c r="E4" s="6">
        <v>0.5</v>
      </c>
      <c r="F4" s="6">
        <v>0.1</v>
      </c>
      <c r="G4" s="6">
        <f t="shared" si="0"/>
        <v>0.6</v>
      </c>
      <c r="H4" s="8">
        <v>0.1</v>
      </c>
      <c r="I4" s="9">
        <f t="shared" si="1"/>
        <v>0.52213541666666663</v>
      </c>
      <c r="J4" s="6">
        <f t="shared" si="2"/>
        <v>0.52281616688396337</v>
      </c>
      <c r="K4" s="10">
        <f t="shared" si="3"/>
        <v>0.58625730994152037</v>
      </c>
    </row>
    <row r="5" spans="1:11" x14ac:dyDescent="0.35">
      <c r="A5" s="6">
        <v>1932</v>
      </c>
      <c r="B5" s="6">
        <v>59.5</v>
      </c>
      <c r="C5" s="6">
        <v>31.3</v>
      </c>
      <c r="D5" s="6">
        <v>5</v>
      </c>
      <c r="E5" s="6">
        <v>0.4</v>
      </c>
      <c r="F5" s="6">
        <v>0.1</v>
      </c>
      <c r="G5" s="6">
        <f t="shared" si="0"/>
        <v>0.5</v>
      </c>
      <c r="H5" s="8">
        <v>0.1</v>
      </c>
      <c r="I5" s="9">
        <f t="shared" si="1"/>
        <v>0.53050847457627115</v>
      </c>
      <c r="J5" s="6">
        <f t="shared" si="2"/>
        <v>0.53140916808149408</v>
      </c>
      <c r="K5" s="10">
        <f t="shared" si="3"/>
        <v>0.58070500927643787</v>
      </c>
    </row>
    <row r="6" spans="1:11" x14ac:dyDescent="0.35">
      <c r="A6" s="6">
        <v>1933</v>
      </c>
      <c r="B6" s="6">
        <v>57.2</v>
      </c>
      <c r="C6" s="6">
        <v>29.8</v>
      </c>
      <c r="D6" s="6">
        <v>5.3</v>
      </c>
      <c r="E6" s="6">
        <v>0.4</v>
      </c>
      <c r="F6" s="6">
        <v>0.1</v>
      </c>
      <c r="G6" s="6">
        <f t="shared" si="0"/>
        <v>0.5</v>
      </c>
      <c r="H6" s="8">
        <v>0.2</v>
      </c>
      <c r="I6" s="9">
        <f t="shared" si="1"/>
        <v>0.52557319223985888</v>
      </c>
      <c r="J6" s="6">
        <f t="shared" si="2"/>
        <v>0.52743362831858409</v>
      </c>
      <c r="K6" s="10">
        <f t="shared" si="3"/>
        <v>0.58203125</v>
      </c>
    </row>
    <row r="7" spans="1:11" x14ac:dyDescent="0.35">
      <c r="A7" s="6">
        <v>1934</v>
      </c>
      <c r="B7" s="6">
        <v>66.8</v>
      </c>
      <c r="C7" s="6">
        <v>34.6</v>
      </c>
      <c r="D7" s="6">
        <v>7</v>
      </c>
      <c r="E7" s="6">
        <v>0.5</v>
      </c>
      <c r="F7" s="6">
        <v>0.1</v>
      </c>
      <c r="G7" s="6">
        <f t="shared" si="0"/>
        <v>0.6</v>
      </c>
      <c r="H7" s="8">
        <v>0.5</v>
      </c>
      <c r="I7" s="9">
        <f t="shared" si="1"/>
        <v>0.5226586102719033</v>
      </c>
      <c r="J7" s="6">
        <f t="shared" si="2"/>
        <v>0.52663622526636222</v>
      </c>
      <c r="K7" s="10">
        <f t="shared" si="3"/>
        <v>0.58943781942078366</v>
      </c>
    </row>
    <row r="8" spans="1:11" x14ac:dyDescent="0.35">
      <c r="A8" s="6">
        <v>1935</v>
      </c>
      <c r="B8" s="6">
        <v>74.2</v>
      </c>
      <c r="C8" s="6">
        <v>37.700000000000003</v>
      </c>
      <c r="D8" s="6">
        <v>10.1</v>
      </c>
      <c r="E8" s="6">
        <v>0.6</v>
      </c>
      <c r="F8" s="6">
        <v>0.1</v>
      </c>
      <c r="G8" s="6">
        <f t="shared" si="0"/>
        <v>0.7</v>
      </c>
      <c r="H8" s="8">
        <v>0.6</v>
      </c>
      <c r="I8" s="9">
        <f t="shared" si="1"/>
        <v>0.51292517006802729</v>
      </c>
      <c r="J8" s="6">
        <f t="shared" si="2"/>
        <v>0.51714677640603568</v>
      </c>
      <c r="K8" s="10">
        <f t="shared" si="3"/>
        <v>0.60031847133757965</v>
      </c>
    </row>
    <row r="9" spans="1:11" x14ac:dyDescent="0.35">
      <c r="A9" s="6">
        <v>1936</v>
      </c>
      <c r="B9" s="6">
        <v>84.8</v>
      </c>
      <c r="C9" s="6">
        <v>43.3</v>
      </c>
      <c r="D9" s="6">
        <v>10.4</v>
      </c>
      <c r="E9" s="6">
        <v>0.6</v>
      </c>
      <c r="F9" s="6">
        <v>0.1</v>
      </c>
      <c r="G9" s="6">
        <f t="shared" si="0"/>
        <v>0.7</v>
      </c>
      <c r="H9" s="8">
        <v>0.3</v>
      </c>
      <c r="I9" s="9">
        <f t="shared" si="1"/>
        <v>0.51486325802615929</v>
      </c>
      <c r="J9" s="6">
        <f t="shared" si="2"/>
        <v>0.51670644391408116</v>
      </c>
      <c r="K9" s="10">
        <f t="shared" si="3"/>
        <v>0.58991825613079019</v>
      </c>
    </row>
    <row r="10" spans="1:11" x14ac:dyDescent="0.35">
      <c r="A10" s="6">
        <v>1937</v>
      </c>
      <c r="B10" s="6">
        <v>93</v>
      </c>
      <c r="C10" s="6">
        <v>48.3</v>
      </c>
      <c r="D10" s="6">
        <v>12.5</v>
      </c>
      <c r="E10" s="6">
        <v>0.7</v>
      </c>
      <c r="F10" s="6">
        <v>0.1</v>
      </c>
      <c r="G10" s="6">
        <f t="shared" si="0"/>
        <v>0.79999999999999993</v>
      </c>
      <c r="H10" s="8">
        <v>0.3</v>
      </c>
      <c r="I10" s="9">
        <f t="shared" si="1"/>
        <v>0.52386117136659427</v>
      </c>
      <c r="J10" s="6">
        <f t="shared" si="2"/>
        <v>0.5255712731229597</v>
      </c>
      <c r="K10" s="10">
        <f t="shared" si="3"/>
        <v>0.60831234256926947</v>
      </c>
    </row>
    <row r="11" spans="1:11" x14ac:dyDescent="0.35">
      <c r="A11" s="6">
        <v>1938</v>
      </c>
      <c r="B11" s="6">
        <v>87.4</v>
      </c>
      <c r="C11" s="6">
        <v>45.4</v>
      </c>
      <c r="D11" s="6">
        <v>10.6</v>
      </c>
      <c r="E11" s="6">
        <v>0.8</v>
      </c>
      <c r="F11" s="6">
        <v>0.1</v>
      </c>
      <c r="G11" s="6">
        <f t="shared" si="0"/>
        <v>0.9</v>
      </c>
      <c r="H11" s="8">
        <v>0.5</v>
      </c>
      <c r="I11" s="9">
        <f t="shared" si="1"/>
        <v>0.52485549132947973</v>
      </c>
      <c r="J11" s="6">
        <f t="shared" si="2"/>
        <v>0.52790697674418607</v>
      </c>
      <c r="K11" s="10">
        <f t="shared" si="3"/>
        <v>0.60212201591511927</v>
      </c>
    </row>
    <row r="12" spans="1:11" x14ac:dyDescent="0.35">
      <c r="A12" s="6">
        <v>1939</v>
      </c>
      <c r="B12" s="6">
        <v>93.4</v>
      </c>
      <c r="C12" s="6">
        <v>48.6</v>
      </c>
      <c r="D12" s="6">
        <v>11.1</v>
      </c>
      <c r="E12" s="6">
        <v>0.8</v>
      </c>
      <c r="F12" s="6">
        <v>0.1</v>
      </c>
      <c r="G12" s="6">
        <f t="shared" si="0"/>
        <v>0.9</v>
      </c>
      <c r="H12" s="8">
        <v>0.8</v>
      </c>
      <c r="I12" s="9">
        <f t="shared" si="1"/>
        <v>0.52540540540540537</v>
      </c>
      <c r="J12" s="6">
        <f t="shared" si="2"/>
        <v>0.529989094874591</v>
      </c>
      <c r="K12" s="10">
        <f t="shared" si="3"/>
        <v>0.60297766749379644</v>
      </c>
    </row>
    <row r="13" spans="1:11" x14ac:dyDescent="0.35">
      <c r="A13" s="6">
        <v>1940</v>
      </c>
      <c r="B13" s="6">
        <v>102.9</v>
      </c>
      <c r="C13" s="6">
        <v>52.7</v>
      </c>
      <c r="D13" s="6">
        <v>12.2</v>
      </c>
      <c r="E13" s="6">
        <v>0.8</v>
      </c>
      <c r="F13" s="6">
        <v>0.1</v>
      </c>
      <c r="G13" s="6">
        <f t="shared" si="0"/>
        <v>0.9</v>
      </c>
      <c r="H13" s="8">
        <v>0.7</v>
      </c>
      <c r="I13" s="9">
        <f t="shared" si="1"/>
        <v>0.51666666666666672</v>
      </c>
      <c r="J13" s="6">
        <f t="shared" si="2"/>
        <v>0.52023692003948674</v>
      </c>
      <c r="K13" s="10">
        <f t="shared" si="3"/>
        <v>0.59147025813692489</v>
      </c>
    </row>
    <row r="14" spans="1:11" x14ac:dyDescent="0.35">
      <c r="A14" s="6">
        <v>1941</v>
      </c>
      <c r="B14" s="6">
        <v>129.30000000000001</v>
      </c>
      <c r="C14" s="6">
        <v>66.2</v>
      </c>
      <c r="D14" s="6">
        <v>16.7</v>
      </c>
      <c r="E14" s="6">
        <v>1.1000000000000001</v>
      </c>
      <c r="F14" s="6">
        <v>0.3</v>
      </c>
      <c r="G14" s="6">
        <f t="shared" si="0"/>
        <v>1.4000000000000001</v>
      </c>
      <c r="H14" s="8">
        <v>0.5</v>
      </c>
      <c r="I14" s="9">
        <f t="shared" si="1"/>
        <v>0.51759186864738072</v>
      </c>
      <c r="J14" s="6">
        <f t="shared" si="2"/>
        <v>0.51962323390894816</v>
      </c>
      <c r="K14" s="10">
        <f t="shared" si="3"/>
        <v>0.59801264679313459</v>
      </c>
    </row>
    <row r="15" spans="1:11" x14ac:dyDescent="0.35">
      <c r="A15" s="6">
        <v>1942</v>
      </c>
      <c r="B15" s="6">
        <v>166</v>
      </c>
      <c r="C15" s="6">
        <v>88</v>
      </c>
      <c r="D15" s="6">
        <v>23.3</v>
      </c>
      <c r="E15" s="6">
        <v>1.2</v>
      </c>
      <c r="F15" s="6">
        <v>0.5</v>
      </c>
      <c r="G15" s="6">
        <f t="shared" si="0"/>
        <v>1.7</v>
      </c>
      <c r="H15" s="8">
        <v>0.5</v>
      </c>
      <c r="I15" s="9">
        <f t="shared" si="1"/>
        <v>0.53560559951308573</v>
      </c>
      <c r="J15" s="6">
        <f t="shared" si="2"/>
        <v>0.53724053724053722</v>
      </c>
      <c r="K15" s="10">
        <f t="shared" si="3"/>
        <v>0.62633451957295372</v>
      </c>
    </row>
    <row r="16" spans="1:11" x14ac:dyDescent="0.35">
      <c r="A16" s="6">
        <v>1943</v>
      </c>
      <c r="B16" s="6">
        <v>203.1</v>
      </c>
      <c r="C16" s="6">
        <v>112.7</v>
      </c>
      <c r="D16" s="6">
        <v>28.2</v>
      </c>
      <c r="E16" s="6">
        <v>1.1000000000000001</v>
      </c>
      <c r="F16" s="6">
        <v>0.9</v>
      </c>
      <c r="G16" s="6">
        <f t="shared" si="0"/>
        <v>2</v>
      </c>
      <c r="H16" s="8">
        <v>0.6</v>
      </c>
      <c r="I16" s="9">
        <f t="shared" si="1"/>
        <v>0.56041770263550472</v>
      </c>
      <c r="J16" s="6">
        <f t="shared" si="2"/>
        <v>0.56209476309226936</v>
      </c>
      <c r="K16" s="10">
        <f t="shared" si="3"/>
        <v>0.65409170052234467</v>
      </c>
    </row>
    <row r="17" spans="1:11" x14ac:dyDescent="0.35">
      <c r="A17" s="6">
        <v>1944</v>
      </c>
      <c r="B17" s="6">
        <v>224.4</v>
      </c>
      <c r="C17" s="6">
        <v>124.3</v>
      </c>
      <c r="D17" s="6">
        <v>29.3</v>
      </c>
      <c r="E17" s="6">
        <v>1.2</v>
      </c>
      <c r="F17" s="6">
        <v>1.6</v>
      </c>
      <c r="G17" s="6">
        <f t="shared" si="0"/>
        <v>2.8</v>
      </c>
      <c r="H17" s="8">
        <v>1</v>
      </c>
      <c r="I17" s="9">
        <f t="shared" si="1"/>
        <v>0.5609205776173285</v>
      </c>
      <c r="J17" s="6">
        <f t="shared" si="2"/>
        <v>0.56346328195829554</v>
      </c>
      <c r="K17" s="10">
        <f t="shared" si="3"/>
        <v>0.64976476738107691</v>
      </c>
    </row>
    <row r="18" spans="1:11" x14ac:dyDescent="0.35">
      <c r="A18" s="6">
        <v>1945</v>
      </c>
      <c r="B18" s="6">
        <v>228</v>
      </c>
      <c r="C18" s="6">
        <v>126.3</v>
      </c>
      <c r="D18" s="6">
        <v>30.8</v>
      </c>
      <c r="E18" s="6">
        <v>1.4</v>
      </c>
      <c r="F18" s="6">
        <v>1.5</v>
      </c>
      <c r="G18" s="6">
        <f t="shared" si="0"/>
        <v>2.9</v>
      </c>
      <c r="H18" s="8">
        <v>1.1000000000000001</v>
      </c>
      <c r="I18" s="9">
        <f t="shared" si="1"/>
        <v>0.56108396268325189</v>
      </c>
      <c r="J18" s="6">
        <f t="shared" si="2"/>
        <v>0.56383928571428565</v>
      </c>
      <c r="K18" s="10">
        <f t="shared" si="3"/>
        <v>0.65372670807453415</v>
      </c>
    </row>
    <row r="19" spans="1:11" x14ac:dyDescent="0.35">
      <c r="A19" s="6">
        <v>1946</v>
      </c>
      <c r="B19" s="6">
        <v>227.5</v>
      </c>
      <c r="C19" s="6">
        <v>122.5</v>
      </c>
      <c r="D19" s="6">
        <v>35.700000000000003</v>
      </c>
      <c r="E19" s="6">
        <v>1.8</v>
      </c>
      <c r="F19" s="6">
        <v>1.4</v>
      </c>
      <c r="G19" s="6">
        <f t="shared" si="0"/>
        <v>3.2</v>
      </c>
      <c r="H19" s="8">
        <v>1.4</v>
      </c>
      <c r="I19" s="9">
        <f t="shared" si="1"/>
        <v>0.54614355773517609</v>
      </c>
      <c r="J19" s="6">
        <f t="shared" si="2"/>
        <v>0.54957379991027366</v>
      </c>
      <c r="K19" s="10">
        <f t="shared" si="3"/>
        <v>0.65438034188034189</v>
      </c>
    </row>
    <row r="20" spans="1:11" x14ac:dyDescent="0.35">
      <c r="A20" s="6">
        <v>1947</v>
      </c>
      <c r="B20" s="6">
        <v>249.6</v>
      </c>
      <c r="C20" s="6">
        <v>132.4</v>
      </c>
      <c r="D20" s="6">
        <v>34.6</v>
      </c>
      <c r="E20" s="6">
        <v>2</v>
      </c>
      <c r="F20" s="6">
        <v>1.4</v>
      </c>
      <c r="G20" s="6">
        <f t="shared" si="0"/>
        <v>3.4</v>
      </c>
      <c r="H20" s="8">
        <v>0.4</v>
      </c>
      <c r="I20" s="9">
        <f t="shared" si="1"/>
        <v>0.53777416734362316</v>
      </c>
      <c r="J20" s="6">
        <f t="shared" si="2"/>
        <v>0.5386493083807975</v>
      </c>
      <c r="K20" s="10">
        <f t="shared" si="3"/>
        <v>0.62689393939393945</v>
      </c>
    </row>
    <row r="21" spans="1:11" x14ac:dyDescent="0.35">
      <c r="A21" s="6">
        <v>1948</v>
      </c>
      <c r="B21" s="6">
        <v>274.5</v>
      </c>
      <c r="C21" s="6">
        <v>144.30000000000001</v>
      </c>
      <c r="D21" s="6">
        <v>39.299999999999997</v>
      </c>
      <c r="E21" s="6">
        <v>2.1</v>
      </c>
      <c r="F21" s="6">
        <v>1.6</v>
      </c>
      <c r="G21" s="6">
        <f t="shared" si="0"/>
        <v>3.7</v>
      </c>
      <c r="H21" s="8">
        <v>0.5</v>
      </c>
      <c r="I21" s="9">
        <f t="shared" si="1"/>
        <v>0.53286558345642543</v>
      </c>
      <c r="J21" s="6">
        <f t="shared" si="2"/>
        <v>0.5338512763596005</v>
      </c>
      <c r="K21" s="10">
        <f t="shared" si="3"/>
        <v>0.62467532467532472</v>
      </c>
    </row>
    <row r="22" spans="1:11" x14ac:dyDescent="0.35">
      <c r="A22" s="6">
        <v>1949</v>
      </c>
      <c r="B22" s="6">
        <v>272.5</v>
      </c>
      <c r="C22" s="6">
        <v>144.30000000000001</v>
      </c>
      <c r="D22" s="6">
        <v>34.700000000000003</v>
      </c>
      <c r="E22" s="6">
        <v>2</v>
      </c>
      <c r="F22" s="6">
        <v>1.7</v>
      </c>
      <c r="G22" s="6">
        <f t="shared" si="0"/>
        <v>3.7</v>
      </c>
      <c r="H22" s="8">
        <v>0.5</v>
      </c>
      <c r="I22" s="9">
        <f t="shared" si="1"/>
        <v>0.53683035714285721</v>
      </c>
      <c r="J22" s="6">
        <f t="shared" si="2"/>
        <v>0.53783078643309734</v>
      </c>
      <c r="K22" s="10">
        <f t="shared" si="3"/>
        <v>0.61772260273972601</v>
      </c>
    </row>
    <row r="23" spans="1:11" x14ac:dyDescent="0.35">
      <c r="A23" s="6">
        <v>1950</v>
      </c>
      <c r="B23" s="6">
        <v>299.8</v>
      </c>
      <c r="C23" s="6">
        <v>158.30000000000001</v>
      </c>
      <c r="D23" s="6">
        <v>37.5</v>
      </c>
      <c r="E23" s="6">
        <v>2.2999999999999998</v>
      </c>
      <c r="F23" s="6">
        <v>1.9</v>
      </c>
      <c r="G23" s="6">
        <f t="shared" si="0"/>
        <v>4.1999999999999993</v>
      </c>
      <c r="H23" s="8">
        <v>0.8</v>
      </c>
      <c r="I23" s="9">
        <f t="shared" si="1"/>
        <v>0.53552097428958056</v>
      </c>
      <c r="J23" s="6">
        <f t="shared" si="2"/>
        <v>0.53697421981004068</v>
      </c>
      <c r="K23" s="10">
        <f t="shared" si="3"/>
        <v>0.61523513408472597</v>
      </c>
    </row>
    <row r="24" spans="1:11" x14ac:dyDescent="0.35">
      <c r="A24" s="6">
        <v>1951</v>
      </c>
      <c r="B24" s="6">
        <v>346.9</v>
      </c>
      <c r="C24" s="6">
        <v>185.7</v>
      </c>
      <c r="D24" s="6">
        <v>42.6</v>
      </c>
      <c r="E24" s="6">
        <v>2.4</v>
      </c>
      <c r="F24" s="6">
        <v>2.1</v>
      </c>
      <c r="G24" s="6">
        <f t="shared" si="0"/>
        <v>4.5</v>
      </c>
      <c r="H24" s="8">
        <v>1</v>
      </c>
      <c r="I24" s="9">
        <f t="shared" si="1"/>
        <v>0.54234813084112155</v>
      </c>
      <c r="J24" s="6">
        <f t="shared" si="2"/>
        <v>0.54393673110720564</v>
      </c>
      <c r="K24" s="10">
        <f t="shared" si="3"/>
        <v>0.62148594377510047</v>
      </c>
    </row>
    <row r="25" spans="1:11" x14ac:dyDescent="0.35">
      <c r="A25" s="6">
        <v>1952</v>
      </c>
      <c r="B25" s="6">
        <v>367.3</v>
      </c>
      <c r="C25" s="6">
        <v>201.1</v>
      </c>
      <c r="D25" s="6">
        <v>43</v>
      </c>
      <c r="E25" s="6">
        <v>3</v>
      </c>
      <c r="F25" s="6">
        <v>2.4</v>
      </c>
      <c r="G25" s="6">
        <f t="shared" si="0"/>
        <v>5.4</v>
      </c>
      <c r="H25" s="8">
        <v>0.8</v>
      </c>
      <c r="I25" s="9">
        <f t="shared" si="1"/>
        <v>0.55567836418900241</v>
      </c>
      <c r="J25" s="6">
        <f t="shared" si="2"/>
        <v>0.55690944336748816</v>
      </c>
      <c r="K25" s="10">
        <f t="shared" si="3"/>
        <v>0.63219113486325051</v>
      </c>
    </row>
    <row r="26" spans="1:11" x14ac:dyDescent="0.35">
      <c r="A26" s="6">
        <v>1953</v>
      </c>
      <c r="B26" s="6">
        <v>389.2</v>
      </c>
      <c r="C26" s="6">
        <v>215.2</v>
      </c>
      <c r="D26" s="6">
        <v>42</v>
      </c>
      <c r="E26" s="6">
        <v>3.7</v>
      </c>
      <c r="F26" s="6">
        <v>2.7</v>
      </c>
      <c r="G26" s="6">
        <f t="shared" si="0"/>
        <v>6.4</v>
      </c>
      <c r="H26" s="8">
        <v>0.5</v>
      </c>
      <c r="I26" s="9">
        <f t="shared" si="1"/>
        <v>0.56217345872518276</v>
      </c>
      <c r="J26" s="6">
        <f t="shared" si="2"/>
        <v>0.56290871043682966</v>
      </c>
      <c r="K26" s="10">
        <f t="shared" si="3"/>
        <v>0.63238319130179244</v>
      </c>
    </row>
    <row r="27" spans="1:11" x14ac:dyDescent="0.35">
      <c r="A27" s="6">
        <v>1954</v>
      </c>
      <c r="B27" s="6">
        <v>390.5</v>
      </c>
      <c r="C27" s="6">
        <v>214.1</v>
      </c>
      <c r="D27" s="6">
        <v>42.3</v>
      </c>
      <c r="E27" s="6">
        <v>3.9</v>
      </c>
      <c r="F27" s="6">
        <v>3</v>
      </c>
      <c r="G27" s="6">
        <f t="shared" si="0"/>
        <v>6.9</v>
      </c>
      <c r="H27" s="8">
        <v>0.3</v>
      </c>
      <c r="I27" s="9">
        <f t="shared" si="1"/>
        <v>0.55813347236704891</v>
      </c>
      <c r="J27" s="6">
        <f t="shared" si="2"/>
        <v>0.5585703104617793</v>
      </c>
      <c r="K27" s="10">
        <f t="shared" si="3"/>
        <v>0.62785923753665684</v>
      </c>
    </row>
    <row r="28" spans="1:11" x14ac:dyDescent="0.35">
      <c r="A28" s="6">
        <v>1955</v>
      </c>
      <c r="B28" s="6">
        <v>425.5</v>
      </c>
      <c r="C28" s="6">
        <v>230.6</v>
      </c>
      <c r="D28" s="6">
        <v>44.3</v>
      </c>
      <c r="E28" s="6">
        <v>4.3</v>
      </c>
      <c r="F28" s="6">
        <v>3.6</v>
      </c>
      <c r="G28" s="6">
        <f t="shared" si="0"/>
        <v>7.9</v>
      </c>
      <c r="H28" s="8">
        <v>0.2</v>
      </c>
      <c r="I28" s="9">
        <f t="shared" si="1"/>
        <v>0.55220306513409956</v>
      </c>
      <c r="J28" s="6">
        <f t="shared" si="2"/>
        <v>0.55246765692381405</v>
      </c>
      <c r="K28" s="10">
        <f t="shared" si="3"/>
        <v>0.61806486196730093</v>
      </c>
    </row>
    <row r="29" spans="1:11" x14ac:dyDescent="0.35">
      <c r="A29" s="6">
        <v>1956</v>
      </c>
      <c r="B29" s="6">
        <v>449.4</v>
      </c>
      <c r="C29" s="6">
        <v>249.3</v>
      </c>
      <c r="D29" s="6">
        <v>45.8</v>
      </c>
      <c r="E29" s="6">
        <v>5.2</v>
      </c>
      <c r="F29" s="6">
        <v>4.8</v>
      </c>
      <c r="G29" s="6">
        <f t="shared" si="0"/>
        <v>10</v>
      </c>
      <c r="H29" s="8">
        <v>0.7</v>
      </c>
      <c r="I29" s="9">
        <f t="shared" si="1"/>
        <v>0.56736458807464729</v>
      </c>
      <c r="J29" s="6">
        <f t="shared" si="2"/>
        <v>0.56826988830635972</v>
      </c>
      <c r="K29" s="10">
        <f t="shared" si="3"/>
        <v>0.6345125986256045</v>
      </c>
    </row>
    <row r="30" spans="1:11" x14ac:dyDescent="0.35">
      <c r="A30" s="6">
        <v>1957</v>
      </c>
      <c r="B30" s="6">
        <v>474</v>
      </c>
      <c r="C30" s="6">
        <v>262.60000000000002</v>
      </c>
      <c r="D30" s="6">
        <v>47.8</v>
      </c>
      <c r="E30" s="6">
        <v>5.6</v>
      </c>
      <c r="F30" s="6">
        <v>5.9</v>
      </c>
      <c r="G30" s="6">
        <f t="shared" si="0"/>
        <v>11.5</v>
      </c>
      <c r="H30" s="8">
        <v>1.1000000000000001</v>
      </c>
      <c r="I30" s="9">
        <f t="shared" si="1"/>
        <v>0.5677837837837838</v>
      </c>
      <c r="J30" s="6">
        <f t="shared" si="2"/>
        <v>0.56913740788903344</v>
      </c>
      <c r="K30" s="10">
        <f t="shared" si="3"/>
        <v>0.63491295938104464</v>
      </c>
    </row>
    <row r="31" spans="1:11" x14ac:dyDescent="0.35">
      <c r="A31" s="6">
        <v>1958</v>
      </c>
      <c r="B31" s="6">
        <v>481.2</v>
      </c>
      <c r="C31" s="6">
        <v>264.7</v>
      </c>
      <c r="D31" s="6">
        <v>50.2</v>
      </c>
      <c r="E31" s="6">
        <v>6</v>
      </c>
      <c r="F31" s="6">
        <v>6.4</v>
      </c>
      <c r="G31" s="6">
        <f t="shared" si="0"/>
        <v>12.4</v>
      </c>
      <c r="H31" s="8">
        <v>1.4</v>
      </c>
      <c r="I31" s="9">
        <f t="shared" si="1"/>
        <v>0.56463310580204773</v>
      </c>
      <c r="J31" s="6">
        <f t="shared" si="2"/>
        <v>0.56632434745400084</v>
      </c>
      <c r="K31" s="10">
        <f t="shared" si="3"/>
        <v>0.63446788111217634</v>
      </c>
    </row>
    <row r="32" spans="1:11" x14ac:dyDescent="0.35">
      <c r="A32" s="6">
        <v>1959</v>
      </c>
      <c r="B32" s="6">
        <v>521.70000000000005</v>
      </c>
      <c r="C32" s="6">
        <v>285.8</v>
      </c>
      <c r="D32" s="6">
        <v>50.3</v>
      </c>
      <c r="E32" s="6">
        <v>6.6</v>
      </c>
      <c r="F32" s="6">
        <v>7</v>
      </c>
      <c r="G32" s="6">
        <f t="shared" si="0"/>
        <v>13.6</v>
      </c>
      <c r="H32" s="8">
        <v>1.1000000000000001</v>
      </c>
      <c r="I32" s="9">
        <f t="shared" si="1"/>
        <v>0.56248769927179687</v>
      </c>
      <c r="J32" s="6">
        <f t="shared" si="2"/>
        <v>0.56370808678500983</v>
      </c>
      <c r="K32" s="10">
        <f t="shared" si="3"/>
        <v>0.62579373768338087</v>
      </c>
    </row>
    <row r="33" spans="1:11" x14ac:dyDescent="0.35">
      <c r="A33" s="6">
        <v>1960</v>
      </c>
      <c r="B33" s="6">
        <v>542.4</v>
      </c>
      <c r="C33" s="6">
        <v>301.3</v>
      </c>
      <c r="D33" s="6">
        <v>50.6</v>
      </c>
      <c r="E33" s="6">
        <v>7.1</v>
      </c>
      <c r="F33" s="6">
        <v>7.8</v>
      </c>
      <c r="G33" s="6">
        <f t="shared" si="0"/>
        <v>14.899999999999999</v>
      </c>
      <c r="H33" s="8">
        <v>1.1000000000000001</v>
      </c>
      <c r="I33" s="9">
        <f t="shared" si="1"/>
        <v>0.57118483412322274</v>
      </c>
      <c r="J33" s="6">
        <f t="shared" si="2"/>
        <v>0.57237841945288759</v>
      </c>
      <c r="K33" s="10">
        <f t="shared" si="3"/>
        <v>0.63324926439680551</v>
      </c>
    </row>
    <row r="34" spans="1:11" x14ac:dyDescent="0.35">
      <c r="A34" s="6">
        <v>1961</v>
      </c>
      <c r="B34" s="6">
        <v>562.20000000000005</v>
      </c>
      <c r="C34" s="6">
        <v>310.39999999999998</v>
      </c>
      <c r="D34" s="6">
        <v>53.2</v>
      </c>
      <c r="E34" s="6">
        <v>8</v>
      </c>
      <c r="F34" s="6">
        <v>8.8000000000000007</v>
      </c>
      <c r="G34" s="6">
        <f t="shared" si="0"/>
        <v>16.8</v>
      </c>
      <c r="H34" s="8">
        <v>2</v>
      </c>
      <c r="I34" s="9">
        <f t="shared" si="1"/>
        <v>0.569123579024569</v>
      </c>
      <c r="J34" s="6">
        <f t="shared" si="2"/>
        <v>0.57121825542878157</v>
      </c>
      <c r="K34" s="10">
        <f t="shared" si="3"/>
        <v>0.6332109343125254</v>
      </c>
    </row>
    <row r="35" spans="1:11" x14ac:dyDescent="0.35">
      <c r="A35" s="6">
        <v>1962</v>
      </c>
      <c r="B35" s="6">
        <v>603.9</v>
      </c>
      <c r="C35" s="6">
        <v>332.2</v>
      </c>
      <c r="D35" s="6">
        <v>55.2</v>
      </c>
      <c r="E35" s="6">
        <v>8.4</v>
      </c>
      <c r="F35" s="6">
        <v>9.9</v>
      </c>
      <c r="G35" s="6">
        <f t="shared" si="0"/>
        <v>18.3</v>
      </c>
      <c r="H35" s="8">
        <v>2.2999999999999998</v>
      </c>
      <c r="I35" s="9">
        <f t="shared" si="1"/>
        <v>0.5672814207650273</v>
      </c>
      <c r="J35" s="6">
        <f t="shared" si="2"/>
        <v>0.56951825818618196</v>
      </c>
      <c r="K35" s="10">
        <f t="shared" si="3"/>
        <v>0.62904752887710658</v>
      </c>
    </row>
    <row r="36" spans="1:11" x14ac:dyDescent="0.35">
      <c r="A36" s="6">
        <v>1963</v>
      </c>
      <c r="B36" s="6">
        <v>637.5</v>
      </c>
      <c r="C36" s="6">
        <v>350.4</v>
      </c>
      <c r="D36" s="6">
        <v>56.4</v>
      </c>
      <c r="E36" s="6">
        <v>9.1999999999999993</v>
      </c>
      <c r="F36" s="6">
        <v>11.7</v>
      </c>
      <c r="G36" s="6">
        <f t="shared" si="0"/>
        <v>20.9</v>
      </c>
      <c r="H36" s="8">
        <v>2.2000000000000002</v>
      </c>
      <c r="I36" s="9">
        <f t="shared" si="1"/>
        <v>0.56827765163801491</v>
      </c>
      <c r="J36" s="6">
        <f t="shared" si="2"/>
        <v>0.5703125</v>
      </c>
      <c r="K36" s="10">
        <f t="shared" si="3"/>
        <v>0.6279569892473118</v>
      </c>
    </row>
    <row r="37" spans="1:11" x14ac:dyDescent="0.35">
      <c r="A37" s="6">
        <v>1964</v>
      </c>
      <c r="B37" s="6">
        <v>684.5</v>
      </c>
      <c r="C37" s="6">
        <v>376</v>
      </c>
      <c r="D37" s="6">
        <v>59.1</v>
      </c>
      <c r="E37" s="6">
        <v>9.8000000000000007</v>
      </c>
      <c r="F37" s="6">
        <v>12.9</v>
      </c>
      <c r="G37" s="6">
        <f t="shared" si="0"/>
        <v>22.700000000000003</v>
      </c>
      <c r="H37" s="8">
        <v>2.7</v>
      </c>
      <c r="I37" s="9">
        <f t="shared" si="1"/>
        <v>0.56814747657902698</v>
      </c>
      <c r="J37" s="6">
        <f t="shared" si="2"/>
        <v>0.5704748900015173</v>
      </c>
      <c r="K37" s="10">
        <f t="shared" si="3"/>
        <v>0.62666666666666682</v>
      </c>
    </row>
    <row r="38" spans="1:11" x14ac:dyDescent="0.35">
      <c r="A38" s="6">
        <v>1965</v>
      </c>
      <c r="B38" s="6">
        <v>742.3</v>
      </c>
      <c r="C38" s="6">
        <v>405.4</v>
      </c>
      <c r="D38" s="6">
        <v>63.7</v>
      </c>
      <c r="E38" s="6">
        <v>11.1</v>
      </c>
      <c r="F38" s="6">
        <v>13.8</v>
      </c>
      <c r="G38" s="6">
        <f t="shared" si="0"/>
        <v>24.9</v>
      </c>
      <c r="H38" s="8">
        <v>3</v>
      </c>
      <c r="I38" s="9">
        <f t="shared" si="1"/>
        <v>0.56509618065235567</v>
      </c>
      <c r="J38" s="6">
        <f t="shared" si="2"/>
        <v>0.56746920492721165</v>
      </c>
      <c r="K38" s="10">
        <f t="shared" si="3"/>
        <v>0.62302136161057331</v>
      </c>
    </row>
    <row r="39" spans="1:11" x14ac:dyDescent="0.35">
      <c r="A39" s="6">
        <v>1966</v>
      </c>
      <c r="B39" s="6">
        <v>813.4</v>
      </c>
      <c r="C39" s="6">
        <v>449.2</v>
      </c>
      <c r="D39" s="6">
        <v>67.900000000000006</v>
      </c>
      <c r="E39" s="6">
        <v>12.8</v>
      </c>
      <c r="F39" s="6">
        <v>15.4</v>
      </c>
      <c r="G39" s="6">
        <f t="shared" si="0"/>
        <v>28.200000000000003</v>
      </c>
      <c r="H39" s="8">
        <v>3.9</v>
      </c>
      <c r="I39" s="9">
        <f t="shared" si="1"/>
        <v>0.5720835455934794</v>
      </c>
      <c r="J39" s="6">
        <f t="shared" si="2"/>
        <v>0.57493920389095099</v>
      </c>
      <c r="K39" s="10">
        <f t="shared" si="3"/>
        <v>0.6296607793664144</v>
      </c>
    </row>
    <row r="40" spans="1:11" x14ac:dyDescent="0.35">
      <c r="A40" s="6">
        <v>1967</v>
      </c>
      <c r="B40" s="6">
        <v>860</v>
      </c>
      <c r="C40" s="6">
        <v>481.8</v>
      </c>
      <c r="D40" s="6">
        <v>69.5</v>
      </c>
      <c r="E40" s="6">
        <v>14</v>
      </c>
      <c r="F40" s="6">
        <v>16.2</v>
      </c>
      <c r="G40" s="6">
        <f t="shared" si="0"/>
        <v>30.2</v>
      </c>
      <c r="H40" s="8">
        <v>3.8</v>
      </c>
      <c r="I40" s="9">
        <f t="shared" si="1"/>
        <v>0.58062183658712951</v>
      </c>
      <c r="J40" s="6">
        <f t="shared" si="2"/>
        <v>0.58329297820823245</v>
      </c>
      <c r="K40" s="10">
        <f t="shared" si="3"/>
        <v>0.6368803701255783</v>
      </c>
    </row>
    <row r="41" spans="1:11" x14ac:dyDescent="0.35">
      <c r="A41" s="6">
        <v>1968</v>
      </c>
      <c r="B41" s="6">
        <v>940.7</v>
      </c>
      <c r="C41" s="6">
        <v>530.79999999999995</v>
      </c>
      <c r="D41" s="6">
        <v>73.8</v>
      </c>
      <c r="E41" s="6">
        <v>15.6</v>
      </c>
      <c r="F41" s="6">
        <v>17</v>
      </c>
      <c r="G41" s="6">
        <f t="shared" si="0"/>
        <v>32.6</v>
      </c>
      <c r="H41" s="8">
        <v>4.2</v>
      </c>
      <c r="I41" s="9">
        <f t="shared" si="1"/>
        <v>0.58451712366479458</v>
      </c>
      <c r="J41" s="6">
        <f t="shared" si="2"/>
        <v>0.58723310100674853</v>
      </c>
      <c r="K41" s="10">
        <f t="shared" si="3"/>
        <v>0.63944103120106</v>
      </c>
    </row>
    <row r="42" spans="1:11" x14ac:dyDescent="0.35">
      <c r="A42" s="6">
        <v>1969</v>
      </c>
      <c r="B42" s="6">
        <v>1017.6</v>
      </c>
      <c r="C42" s="6">
        <v>584.5</v>
      </c>
      <c r="D42" s="6">
        <v>77</v>
      </c>
      <c r="E42" s="6">
        <v>17.2</v>
      </c>
      <c r="F42" s="6">
        <v>17.7</v>
      </c>
      <c r="G42" s="6">
        <f t="shared" si="0"/>
        <v>34.9</v>
      </c>
      <c r="H42" s="8">
        <v>4.5</v>
      </c>
      <c r="I42" s="9">
        <f t="shared" si="1"/>
        <v>0.59478986465859363</v>
      </c>
      <c r="J42" s="6">
        <f t="shared" si="2"/>
        <v>0.59752606828869348</v>
      </c>
      <c r="K42" s="10">
        <f t="shared" si="3"/>
        <v>0.64857967154904572</v>
      </c>
    </row>
    <row r="43" spans="1:11" x14ac:dyDescent="0.35">
      <c r="A43" s="6">
        <v>1970</v>
      </c>
      <c r="B43" s="6">
        <v>1073.3</v>
      </c>
      <c r="C43" s="6">
        <v>623.29999999999995</v>
      </c>
      <c r="D43" s="6">
        <v>77.8</v>
      </c>
      <c r="E43" s="6">
        <v>17.899999999999999</v>
      </c>
      <c r="F43" s="6">
        <v>17.600000000000001</v>
      </c>
      <c r="G43" s="6">
        <f t="shared" si="0"/>
        <v>35.5</v>
      </c>
      <c r="H43" s="8">
        <v>4.8</v>
      </c>
      <c r="I43" s="9">
        <f t="shared" si="1"/>
        <v>0.60059741761418384</v>
      </c>
      <c r="J43" s="6">
        <f t="shared" si="2"/>
        <v>0.60338818973862529</v>
      </c>
      <c r="K43" s="10">
        <f t="shared" si="3"/>
        <v>0.65253350083752082</v>
      </c>
    </row>
    <row r="44" spans="1:11" x14ac:dyDescent="0.35">
      <c r="A44" s="6">
        <v>1971</v>
      </c>
      <c r="B44" s="6">
        <v>1164.9000000000001</v>
      </c>
      <c r="C44" s="6">
        <v>665</v>
      </c>
      <c r="D44" s="6">
        <v>83.9</v>
      </c>
      <c r="E44" s="6">
        <v>18.7</v>
      </c>
      <c r="F44" s="6">
        <v>18.100000000000001</v>
      </c>
      <c r="G44" s="6">
        <f t="shared" si="0"/>
        <v>36.799999999999997</v>
      </c>
      <c r="H44" s="8">
        <v>4.7</v>
      </c>
      <c r="I44" s="9">
        <f t="shared" si="1"/>
        <v>0.58948674762875619</v>
      </c>
      <c r="J44" s="6">
        <f t="shared" si="2"/>
        <v>0.59195299982196903</v>
      </c>
      <c r="K44" s="10">
        <f t="shared" si="3"/>
        <v>0.63973063973063971</v>
      </c>
    </row>
    <row r="45" spans="1:11" x14ac:dyDescent="0.35">
      <c r="A45" s="6">
        <v>1972</v>
      </c>
      <c r="B45" s="6">
        <v>1279.0999999999999</v>
      </c>
      <c r="C45" s="6">
        <v>731.3</v>
      </c>
      <c r="D45" s="6">
        <v>95.1</v>
      </c>
      <c r="E45" s="6">
        <v>20.6</v>
      </c>
      <c r="F45" s="6">
        <v>19.3</v>
      </c>
      <c r="G45" s="6">
        <f t="shared" si="0"/>
        <v>39.900000000000006</v>
      </c>
      <c r="H45" s="8">
        <v>6.6</v>
      </c>
      <c r="I45" s="9">
        <f t="shared" si="1"/>
        <v>0.59013879922530665</v>
      </c>
      <c r="J45" s="6">
        <f t="shared" si="2"/>
        <v>0.59329871815674184</v>
      </c>
      <c r="K45" s="10">
        <f t="shared" si="3"/>
        <v>0.64290109890109881</v>
      </c>
    </row>
    <row r="46" spans="1:11" x14ac:dyDescent="0.35">
      <c r="A46" s="6">
        <v>1973</v>
      </c>
      <c r="B46" s="6">
        <v>1425.4</v>
      </c>
      <c r="C46" s="6">
        <v>812.7</v>
      </c>
      <c r="D46" s="6">
        <v>112.5</v>
      </c>
      <c r="E46" s="6">
        <v>22.7</v>
      </c>
      <c r="F46" s="6">
        <v>20.3</v>
      </c>
      <c r="G46" s="6">
        <f t="shared" si="0"/>
        <v>43</v>
      </c>
      <c r="H46" s="8">
        <v>5.2</v>
      </c>
      <c r="I46" s="9">
        <f t="shared" si="1"/>
        <v>0.587890625</v>
      </c>
      <c r="J46" s="6">
        <f t="shared" si="2"/>
        <v>0.59011036886436252</v>
      </c>
      <c r="K46" s="10">
        <f t="shared" si="3"/>
        <v>0.642602988851111</v>
      </c>
    </row>
    <row r="47" spans="1:11" x14ac:dyDescent="0.35">
      <c r="A47" s="6">
        <v>1974</v>
      </c>
      <c r="B47" s="6">
        <v>1545.2</v>
      </c>
      <c r="C47" s="6">
        <v>887.7</v>
      </c>
      <c r="D47" s="6">
        <v>112.2</v>
      </c>
      <c r="E47" s="6">
        <v>25.5</v>
      </c>
      <c r="F47" s="6">
        <v>21.5</v>
      </c>
      <c r="G47" s="6">
        <f t="shared" si="0"/>
        <v>47</v>
      </c>
      <c r="H47" s="8">
        <v>3.3</v>
      </c>
      <c r="I47" s="9">
        <f t="shared" si="1"/>
        <v>0.59251101321585908</v>
      </c>
      <c r="J47" s="6">
        <f t="shared" si="2"/>
        <v>0.5938189845474614</v>
      </c>
      <c r="K47" s="10">
        <f t="shared" si="3"/>
        <v>0.64200477326968974</v>
      </c>
    </row>
    <row r="48" spans="1:11" x14ac:dyDescent="0.35">
      <c r="A48" s="6">
        <v>1975</v>
      </c>
      <c r="B48" s="6">
        <v>1684.9</v>
      </c>
      <c r="C48" s="6">
        <v>947.2</v>
      </c>
      <c r="D48" s="6">
        <v>118.2</v>
      </c>
      <c r="E48" s="6">
        <v>27.8</v>
      </c>
      <c r="F48" s="6">
        <v>23.3</v>
      </c>
      <c r="G48" s="6">
        <f t="shared" si="0"/>
        <v>51.1</v>
      </c>
      <c r="H48" s="8">
        <v>4.5</v>
      </c>
      <c r="I48" s="9">
        <f t="shared" si="1"/>
        <v>0.57975272371159259</v>
      </c>
      <c r="J48" s="6">
        <f t="shared" si="2"/>
        <v>0.58135395568649106</v>
      </c>
      <c r="K48" s="10">
        <f t="shared" si="3"/>
        <v>0.62682813844219443</v>
      </c>
    </row>
    <row r="49" spans="1:11" x14ac:dyDescent="0.35">
      <c r="A49" s="6">
        <v>1976</v>
      </c>
      <c r="B49" s="6">
        <v>1873.4</v>
      </c>
      <c r="C49" s="6">
        <v>1048.3</v>
      </c>
      <c r="D49" s="6">
        <v>131</v>
      </c>
      <c r="E49" s="6">
        <v>32.200000000000003</v>
      </c>
      <c r="F49" s="6">
        <v>25.5</v>
      </c>
      <c r="G49" s="6">
        <f t="shared" si="0"/>
        <v>57.7</v>
      </c>
      <c r="H49" s="8">
        <v>5.0999999999999996</v>
      </c>
      <c r="I49" s="9">
        <f t="shared" si="1"/>
        <v>0.57735308696370546</v>
      </c>
      <c r="J49" s="6">
        <f t="shared" si="2"/>
        <v>0.57897934386391248</v>
      </c>
      <c r="K49" s="10">
        <f t="shared" si="3"/>
        <v>0.62413669921409853</v>
      </c>
    </row>
    <row r="50" spans="1:11" x14ac:dyDescent="0.35">
      <c r="A50" s="6">
        <v>1977</v>
      </c>
      <c r="B50" s="6">
        <v>2081.8000000000002</v>
      </c>
      <c r="C50" s="6">
        <v>1165.8</v>
      </c>
      <c r="D50" s="6">
        <v>144.5</v>
      </c>
      <c r="E50" s="6">
        <v>35.799999999999997</v>
      </c>
      <c r="F50" s="6">
        <v>27.9</v>
      </c>
      <c r="G50" s="6">
        <f t="shared" si="0"/>
        <v>63.699999999999996</v>
      </c>
      <c r="H50" s="8">
        <v>7.1</v>
      </c>
      <c r="I50" s="9">
        <f t="shared" si="1"/>
        <v>0.5776720677865318</v>
      </c>
      <c r="J50" s="6">
        <f t="shared" si="2"/>
        <v>0.57971158627548469</v>
      </c>
      <c r="K50" s="10">
        <f t="shared" si="3"/>
        <v>0.62459148138226617</v>
      </c>
    </row>
    <row r="51" spans="1:11" x14ac:dyDescent="0.35">
      <c r="A51" s="6">
        <v>1978</v>
      </c>
      <c r="B51" s="6">
        <v>2351.6</v>
      </c>
      <c r="C51" s="6">
        <v>1316.8</v>
      </c>
      <c r="D51" s="6">
        <v>166</v>
      </c>
      <c r="E51" s="6">
        <v>40.4</v>
      </c>
      <c r="F51" s="6">
        <v>31</v>
      </c>
      <c r="G51" s="6">
        <f t="shared" si="0"/>
        <v>71.400000000000006</v>
      </c>
      <c r="H51" s="8">
        <v>8.9</v>
      </c>
      <c r="I51" s="9">
        <f t="shared" si="1"/>
        <v>0.57749320235067103</v>
      </c>
      <c r="J51" s="6">
        <f t="shared" si="2"/>
        <v>0.57975608682252455</v>
      </c>
      <c r="K51" s="10">
        <f t="shared" si="3"/>
        <v>0.62546905429154998</v>
      </c>
    </row>
    <row r="52" spans="1:11" x14ac:dyDescent="0.35">
      <c r="A52" s="6">
        <v>1979</v>
      </c>
      <c r="B52" s="6">
        <v>2627.3</v>
      </c>
      <c r="C52" s="6">
        <v>1477.2</v>
      </c>
      <c r="D52" s="6">
        <v>179.4</v>
      </c>
      <c r="E52" s="6">
        <v>48.1</v>
      </c>
      <c r="F52" s="6">
        <v>35</v>
      </c>
      <c r="G52" s="6">
        <f t="shared" si="0"/>
        <v>83.1</v>
      </c>
      <c r="H52" s="8">
        <v>8.5</v>
      </c>
      <c r="I52" s="9">
        <f t="shared" si="1"/>
        <v>0.58061473154626209</v>
      </c>
      <c r="J52" s="6">
        <f t="shared" si="2"/>
        <v>0.58256102851283664</v>
      </c>
      <c r="K52" s="10">
        <f t="shared" si="3"/>
        <v>0.62691507872511987</v>
      </c>
    </row>
    <row r="53" spans="1:11" x14ac:dyDescent="0.35">
      <c r="A53" s="6">
        <v>1980</v>
      </c>
      <c r="B53" s="6">
        <v>2857.3</v>
      </c>
      <c r="C53" s="6">
        <v>1622.2</v>
      </c>
      <c r="D53" s="6">
        <v>171.6</v>
      </c>
      <c r="E53" s="6">
        <v>54.4</v>
      </c>
      <c r="F53" s="6">
        <v>39.6</v>
      </c>
      <c r="G53" s="6">
        <f t="shared" si="0"/>
        <v>94</v>
      </c>
      <c r="H53" s="8">
        <v>9.8000000000000007</v>
      </c>
      <c r="I53" s="9">
        <f t="shared" si="1"/>
        <v>0.58705171353092311</v>
      </c>
      <c r="J53" s="6">
        <f t="shared" si="2"/>
        <v>0.58914109315416741</v>
      </c>
      <c r="K53" s="10">
        <f t="shared" si="3"/>
        <v>0.62829699058832644</v>
      </c>
    </row>
    <row r="54" spans="1:11" x14ac:dyDescent="0.35">
      <c r="A54" s="6">
        <v>1981</v>
      </c>
      <c r="B54" s="6">
        <v>3207</v>
      </c>
      <c r="C54" s="6">
        <v>1792.5</v>
      </c>
      <c r="D54" s="6">
        <v>179.7</v>
      </c>
      <c r="E54" s="6">
        <v>64.8</v>
      </c>
      <c r="F54" s="6">
        <v>45</v>
      </c>
      <c r="G54" s="6">
        <f t="shared" si="0"/>
        <v>109.8</v>
      </c>
      <c r="H54" s="8">
        <v>11.5</v>
      </c>
      <c r="I54" s="9">
        <f t="shared" si="1"/>
        <v>0.5787485470747773</v>
      </c>
      <c r="J54" s="6">
        <f t="shared" si="2"/>
        <v>0.58090546715494051</v>
      </c>
      <c r="K54" s="10">
        <f t="shared" si="3"/>
        <v>0.61682725395732962</v>
      </c>
    </row>
    <row r="55" spans="1:11" x14ac:dyDescent="0.35">
      <c r="A55" s="6">
        <v>1982</v>
      </c>
      <c r="B55" s="6">
        <v>3343.8</v>
      </c>
      <c r="C55" s="6">
        <v>1893</v>
      </c>
      <c r="D55" s="6">
        <v>171.2</v>
      </c>
      <c r="E55" s="6">
        <v>72.7</v>
      </c>
      <c r="F55" s="6">
        <v>49.7</v>
      </c>
      <c r="G55" s="6">
        <f t="shared" si="0"/>
        <v>122.4</v>
      </c>
      <c r="H55" s="8">
        <v>15</v>
      </c>
      <c r="I55" s="9">
        <f t="shared" si="1"/>
        <v>0.58763270627677411</v>
      </c>
      <c r="J55" s="6">
        <f t="shared" si="2"/>
        <v>0.59038173652694614</v>
      </c>
      <c r="K55" s="10">
        <f t="shared" si="3"/>
        <v>0.62368212967843961</v>
      </c>
    </row>
    <row r="56" spans="1:11" x14ac:dyDescent="0.35">
      <c r="A56" s="6">
        <v>1983</v>
      </c>
      <c r="B56" s="6">
        <v>3634</v>
      </c>
      <c r="C56" s="6">
        <v>2012.5</v>
      </c>
      <c r="D56" s="6">
        <v>186.3</v>
      </c>
      <c r="E56" s="6">
        <v>81.3</v>
      </c>
      <c r="F56" s="6">
        <v>55.2</v>
      </c>
      <c r="G56" s="6">
        <f t="shared" si="0"/>
        <v>136.5</v>
      </c>
      <c r="H56" s="8">
        <v>21.3</v>
      </c>
      <c r="I56" s="9">
        <f t="shared" si="1"/>
        <v>0.57541100786275912</v>
      </c>
      <c r="J56" s="6">
        <f t="shared" si="2"/>
        <v>0.57893677003624655</v>
      </c>
      <c r="K56" s="10">
        <f t="shared" si="3"/>
        <v>0.61172072099455921</v>
      </c>
    </row>
    <row r="57" spans="1:11" x14ac:dyDescent="0.35">
      <c r="A57" s="6">
        <v>1984</v>
      </c>
      <c r="B57" s="6">
        <v>4037.6</v>
      </c>
      <c r="C57" s="6">
        <v>2215.9</v>
      </c>
      <c r="D57" s="6">
        <v>228.2</v>
      </c>
      <c r="E57" s="6">
        <v>95</v>
      </c>
      <c r="F57" s="6">
        <v>62.2</v>
      </c>
      <c r="G57" s="6">
        <f t="shared" si="0"/>
        <v>157.19999999999999</v>
      </c>
      <c r="H57" s="8">
        <v>21.1</v>
      </c>
      <c r="I57" s="9">
        <f t="shared" si="1"/>
        <v>0.57104937635295328</v>
      </c>
      <c r="J57" s="6">
        <f t="shared" si="2"/>
        <v>0.57417148187495137</v>
      </c>
      <c r="K57" s="10">
        <f t="shared" si="3"/>
        <v>0.61025584533612398</v>
      </c>
    </row>
    <row r="58" spans="1:11" x14ac:dyDescent="0.35">
      <c r="A58" s="6">
        <v>1985</v>
      </c>
      <c r="B58" s="6">
        <v>4339</v>
      </c>
      <c r="C58" s="6">
        <v>2387.3000000000002</v>
      </c>
      <c r="D58" s="6">
        <v>241.1</v>
      </c>
      <c r="E58" s="6">
        <v>105.3</v>
      </c>
      <c r="F58" s="6">
        <v>71</v>
      </c>
      <c r="G58" s="6">
        <f t="shared" si="0"/>
        <v>176.3</v>
      </c>
      <c r="H58" s="8">
        <v>21.4</v>
      </c>
      <c r="I58" s="9">
        <f t="shared" si="1"/>
        <v>0.57349797006750436</v>
      </c>
      <c r="J58" s="6">
        <f t="shared" si="2"/>
        <v>0.57646149759737286</v>
      </c>
      <c r="K58" s="10">
        <f t="shared" si="3"/>
        <v>0.61209681554792061</v>
      </c>
    </row>
    <row r="59" spans="1:11" x14ac:dyDescent="0.35">
      <c r="A59" s="6">
        <v>1986</v>
      </c>
      <c r="B59" s="6">
        <v>4579.6000000000004</v>
      </c>
      <c r="C59" s="6">
        <v>2542.1</v>
      </c>
      <c r="D59" s="6">
        <v>256.5</v>
      </c>
      <c r="E59" s="6">
        <v>113.5</v>
      </c>
      <c r="F59" s="6">
        <v>75.2</v>
      </c>
      <c r="G59" s="6">
        <f t="shared" si="0"/>
        <v>188.7</v>
      </c>
      <c r="H59" s="8">
        <v>24.9</v>
      </c>
      <c r="I59" s="9">
        <f t="shared" si="1"/>
        <v>0.57894736842105254</v>
      </c>
      <c r="J59" s="6">
        <f t="shared" si="2"/>
        <v>0.58224919835089317</v>
      </c>
      <c r="K59" s="10">
        <f t="shared" si="3"/>
        <v>0.61859106947317177</v>
      </c>
    </row>
    <row r="60" spans="1:11" x14ac:dyDescent="0.35">
      <c r="A60" s="6">
        <v>1987</v>
      </c>
      <c r="B60" s="6">
        <v>4855.2</v>
      </c>
      <c r="C60" s="6">
        <v>2722.4</v>
      </c>
      <c r="D60" s="6">
        <v>286.5</v>
      </c>
      <c r="E60" s="6">
        <v>120.1</v>
      </c>
      <c r="F60" s="6">
        <v>81.7</v>
      </c>
      <c r="G60" s="6">
        <f t="shared" si="0"/>
        <v>201.8</v>
      </c>
      <c r="H60" s="8">
        <v>30.3</v>
      </c>
      <c r="I60" s="9">
        <f t="shared" si="1"/>
        <v>0.58503459835818983</v>
      </c>
      <c r="J60" s="6">
        <f t="shared" si="2"/>
        <v>0.58886894075403962</v>
      </c>
      <c r="K60" s="10">
        <f t="shared" si="3"/>
        <v>0.62777290965272348</v>
      </c>
    </row>
    <row r="61" spans="1:11" x14ac:dyDescent="0.35">
      <c r="A61" s="6">
        <v>1988</v>
      </c>
      <c r="B61" s="6">
        <v>5236.3999999999996</v>
      </c>
      <c r="C61" s="6">
        <v>2948</v>
      </c>
      <c r="D61" s="6">
        <v>325.5</v>
      </c>
      <c r="E61" s="6">
        <v>132.69999999999999</v>
      </c>
      <c r="F61" s="6">
        <v>85.1</v>
      </c>
      <c r="G61" s="6">
        <f t="shared" si="0"/>
        <v>217.79999999999998</v>
      </c>
      <c r="H61" s="8">
        <v>29.5</v>
      </c>
      <c r="I61" s="9">
        <f t="shared" si="1"/>
        <v>0.58741481688120201</v>
      </c>
      <c r="J61" s="6">
        <f t="shared" si="2"/>
        <v>0.59088813613677826</v>
      </c>
      <c r="K61" s="10">
        <f t="shared" si="3"/>
        <v>0.6321296852217172</v>
      </c>
    </row>
    <row r="62" spans="1:11" x14ac:dyDescent="0.35">
      <c r="A62" s="6">
        <v>1989</v>
      </c>
      <c r="B62" s="6">
        <v>5641.6</v>
      </c>
      <c r="C62" s="6">
        <v>3139.6</v>
      </c>
      <c r="D62" s="6">
        <v>341.1</v>
      </c>
      <c r="E62" s="6">
        <v>150.1</v>
      </c>
      <c r="F62" s="6">
        <v>87.8</v>
      </c>
      <c r="G62" s="6">
        <f t="shared" si="0"/>
        <v>237.89999999999998</v>
      </c>
      <c r="H62" s="8">
        <v>27.4</v>
      </c>
      <c r="I62" s="9">
        <f t="shared" si="1"/>
        <v>0.58100930843681176</v>
      </c>
      <c r="J62" s="6">
        <f t="shared" si="2"/>
        <v>0.58397038855718608</v>
      </c>
      <c r="K62" s="10">
        <f t="shared" si="3"/>
        <v>0.62353034636161409</v>
      </c>
    </row>
    <row r="63" spans="1:11" x14ac:dyDescent="0.35">
      <c r="A63" s="6">
        <v>1990</v>
      </c>
      <c r="B63" s="6">
        <v>5963.1</v>
      </c>
      <c r="C63" s="6">
        <v>3340.4</v>
      </c>
      <c r="D63" s="6">
        <v>353.2</v>
      </c>
      <c r="E63" s="6">
        <v>164.4</v>
      </c>
      <c r="F63" s="6">
        <v>91.1</v>
      </c>
      <c r="G63" s="6">
        <f t="shared" si="0"/>
        <v>255.5</v>
      </c>
      <c r="H63" s="8">
        <v>27</v>
      </c>
      <c r="I63" s="9">
        <f t="shared" si="1"/>
        <v>0.58525474805522459</v>
      </c>
      <c r="J63" s="6">
        <f t="shared" si="2"/>
        <v>0.58803647502024436</v>
      </c>
      <c r="K63" s="10">
        <f t="shared" si="3"/>
        <v>0.6270225626008934</v>
      </c>
    </row>
    <row r="64" spans="1:11" x14ac:dyDescent="0.35">
      <c r="A64" s="6">
        <v>1991</v>
      </c>
      <c r="B64" s="6">
        <v>6158.1</v>
      </c>
      <c r="C64" s="6">
        <v>3450.5</v>
      </c>
      <c r="D64" s="6">
        <v>354.2</v>
      </c>
      <c r="E64" s="6">
        <v>179.1</v>
      </c>
      <c r="F64" s="6">
        <v>91.4</v>
      </c>
      <c r="G64" s="6">
        <f t="shared" si="0"/>
        <v>270.5</v>
      </c>
      <c r="H64" s="8">
        <v>27.5</v>
      </c>
      <c r="I64" s="9">
        <f t="shared" si="1"/>
        <v>0.58606223248862011</v>
      </c>
      <c r="J64" s="6">
        <f t="shared" si="2"/>
        <v>0.58881247760277122</v>
      </c>
      <c r="K64" s="10">
        <f t="shared" si="3"/>
        <v>0.62669136744219833</v>
      </c>
    </row>
    <row r="65" spans="1:11" x14ac:dyDescent="0.35">
      <c r="A65" s="6">
        <v>1992</v>
      </c>
      <c r="B65" s="6">
        <v>6520.3</v>
      </c>
      <c r="C65" s="6">
        <v>3668.2</v>
      </c>
      <c r="D65" s="6">
        <v>400.2</v>
      </c>
      <c r="E65" s="6">
        <v>187.7</v>
      </c>
      <c r="F65" s="6">
        <v>91.6</v>
      </c>
      <c r="G65" s="6">
        <f t="shared" si="0"/>
        <v>279.29999999999995</v>
      </c>
      <c r="H65" s="8">
        <v>30.1</v>
      </c>
      <c r="I65" s="9">
        <f t="shared" si="1"/>
        <v>0.58775837205576031</v>
      </c>
      <c r="J65" s="6">
        <f t="shared" si="2"/>
        <v>0.59060683636832023</v>
      </c>
      <c r="K65" s="10">
        <f t="shared" si="3"/>
        <v>0.63128366633968369</v>
      </c>
    </row>
    <row r="66" spans="1:11" x14ac:dyDescent="0.35">
      <c r="A66" s="6">
        <v>1993</v>
      </c>
      <c r="B66" s="6">
        <v>6858.6</v>
      </c>
      <c r="C66" s="6">
        <v>3817.3</v>
      </c>
      <c r="D66" s="6">
        <v>428</v>
      </c>
      <c r="E66" s="6">
        <v>196.9</v>
      </c>
      <c r="F66" s="6">
        <v>91.4</v>
      </c>
      <c r="G66" s="6">
        <f t="shared" si="0"/>
        <v>288.3</v>
      </c>
      <c r="H66" s="8">
        <v>36.700000000000003</v>
      </c>
      <c r="I66" s="9">
        <f t="shared" si="1"/>
        <v>0.58099325753770759</v>
      </c>
      <c r="J66" s="6">
        <f t="shared" si="2"/>
        <v>0.58425676502999879</v>
      </c>
      <c r="K66" s="10">
        <f t="shared" si="3"/>
        <v>0.62521291928721179</v>
      </c>
    </row>
    <row r="67" spans="1:11" x14ac:dyDescent="0.35">
      <c r="A67" s="6">
        <v>1994</v>
      </c>
      <c r="B67" s="6">
        <v>7287.2</v>
      </c>
      <c r="C67" s="6">
        <v>4006.2</v>
      </c>
      <c r="D67" s="6">
        <v>456.6</v>
      </c>
      <c r="E67" s="6">
        <v>205.7</v>
      </c>
      <c r="F67" s="6">
        <v>92</v>
      </c>
      <c r="G67" s="6">
        <f t="shared" ref="G67:G91" si="4">+E67+F67</f>
        <v>297.7</v>
      </c>
      <c r="H67" s="8">
        <v>32.5</v>
      </c>
      <c r="I67" s="9">
        <f t="shared" ref="I67:I91" si="5">+C67/(B67-G67)</f>
        <v>0.57317404678446238</v>
      </c>
      <c r="J67" s="6">
        <f t="shared" ref="J67:J91" si="6">+C67/(B67-H67-G67)</f>
        <v>0.57585166019836131</v>
      </c>
      <c r="K67" s="10">
        <f t="shared" ref="K67:K91" si="7">+C67/(B67-H67-D67-G67)</f>
        <v>0.61630053535167062</v>
      </c>
    </row>
    <row r="68" spans="1:11" x14ac:dyDescent="0.35">
      <c r="A68" s="6">
        <v>1995</v>
      </c>
      <c r="B68" s="6">
        <v>7639.7</v>
      </c>
      <c r="C68" s="6">
        <v>4198.1000000000004</v>
      </c>
      <c r="D68" s="6">
        <v>481.2</v>
      </c>
      <c r="E68" s="6">
        <v>226.8</v>
      </c>
      <c r="F68" s="6">
        <v>94</v>
      </c>
      <c r="G68" s="6">
        <f t="shared" si="4"/>
        <v>320.8</v>
      </c>
      <c r="H68" s="8">
        <v>34.799999999999997</v>
      </c>
      <c r="I68" s="9">
        <f t="shared" si="5"/>
        <v>0.57359712525106243</v>
      </c>
      <c r="J68" s="6">
        <f t="shared" si="6"/>
        <v>0.57633750223088653</v>
      </c>
      <c r="K68" s="10">
        <f t="shared" si="7"/>
        <v>0.61710447015243508</v>
      </c>
    </row>
    <row r="69" spans="1:11" x14ac:dyDescent="0.35">
      <c r="A69" s="6">
        <v>1996</v>
      </c>
      <c r="B69" s="6">
        <v>8073.1</v>
      </c>
      <c r="C69" s="6">
        <v>4416.8999999999996</v>
      </c>
      <c r="D69" s="6">
        <v>543.79999999999995</v>
      </c>
      <c r="E69" s="6">
        <v>253.3</v>
      </c>
      <c r="F69" s="6">
        <v>95.5</v>
      </c>
      <c r="G69" s="6">
        <f t="shared" si="4"/>
        <v>348.8</v>
      </c>
      <c r="H69" s="8">
        <v>35.200000000000003</v>
      </c>
      <c r="I69" s="9">
        <f t="shared" si="5"/>
        <v>0.57181880558756126</v>
      </c>
      <c r="J69" s="6">
        <f t="shared" si="6"/>
        <v>0.57443654003719546</v>
      </c>
      <c r="K69" s="10">
        <f t="shared" si="7"/>
        <v>0.61815459112983351</v>
      </c>
    </row>
    <row r="70" spans="1:11" x14ac:dyDescent="0.35">
      <c r="A70" s="6">
        <v>1997</v>
      </c>
      <c r="B70" s="6">
        <v>8577.6</v>
      </c>
      <c r="C70" s="6">
        <v>4708.8</v>
      </c>
      <c r="D70" s="6">
        <v>584</v>
      </c>
      <c r="E70" s="6">
        <v>288</v>
      </c>
      <c r="F70" s="6">
        <v>98.3</v>
      </c>
      <c r="G70" s="6">
        <f t="shared" si="4"/>
        <v>386.3</v>
      </c>
      <c r="H70" s="8">
        <v>33.799999999999997</v>
      </c>
      <c r="I70" s="9">
        <f t="shared" si="5"/>
        <v>0.57485380830881549</v>
      </c>
      <c r="J70" s="6">
        <f t="shared" si="6"/>
        <v>0.57723567269384002</v>
      </c>
      <c r="K70" s="10">
        <f t="shared" si="7"/>
        <v>0.62174688057040994</v>
      </c>
    </row>
    <row r="71" spans="1:11" x14ac:dyDescent="0.35">
      <c r="A71" s="6">
        <v>1998</v>
      </c>
      <c r="B71" s="6">
        <v>9062.7999999999993</v>
      </c>
      <c r="C71" s="6">
        <v>5071.1000000000004</v>
      </c>
      <c r="D71" s="6">
        <v>640.20000000000005</v>
      </c>
      <c r="E71" s="6">
        <v>318.10000000000002</v>
      </c>
      <c r="F71" s="6">
        <v>102.3</v>
      </c>
      <c r="G71" s="6">
        <f t="shared" si="4"/>
        <v>420.40000000000003</v>
      </c>
      <c r="H71" s="8">
        <v>36.4</v>
      </c>
      <c r="I71" s="9">
        <f t="shared" si="5"/>
        <v>0.58676987873738784</v>
      </c>
      <c r="J71" s="6">
        <f t="shared" si="6"/>
        <v>0.58925168487102031</v>
      </c>
      <c r="K71" s="10">
        <f t="shared" si="7"/>
        <v>0.63660900348991956</v>
      </c>
    </row>
    <row r="72" spans="1:11" x14ac:dyDescent="0.35">
      <c r="A72" s="6">
        <v>1999</v>
      </c>
      <c r="B72" s="6">
        <v>9630.7000000000007</v>
      </c>
      <c r="C72" s="6">
        <v>5402.8</v>
      </c>
      <c r="D72" s="6">
        <v>696.4</v>
      </c>
      <c r="E72" s="6">
        <v>365.1</v>
      </c>
      <c r="F72" s="6">
        <v>106.5</v>
      </c>
      <c r="G72" s="6">
        <f t="shared" si="4"/>
        <v>471.6</v>
      </c>
      <c r="H72" s="8">
        <v>45.2</v>
      </c>
      <c r="I72" s="9">
        <f t="shared" si="5"/>
        <v>0.58988328547564717</v>
      </c>
      <c r="J72" s="6">
        <f t="shared" si="6"/>
        <v>0.59280878657874236</v>
      </c>
      <c r="K72" s="10">
        <f t="shared" si="7"/>
        <v>0.64185328185328183</v>
      </c>
    </row>
    <row r="73" spans="1:11" x14ac:dyDescent="0.35">
      <c r="A73" s="6">
        <v>2000</v>
      </c>
      <c r="B73" s="6">
        <v>10252.299999999999</v>
      </c>
      <c r="C73" s="6">
        <v>5848.1</v>
      </c>
      <c r="D73" s="6">
        <v>753.9</v>
      </c>
      <c r="E73" s="6">
        <v>411.3</v>
      </c>
      <c r="F73" s="6">
        <v>113.2</v>
      </c>
      <c r="G73" s="6">
        <f t="shared" si="4"/>
        <v>524.5</v>
      </c>
      <c r="H73" s="8">
        <v>45.8</v>
      </c>
      <c r="I73" s="9">
        <f t="shared" si="5"/>
        <v>0.60117395505664184</v>
      </c>
      <c r="J73" s="6">
        <f t="shared" si="6"/>
        <v>0.60401776492460235</v>
      </c>
      <c r="K73" s="10">
        <f t="shared" si="7"/>
        <v>0.655021785150256</v>
      </c>
    </row>
    <row r="74" spans="1:11" x14ac:dyDescent="0.35">
      <c r="A74" s="6">
        <v>2001</v>
      </c>
      <c r="B74" s="6">
        <v>10581.8</v>
      </c>
      <c r="C74" s="6">
        <v>6039.1</v>
      </c>
      <c r="D74" s="6">
        <v>831</v>
      </c>
      <c r="E74" s="6">
        <v>415</v>
      </c>
      <c r="F74" s="6">
        <v>119.7</v>
      </c>
      <c r="G74" s="6">
        <f t="shared" si="4"/>
        <v>534.70000000000005</v>
      </c>
      <c r="H74" s="8">
        <v>58.7</v>
      </c>
      <c r="I74" s="9">
        <f t="shared" si="5"/>
        <v>0.60107891829483151</v>
      </c>
      <c r="J74" s="6">
        <f t="shared" si="6"/>
        <v>0.60461134916503156</v>
      </c>
      <c r="K74" s="10">
        <f t="shared" si="7"/>
        <v>0.65947758097276543</v>
      </c>
    </row>
    <row r="75" spans="1:11" x14ac:dyDescent="0.35">
      <c r="A75" s="6">
        <v>2002</v>
      </c>
      <c r="B75" s="6">
        <v>10936.4</v>
      </c>
      <c r="C75" s="6">
        <v>6135.6</v>
      </c>
      <c r="D75" s="6">
        <v>869.8</v>
      </c>
      <c r="E75" s="6">
        <v>406.2</v>
      </c>
      <c r="F75" s="6">
        <v>127.1</v>
      </c>
      <c r="G75" s="6">
        <f t="shared" si="4"/>
        <v>533.29999999999995</v>
      </c>
      <c r="H75" s="8">
        <v>41.4</v>
      </c>
      <c r="I75" s="9">
        <f t="shared" si="5"/>
        <v>0.58978573694379566</v>
      </c>
      <c r="J75" s="6">
        <f t="shared" si="6"/>
        <v>0.59214221604562955</v>
      </c>
      <c r="K75" s="10">
        <f t="shared" si="7"/>
        <v>0.64640377585098863</v>
      </c>
    </row>
    <row r="76" spans="1:11" x14ac:dyDescent="0.35">
      <c r="A76" s="6">
        <v>2003</v>
      </c>
      <c r="B76" s="6">
        <v>11458.2</v>
      </c>
      <c r="C76" s="6">
        <v>6354.1</v>
      </c>
      <c r="D76" s="6">
        <v>896.9</v>
      </c>
      <c r="E76" s="6">
        <v>418.7</v>
      </c>
      <c r="F76" s="6">
        <v>135.80000000000001</v>
      </c>
      <c r="G76" s="6">
        <f t="shared" si="4"/>
        <v>554.5</v>
      </c>
      <c r="H76" s="8">
        <v>49.1</v>
      </c>
      <c r="I76" s="9">
        <f t="shared" si="5"/>
        <v>0.58274714087878421</v>
      </c>
      <c r="J76" s="6">
        <f t="shared" si="6"/>
        <v>0.58538315552853171</v>
      </c>
      <c r="K76" s="10">
        <f t="shared" si="7"/>
        <v>0.63810920192413911</v>
      </c>
    </row>
    <row r="77" spans="1:11" x14ac:dyDescent="0.35">
      <c r="A77" s="6">
        <v>2004</v>
      </c>
      <c r="B77" s="6">
        <v>12213.7</v>
      </c>
      <c r="C77" s="6">
        <v>6720.1</v>
      </c>
      <c r="D77" s="6">
        <v>962</v>
      </c>
      <c r="E77" s="6">
        <v>437.8</v>
      </c>
      <c r="F77" s="6">
        <v>144.30000000000001</v>
      </c>
      <c r="G77" s="6">
        <f t="shared" si="4"/>
        <v>582.1</v>
      </c>
      <c r="H77" s="8">
        <v>46.4</v>
      </c>
      <c r="I77" s="9">
        <f t="shared" si="5"/>
        <v>0.57774510815365043</v>
      </c>
      <c r="J77" s="6">
        <f t="shared" si="6"/>
        <v>0.58005904084521631</v>
      </c>
      <c r="K77" s="10">
        <f t="shared" si="7"/>
        <v>0.63258716770841172</v>
      </c>
    </row>
    <row r="78" spans="1:11" x14ac:dyDescent="0.35">
      <c r="A78" s="6">
        <v>2005</v>
      </c>
      <c r="B78" s="6">
        <v>13036.6</v>
      </c>
      <c r="C78" s="6">
        <v>7066.6</v>
      </c>
      <c r="D78" s="6">
        <v>978</v>
      </c>
      <c r="E78" s="6">
        <v>473.1</v>
      </c>
      <c r="F78" s="6">
        <v>152.80000000000001</v>
      </c>
      <c r="G78" s="6">
        <f t="shared" si="4"/>
        <v>625.90000000000009</v>
      </c>
      <c r="H78" s="8">
        <v>60.9</v>
      </c>
      <c r="I78" s="9">
        <f t="shared" si="5"/>
        <v>0.5693957633332527</v>
      </c>
      <c r="J78" s="6">
        <f t="shared" si="6"/>
        <v>0.57220359843884105</v>
      </c>
      <c r="K78" s="10">
        <f t="shared" si="7"/>
        <v>0.6214143759123445</v>
      </c>
    </row>
    <row r="79" spans="1:11" x14ac:dyDescent="0.35">
      <c r="A79" s="6">
        <v>2006</v>
      </c>
      <c r="B79" s="6">
        <v>13814.6</v>
      </c>
      <c r="C79" s="6">
        <v>7479.9</v>
      </c>
      <c r="D79" s="6">
        <v>1049.5999999999999</v>
      </c>
      <c r="E79" s="6">
        <v>506.3</v>
      </c>
      <c r="F79" s="6">
        <v>159.6</v>
      </c>
      <c r="G79" s="6">
        <f t="shared" si="4"/>
        <v>665.9</v>
      </c>
      <c r="H79" s="8">
        <v>51.5</v>
      </c>
      <c r="I79" s="9">
        <f t="shared" si="5"/>
        <v>0.56886992630450151</v>
      </c>
      <c r="J79" s="6">
        <f t="shared" si="6"/>
        <v>0.57110680145374582</v>
      </c>
      <c r="K79" s="10">
        <f t="shared" si="7"/>
        <v>0.62086224642252397</v>
      </c>
    </row>
    <row r="80" spans="1:11" x14ac:dyDescent="0.35">
      <c r="A80" s="6">
        <v>2007</v>
      </c>
      <c r="B80" s="6">
        <v>14451.9</v>
      </c>
      <c r="C80" s="6">
        <v>7878.9</v>
      </c>
      <c r="D80" s="6">
        <v>994</v>
      </c>
      <c r="E80" s="6">
        <v>544.79999999999995</v>
      </c>
      <c r="F80" s="6">
        <v>167.4</v>
      </c>
      <c r="G80" s="6">
        <f t="shared" si="4"/>
        <v>712.19999999999993</v>
      </c>
      <c r="H80" s="8">
        <v>54.6</v>
      </c>
      <c r="I80" s="9">
        <f t="shared" si="5"/>
        <v>0.57344046813249194</v>
      </c>
      <c r="J80" s="6">
        <f t="shared" si="6"/>
        <v>0.5757283468882215</v>
      </c>
      <c r="K80" s="10">
        <f t="shared" si="7"/>
        <v>0.62082089023016129</v>
      </c>
    </row>
    <row r="81" spans="1:11" x14ac:dyDescent="0.35">
      <c r="A81" s="6">
        <v>2008</v>
      </c>
      <c r="B81" s="6">
        <v>14712.8</v>
      </c>
      <c r="C81" s="6">
        <v>8057</v>
      </c>
      <c r="D81" s="6">
        <v>960.9</v>
      </c>
      <c r="E81" s="6">
        <v>574.4</v>
      </c>
      <c r="F81" s="6">
        <v>174.8</v>
      </c>
      <c r="G81" s="6">
        <f t="shared" si="4"/>
        <v>749.2</v>
      </c>
      <c r="H81" s="8">
        <v>52.6</v>
      </c>
      <c r="I81" s="9">
        <f t="shared" si="5"/>
        <v>0.57700020052135559</v>
      </c>
      <c r="J81" s="6">
        <f t="shared" si="6"/>
        <v>0.57918194234778242</v>
      </c>
      <c r="K81" s="10">
        <f t="shared" si="7"/>
        <v>0.62215735785824056</v>
      </c>
    </row>
    <row r="82" spans="1:11" x14ac:dyDescent="0.35">
      <c r="A82" s="6">
        <v>2009</v>
      </c>
      <c r="B82" s="6">
        <v>14448.9</v>
      </c>
      <c r="C82" s="6">
        <v>7758.5</v>
      </c>
      <c r="D82" s="6">
        <v>938.5</v>
      </c>
      <c r="E82" s="6">
        <v>564.4</v>
      </c>
      <c r="F82" s="6">
        <v>177.4</v>
      </c>
      <c r="G82" s="6">
        <f t="shared" si="4"/>
        <v>741.8</v>
      </c>
      <c r="H82" s="8">
        <v>58.3</v>
      </c>
      <c r="I82" s="9">
        <f t="shared" si="5"/>
        <v>0.56602052950660608</v>
      </c>
      <c r="J82" s="6">
        <f t="shared" si="6"/>
        <v>0.56843825098177125</v>
      </c>
      <c r="K82" s="10">
        <f t="shared" si="7"/>
        <v>0.6104104545132687</v>
      </c>
    </row>
    <row r="83" spans="1:11" x14ac:dyDescent="0.35">
      <c r="A83" s="6">
        <v>2010</v>
      </c>
      <c r="B83" s="6">
        <v>14992.1</v>
      </c>
      <c r="C83" s="6">
        <v>7924.9</v>
      </c>
      <c r="D83" s="6">
        <v>1108.7</v>
      </c>
      <c r="E83" s="6">
        <v>578.20000000000005</v>
      </c>
      <c r="F83" s="6">
        <v>184</v>
      </c>
      <c r="G83" s="6">
        <f t="shared" si="4"/>
        <v>762.2</v>
      </c>
      <c r="H83" s="8">
        <v>55.8</v>
      </c>
      <c r="I83" s="9">
        <f t="shared" si="5"/>
        <v>0.55691888207225626</v>
      </c>
      <c r="J83" s="6">
        <f t="shared" si="6"/>
        <v>0.55911133687500436</v>
      </c>
      <c r="K83" s="10">
        <f t="shared" si="7"/>
        <v>0.60655624779953154</v>
      </c>
    </row>
    <row r="84" spans="1:11" x14ac:dyDescent="0.35">
      <c r="A84" s="6">
        <v>2011</v>
      </c>
      <c r="B84" s="6">
        <v>15542.6</v>
      </c>
      <c r="C84" s="6">
        <v>8225.9</v>
      </c>
      <c r="D84" s="6">
        <v>1229.3</v>
      </c>
      <c r="E84" s="6">
        <v>621.70000000000005</v>
      </c>
      <c r="F84" s="6">
        <v>188.7</v>
      </c>
      <c r="G84" s="6">
        <f t="shared" si="4"/>
        <v>810.40000000000009</v>
      </c>
      <c r="H84" s="8">
        <v>60</v>
      </c>
      <c r="I84" s="9">
        <f t="shared" si="5"/>
        <v>0.55836195544453637</v>
      </c>
      <c r="J84" s="6">
        <f t="shared" si="6"/>
        <v>0.56064530199970009</v>
      </c>
      <c r="K84" s="10">
        <f t="shared" si="7"/>
        <v>0.61191409591680357</v>
      </c>
    </row>
    <row r="85" spans="1:11" x14ac:dyDescent="0.35">
      <c r="A85" s="6">
        <v>2012</v>
      </c>
      <c r="B85" s="6">
        <v>16197</v>
      </c>
      <c r="C85" s="6">
        <v>8566.7000000000007</v>
      </c>
      <c r="D85" s="6">
        <v>1347.3</v>
      </c>
      <c r="E85" s="6">
        <v>655.7</v>
      </c>
      <c r="F85" s="6">
        <v>190.4</v>
      </c>
      <c r="G85" s="6">
        <f t="shared" si="4"/>
        <v>846.1</v>
      </c>
      <c r="H85" s="8">
        <v>58</v>
      </c>
      <c r="I85" s="9">
        <f t="shared" si="5"/>
        <v>0.5580584851702507</v>
      </c>
      <c r="J85" s="6">
        <f t="shared" si="6"/>
        <v>0.560174983162121</v>
      </c>
      <c r="K85" s="10">
        <f t="shared" si="7"/>
        <v>0.61429411427260217</v>
      </c>
    </row>
    <row r="86" spans="1:11" x14ac:dyDescent="0.35">
      <c r="A86" s="6">
        <v>2013</v>
      </c>
      <c r="B86" s="6">
        <v>16784.900000000001</v>
      </c>
      <c r="C86" s="6">
        <v>8834.2000000000007</v>
      </c>
      <c r="D86" s="6">
        <v>1403.6</v>
      </c>
      <c r="E86" s="6">
        <v>691.9</v>
      </c>
      <c r="F86" s="6">
        <v>187.9</v>
      </c>
      <c r="G86" s="6">
        <f t="shared" si="4"/>
        <v>879.8</v>
      </c>
      <c r="H86" s="8">
        <v>59.7</v>
      </c>
      <c r="I86" s="9">
        <f t="shared" si="5"/>
        <v>0.55543190548943422</v>
      </c>
      <c r="J86" s="6">
        <f t="shared" si="6"/>
        <v>0.55752458126648741</v>
      </c>
      <c r="K86" s="10">
        <f t="shared" si="7"/>
        <v>0.61171045160575555</v>
      </c>
    </row>
    <row r="87" spans="1:11" x14ac:dyDescent="0.35">
      <c r="A87" s="6">
        <v>2014</v>
      </c>
      <c r="B87" s="6">
        <v>17527.3</v>
      </c>
      <c r="C87" s="6">
        <v>9249.1</v>
      </c>
      <c r="D87" s="6">
        <v>1447.7</v>
      </c>
      <c r="E87" s="6">
        <v>730.5</v>
      </c>
      <c r="F87" s="6">
        <v>187.2</v>
      </c>
      <c r="G87" s="6">
        <f t="shared" si="4"/>
        <v>917.7</v>
      </c>
      <c r="H87" s="8">
        <v>58.1</v>
      </c>
      <c r="I87" s="9">
        <f t="shared" si="5"/>
        <v>0.55685266351989215</v>
      </c>
      <c r="J87" s="6">
        <f t="shared" si="6"/>
        <v>0.55880735884965116</v>
      </c>
      <c r="K87" s="10">
        <f t="shared" si="7"/>
        <v>0.61236907268369556</v>
      </c>
    </row>
    <row r="88" spans="1:11" x14ac:dyDescent="0.35">
      <c r="A88" s="6">
        <v>2015</v>
      </c>
      <c r="B88" s="6">
        <v>18224.8</v>
      </c>
      <c r="C88" s="6">
        <v>9698.2000000000007</v>
      </c>
      <c r="D88" s="6">
        <v>1422.2</v>
      </c>
      <c r="E88" s="6">
        <v>763.3</v>
      </c>
      <c r="F88" s="6">
        <v>191.2</v>
      </c>
      <c r="G88" s="6">
        <f t="shared" si="4"/>
        <v>954.5</v>
      </c>
      <c r="H88" s="8">
        <v>57.3</v>
      </c>
      <c r="I88" s="9">
        <f t="shared" si="5"/>
        <v>0.561553649907645</v>
      </c>
      <c r="J88" s="6">
        <f t="shared" si="6"/>
        <v>0.56342299424853315</v>
      </c>
      <c r="K88" s="10">
        <f t="shared" si="7"/>
        <v>0.61416774324290102</v>
      </c>
    </row>
    <row r="89" spans="1:11" x14ac:dyDescent="0.35">
      <c r="A89" s="6">
        <v>2016</v>
      </c>
      <c r="B89" s="6">
        <v>18715</v>
      </c>
      <c r="C89" s="6">
        <v>9960.2999999999993</v>
      </c>
      <c r="D89" s="6">
        <v>1423.7</v>
      </c>
      <c r="E89" s="6">
        <v>813.8</v>
      </c>
      <c r="F89" s="6">
        <v>193.7</v>
      </c>
      <c r="G89" s="6">
        <f t="shared" si="4"/>
        <v>1007.5</v>
      </c>
      <c r="H89" s="8">
        <v>61.8</v>
      </c>
      <c r="I89" s="9">
        <f t="shared" si="5"/>
        <v>0.56249047013977127</v>
      </c>
      <c r="J89" s="6">
        <f t="shared" si="6"/>
        <v>0.56446046345568601</v>
      </c>
      <c r="K89" s="10">
        <f t="shared" si="7"/>
        <v>0.61399950684255944</v>
      </c>
    </row>
    <row r="90" spans="1:11" x14ac:dyDescent="0.35">
      <c r="A90" s="6">
        <v>2017</v>
      </c>
      <c r="B90" s="6">
        <v>19519.400000000001</v>
      </c>
      <c r="C90" s="6">
        <v>10411.6</v>
      </c>
      <c r="D90" s="6">
        <v>1518.2</v>
      </c>
      <c r="E90" s="6">
        <v>854.2</v>
      </c>
      <c r="F90" s="6">
        <v>200.4</v>
      </c>
      <c r="G90" s="6">
        <f t="shared" si="4"/>
        <v>1054.6000000000001</v>
      </c>
      <c r="H90" s="8">
        <v>61.1</v>
      </c>
      <c r="I90" s="9">
        <f t="shared" si="5"/>
        <v>0.56386205103764997</v>
      </c>
      <c r="J90" s="6">
        <f t="shared" si="6"/>
        <v>0.56573406434575646</v>
      </c>
      <c r="K90" s="10">
        <f t="shared" si="7"/>
        <v>0.6166000414556867</v>
      </c>
    </row>
    <row r="91" spans="1:11" ht="15" thickBot="1" x14ac:dyDescent="0.4">
      <c r="A91" s="6">
        <v>2018</v>
      </c>
      <c r="B91" s="6">
        <v>20580.2</v>
      </c>
      <c r="C91" s="6">
        <v>10928.5</v>
      </c>
      <c r="D91" s="6">
        <v>1588.8</v>
      </c>
      <c r="E91" s="6">
        <v>931.1</v>
      </c>
      <c r="F91" s="6">
        <v>208.4</v>
      </c>
      <c r="G91" s="6">
        <f t="shared" si="4"/>
        <v>1139.5</v>
      </c>
      <c r="H91" s="8">
        <v>64.400000000000006</v>
      </c>
      <c r="I91" s="11">
        <f t="shared" si="5"/>
        <v>0.56214539599911528</v>
      </c>
      <c r="J91" s="12">
        <f t="shared" si="6"/>
        <v>0.56401376939869841</v>
      </c>
      <c r="K91" s="13">
        <f t="shared" si="7"/>
        <v>0.61439212930428677</v>
      </c>
    </row>
    <row r="92" spans="1:11" x14ac:dyDescent="0.35">
      <c r="A92" t="s">
        <v>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F4B2-2A4A-4A35-B2A7-B959B76A96D2}">
  <sheetPr>
    <tabColor theme="5" tint="0.39997558519241921"/>
  </sheetPr>
  <dimension ref="A1:J7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4.5" x14ac:dyDescent="0.35"/>
  <cols>
    <col min="2" max="2" width="16.36328125" customWidth="1"/>
    <col min="3" max="3" width="14.7265625" customWidth="1"/>
    <col min="7" max="7" width="19.26953125" customWidth="1"/>
    <col min="8" max="8" width="1.54296875" customWidth="1"/>
    <col min="9" max="9" width="17.08984375" customWidth="1"/>
    <col min="10" max="10" width="24" customWidth="1"/>
  </cols>
  <sheetData>
    <row r="1" spans="1:10" ht="15" thickBot="1" x14ac:dyDescent="0.4">
      <c r="F1" s="47" t="s">
        <v>34</v>
      </c>
      <c r="G1" s="48"/>
      <c r="I1" s="47" t="s">
        <v>35</v>
      </c>
      <c r="J1" s="48"/>
    </row>
    <row r="2" spans="1:10" s="1" customFormat="1" ht="43.5" x14ac:dyDescent="0.35">
      <c r="A2" s="33"/>
      <c r="B2" s="5" t="s">
        <v>13</v>
      </c>
      <c r="C2" s="5" t="s">
        <v>1</v>
      </c>
      <c r="D2" s="5" t="s">
        <v>14</v>
      </c>
      <c r="E2" s="7" t="s">
        <v>3</v>
      </c>
      <c r="F2" s="34" t="s">
        <v>9</v>
      </c>
      <c r="G2" s="35" t="s">
        <v>10</v>
      </c>
      <c r="H2" s="3"/>
      <c r="I2" s="36" t="s">
        <v>15</v>
      </c>
      <c r="J2" s="35" t="s">
        <v>16</v>
      </c>
    </row>
    <row r="3" spans="1:10" x14ac:dyDescent="0.35">
      <c r="A3" s="6">
        <v>1948</v>
      </c>
      <c r="B3" s="6">
        <v>134.6</v>
      </c>
      <c r="C3" s="6">
        <v>91.1</v>
      </c>
      <c r="D3" s="6">
        <v>2.1</v>
      </c>
      <c r="E3" s="8">
        <v>13.3</v>
      </c>
      <c r="F3" s="9">
        <f t="shared" ref="F3:F34" si="0">+C3/B3</f>
        <v>0.67682020802377418</v>
      </c>
      <c r="G3" s="10">
        <f t="shared" ref="G3:G34" si="1">+C3/(B3-E3)</f>
        <v>0.75103050288540807</v>
      </c>
      <c r="I3" s="9">
        <f t="shared" ref="I3:I34" si="2">+C3/(B3-D3)</f>
        <v>0.68754716981132069</v>
      </c>
      <c r="J3" s="10">
        <f>+C3/(B3-D3-E3)</f>
        <v>0.76426174496644284</v>
      </c>
    </row>
    <row r="4" spans="1:10" x14ac:dyDescent="0.35">
      <c r="A4" s="6">
        <v>1949</v>
      </c>
      <c r="B4" s="6">
        <v>130.6</v>
      </c>
      <c r="C4" s="6">
        <v>88.8</v>
      </c>
      <c r="D4" s="6">
        <v>2</v>
      </c>
      <c r="E4" s="8">
        <v>13.9</v>
      </c>
      <c r="F4" s="9">
        <f t="shared" si="0"/>
        <v>0.67993874425727407</v>
      </c>
      <c r="G4" s="10">
        <f t="shared" si="1"/>
        <v>0.76092544987146538</v>
      </c>
      <c r="I4" s="9">
        <f t="shared" si="2"/>
        <v>0.69051321928460341</v>
      </c>
      <c r="J4" s="10">
        <f t="shared" ref="J4:J67" si="3">+C4/(B4-D4-E4)</f>
        <v>0.77419354838709686</v>
      </c>
    </row>
    <row r="5" spans="1:10" x14ac:dyDescent="0.35">
      <c r="A5" s="6">
        <v>1950</v>
      </c>
      <c r="B5" s="6">
        <v>148.80000000000001</v>
      </c>
      <c r="C5" s="6">
        <v>98.7</v>
      </c>
      <c r="D5" s="6">
        <v>2.2999999999999998</v>
      </c>
      <c r="E5" s="8">
        <v>15.5</v>
      </c>
      <c r="F5" s="9">
        <f t="shared" si="0"/>
        <v>0.66330645161290325</v>
      </c>
      <c r="G5" s="10">
        <f t="shared" si="1"/>
        <v>0.74043510877719421</v>
      </c>
      <c r="I5" s="9">
        <f t="shared" si="2"/>
        <v>0.67372013651877138</v>
      </c>
      <c r="J5" s="10">
        <f t="shared" si="3"/>
        <v>0.75343511450381684</v>
      </c>
    </row>
    <row r="6" spans="1:10" x14ac:dyDescent="0.35">
      <c r="A6" s="6">
        <v>1951</v>
      </c>
      <c r="B6" s="6">
        <v>170.7</v>
      </c>
      <c r="C6" s="6">
        <v>114.6</v>
      </c>
      <c r="D6" s="6">
        <v>2.4</v>
      </c>
      <c r="E6" s="8">
        <v>16.899999999999999</v>
      </c>
      <c r="F6" s="9">
        <f t="shared" si="0"/>
        <v>0.67135325131810197</v>
      </c>
      <c r="G6" s="10">
        <f t="shared" si="1"/>
        <v>0.74512353706111834</v>
      </c>
      <c r="I6" s="9">
        <f t="shared" si="2"/>
        <v>0.68092691622103385</v>
      </c>
      <c r="J6" s="10">
        <f t="shared" si="3"/>
        <v>0.75693527080581247</v>
      </c>
    </row>
    <row r="7" spans="1:10" x14ac:dyDescent="0.35">
      <c r="A7" s="6">
        <v>1952</v>
      </c>
      <c r="B7" s="6">
        <v>178.9</v>
      </c>
      <c r="C7" s="6">
        <v>123</v>
      </c>
      <c r="D7" s="6">
        <v>3</v>
      </c>
      <c r="E7" s="8">
        <v>18.399999999999999</v>
      </c>
      <c r="F7" s="9">
        <f t="shared" si="0"/>
        <v>0.68753493571827839</v>
      </c>
      <c r="G7" s="10">
        <f t="shared" si="1"/>
        <v>0.76635514018691586</v>
      </c>
      <c r="I7" s="9">
        <f t="shared" si="2"/>
        <v>0.69926094371802161</v>
      </c>
      <c r="J7" s="10">
        <f t="shared" si="3"/>
        <v>0.78095238095238095</v>
      </c>
    </row>
    <row r="8" spans="1:10" x14ac:dyDescent="0.35">
      <c r="A8" s="6">
        <v>1953</v>
      </c>
      <c r="B8" s="6">
        <v>191.9</v>
      </c>
      <c r="C8" s="6">
        <v>134</v>
      </c>
      <c r="D8" s="6">
        <v>3.7</v>
      </c>
      <c r="E8" s="8">
        <v>19.399999999999999</v>
      </c>
      <c r="F8" s="9">
        <f t="shared" si="0"/>
        <v>0.6982803543512246</v>
      </c>
      <c r="G8" s="10">
        <f t="shared" si="1"/>
        <v>0.77681159420289858</v>
      </c>
      <c r="I8" s="9">
        <f t="shared" si="2"/>
        <v>0.71200850159404883</v>
      </c>
      <c r="J8" s="10">
        <f t="shared" si="3"/>
        <v>0.79383886255924163</v>
      </c>
    </row>
    <row r="9" spans="1:10" x14ac:dyDescent="0.35">
      <c r="A9" s="6">
        <v>1954</v>
      </c>
      <c r="B9" s="6">
        <v>188.5</v>
      </c>
      <c r="C9" s="6">
        <v>132.19999999999999</v>
      </c>
      <c r="D9" s="6">
        <v>3.9</v>
      </c>
      <c r="E9" s="8">
        <v>18.7</v>
      </c>
      <c r="F9" s="9">
        <f t="shared" si="0"/>
        <v>0.70132625994694953</v>
      </c>
      <c r="G9" s="10">
        <f t="shared" si="1"/>
        <v>0.77856301531213179</v>
      </c>
      <c r="I9" s="9">
        <f t="shared" si="2"/>
        <v>0.71614301191765972</v>
      </c>
      <c r="J9" s="10">
        <f t="shared" si="3"/>
        <v>0.7968655816757082</v>
      </c>
    </row>
    <row r="10" spans="1:10" x14ac:dyDescent="0.35">
      <c r="A10" s="6">
        <v>1955</v>
      </c>
      <c r="B10" s="6">
        <v>213.5</v>
      </c>
      <c r="C10" s="6">
        <v>144.6</v>
      </c>
      <c r="D10" s="6">
        <v>4.3</v>
      </c>
      <c r="E10" s="8">
        <v>20.9</v>
      </c>
      <c r="F10" s="9">
        <f t="shared" si="0"/>
        <v>0.67728337236533953</v>
      </c>
      <c r="G10" s="10">
        <f t="shared" si="1"/>
        <v>0.75077881619937692</v>
      </c>
      <c r="I10" s="9">
        <f t="shared" si="2"/>
        <v>0.69120458891013381</v>
      </c>
      <c r="J10" s="10">
        <f t="shared" si="3"/>
        <v>0.76792352628783855</v>
      </c>
    </row>
    <row r="11" spans="1:10" x14ac:dyDescent="0.35">
      <c r="A11" s="6">
        <v>1956</v>
      </c>
      <c r="B11" s="6">
        <v>228</v>
      </c>
      <c r="C11" s="6">
        <v>158.19999999999999</v>
      </c>
      <c r="D11" s="6">
        <v>5.2</v>
      </c>
      <c r="E11" s="8">
        <v>22.9</v>
      </c>
      <c r="F11" s="9">
        <f t="shared" si="0"/>
        <v>0.69385964912280695</v>
      </c>
      <c r="G11" s="10">
        <f t="shared" si="1"/>
        <v>0.77133105802047774</v>
      </c>
      <c r="I11" s="9">
        <f t="shared" si="2"/>
        <v>0.71005385996409331</v>
      </c>
      <c r="J11" s="10">
        <f t="shared" si="3"/>
        <v>0.79139569784892438</v>
      </c>
    </row>
    <row r="12" spans="1:10" x14ac:dyDescent="0.35">
      <c r="A12" s="6">
        <v>1957</v>
      </c>
      <c r="B12" s="6">
        <v>237.1</v>
      </c>
      <c r="C12" s="6">
        <v>166.5</v>
      </c>
      <c r="D12" s="6">
        <v>5.6</v>
      </c>
      <c r="E12" s="8">
        <v>24.4</v>
      </c>
      <c r="F12" s="9">
        <f t="shared" si="0"/>
        <v>0.70223534373681995</v>
      </c>
      <c r="G12" s="10">
        <f t="shared" si="1"/>
        <v>0.78279266572637518</v>
      </c>
      <c r="I12" s="9">
        <f t="shared" si="2"/>
        <v>0.71922246220302377</v>
      </c>
      <c r="J12" s="10">
        <f t="shared" si="3"/>
        <v>0.803959439884114</v>
      </c>
    </row>
    <row r="13" spans="1:10" x14ac:dyDescent="0.35">
      <c r="A13" s="6">
        <v>1958</v>
      </c>
      <c r="B13" s="6">
        <v>230.4</v>
      </c>
      <c r="C13" s="6">
        <v>164</v>
      </c>
      <c r="D13" s="6">
        <v>6</v>
      </c>
      <c r="E13" s="8">
        <v>24.6</v>
      </c>
      <c r="F13" s="9">
        <f t="shared" si="0"/>
        <v>0.71180555555555558</v>
      </c>
      <c r="G13" s="10">
        <f t="shared" si="1"/>
        <v>0.7968901846452866</v>
      </c>
      <c r="I13" s="9">
        <f t="shared" si="2"/>
        <v>0.73083778966131907</v>
      </c>
      <c r="J13" s="10">
        <f t="shared" si="3"/>
        <v>0.82082082082082075</v>
      </c>
    </row>
    <row r="14" spans="1:10" x14ac:dyDescent="0.35">
      <c r="A14" s="6">
        <v>1959</v>
      </c>
      <c r="B14" s="6">
        <v>259.8</v>
      </c>
      <c r="C14" s="6">
        <v>180.3</v>
      </c>
      <c r="D14" s="6">
        <v>6.6</v>
      </c>
      <c r="E14" s="8">
        <v>26.9</v>
      </c>
      <c r="F14" s="9">
        <f t="shared" si="0"/>
        <v>0.6939953810623557</v>
      </c>
      <c r="G14" s="10">
        <f t="shared" si="1"/>
        <v>0.77415199656504941</v>
      </c>
      <c r="I14" s="9">
        <f t="shared" si="2"/>
        <v>0.71208530805687198</v>
      </c>
      <c r="J14" s="10">
        <f t="shared" si="3"/>
        <v>0.79673000441891295</v>
      </c>
    </row>
    <row r="15" spans="1:10" x14ac:dyDescent="0.35">
      <c r="A15" s="6">
        <v>1960</v>
      </c>
      <c r="B15" s="6">
        <v>271.39999999999998</v>
      </c>
      <c r="C15" s="6">
        <v>190.7</v>
      </c>
      <c r="D15" s="6">
        <v>7.1</v>
      </c>
      <c r="E15" s="8">
        <v>29.3</v>
      </c>
      <c r="F15" s="9">
        <f t="shared" si="0"/>
        <v>0.7026529108327193</v>
      </c>
      <c r="G15" s="10">
        <f t="shared" si="1"/>
        <v>0.78769103676166885</v>
      </c>
      <c r="I15" s="9">
        <f t="shared" si="2"/>
        <v>0.72152856602345827</v>
      </c>
      <c r="J15" s="10">
        <f t="shared" si="3"/>
        <v>0.81148936170212782</v>
      </c>
    </row>
    <row r="16" spans="1:10" x14ac:dyDescent="0.35">
      <c r="A16" s="6">
        <v>1961</v>
      </c>
      <c r="B16" s="6">
        <v>279.2</v>
      </c>
      <c r="C16" s="6">
        <v>195.6</v>
      </c>
      <c r="D16" s="6">
        <v>8</v>
      </c>
      <c r="E16" s="8">
        <v>30.6</v>
      </c>
      <c r="F16" s="9">
        <f t="shared" si="0"/>
        <v>0.70057306590257884</v>
      </c>
      <c r="G16" s="10">
        <f t="shared" si="1"/>
        <v>0.78680611423974256</v>
      </c>
      <c r="I16" s="9">
        <f t="shared" si="2"/>
        <v>0.72123893805309736</v>
      </c>
      <c r="J16" s="10">
        <f t="shared" si="3"/>
        <v>0.81296758104738154</v>
      </c>
    </row>
    <row r="17" spans="1:10" x14ac:dyDescent="0.35">
      <c r="A17" s="6">
        <v>1962</v>
      </c>
      <c r="B17" s="6">
        <v>305.10000000000002</v>
      </c>
      <c r="C17" s="6">
        <v>211</v>
      </c>
      <c r="D17" s="6">
        <v>8.4</v>
      </c>
      <c r="E17" s="8">
        <v>33.1</v>
      </c>
      <c r="F17" s="9">
        <f t="shared" si="0"/>
        <v>0.69157653228449678</v>
      </c>
      <c r="G17" s="10">
        <f t="shared" si="1"/>
        <v>0.77573529411764708</v>
      </c>
      <c r="I17" s="9">
        <f t="shared" si="2"/>
        <v>0.71115604988203562</v>
      </c>
      <c r="J17" s="10">
        <f t="shared" si="3"/>
        <v>0.80045523520485573</v>
      </c>
    </row>
    <row r="18" spans="1:10" x14ac:dyDescent="0.35">
      <c r="A18" s="6">
        <v>1963</v>
      </c>
      <c r="B18" s="6">
        <v>324.89999999999998</v>
      </c>
      <c r="C18" s="6">
        <v>222.7</v>
      </c>
      <c r="D18" s="6">
        <v>9.1999999999999993</v>
      </c>
      <c r="E18" s="8">
        <v>35.5</v>
      </c>
      <c r="F18" s="9">
        <f t="shared" si="0"/>
        <v>0.68544167436134196</v>
      </c>
      <c r="G18" s="10">
        <f t="shared" si="1"/>
        <v>0.76952315134761573</v>
      </c>
      <c r="I18" s="9">
        <f t="shared" si="2"/>
        <v>0.70541653468482735</v>
      </c>
      <c r="J18" s="10">
        <f t="shared" si="3"/>
        <v>0.79478943611705921</v>
      </c>
    </row>
    <row r="19" spans="1:10" x14ac:dyDescent="0.35">
      <c r="A19" s="6">
        <v>1964</v>
      </c>
      <c r="B19" s="6">
        <v>351.6</v>
      </c>
      <c r="C19" s="6">
        <v>239.2</v>
      </c>
      <c r="D19" s="6">
        <v>9.8000000000000007</v>
      </c>
      <c r="E19" s="8">
        <v>38.299999999999997</v>
      </c>
      <c r="F19" s="9">
        <f t="shared" si="0"/>
        <v>0.68031854379977241</v>
      </c>
      <c r="G19" s="10">
        <f t="shared" si="1"/>
        <v>0.76348547717842319</v>
      </c>
      <c r="I19" s="9">
        <f t="shared" si="2"/>
        <v>0.69982445874780563</v>
      </c>
      <c r="J19" s="10">
        <f t="shared" si="3"/>
        <v>0.78813838550247117</v>
      </c>
    </row>
    <row r="20" spans="1:10" x14ac:dyDescent="0.35">
      <c r="A20" s="6">
        <v>1965</v>
      </c>
      <c r="B20" s="6">
        <v>386.6</v>
      </c>
      <c r="C20" s="6">
        <v>259.89999999999998</v>
      </c>
      <c r="D20" s="6">
        <v>11.1</v>
      </c>
      <c r="E20" s="8">
        <v>41</v>
      </c>
      <c r="F20" s="9">
        <f t="shared" si="0"/>
        <v>0.67227108122090007</v>
      </c>
      <c r="G20" s="10">
        <f t="shared" si="1"/>
        <v>0.7520254629629628</v>
      </c>
      <c r="I20" s="9">
        <f t="shared" si="2"/>
        <v>0.69214380825565902</v>
      </c>
      <c r="J20" s="10">
        <f t="shared" si="3"/>
        <v>0.77698056801195803</v>
      </c>
    </row>
    <row r="21" spans="1:10" x14ac:dyDescent="0.35">
      <c r="A21" s="6">
        <v>1966</v>
      </c>
      <c r="B21" s="6">
        <v>424.2</v>
      </c>
      <c r="C21" s="6">
        <v>288.5</v>
      </c>
      <c r="D21" s="6">
        <v>12.8</v>
      </c>
      <c r="E21" s="8">
        <v>41.8</v>
      </c>
      <c r="F21" s="9">
        <f t="shared" si="0"/>
        <v>0.68010372465818014</v>
      </c>
      <c r="G21" s="10">
        <f t="shared" si="1"/>
        <v>0.75444560669456073</v>
      </c>
      <c r="I21" s="9">
        <f t="shared" si="2"/>
        <v>0.70126397666504625</v>
      </c>
      <c r="J21" s="10">
        <f t="shared" si="3"/>
        <v>0.7805735930735932</v>
      </c>
    </row>
    <row r="22" spans="1:10" x14ac:dyDescent="0.35">
      <c r="A22" s="6">
        <v>1967</v>
      </c>
      <c r="B22" s="6">
        <v>446.1</v>
      </c>
      <c r="C22" s="6">
        <v>308.39999999999998</v>
      </c>
      <c r="D22" s="6">
        <v>14</v>
      </c>
      <c r="E22" s="8">
        <v>44.5</v>
      </c>
      <c r="F22" s="9">
        <f t="shared" si="0"/>
        <v>0.69132481506388699</v>
      </c>
      <c r="G22" s="10">
        <f t="shared" si="1"/>
        <v>0.76792828685258951</v>
      </c>
      <c r="I22" s="9">
        <f t="shared" si="2"/>
        <v>0.71372367507521395</v>
      </c>
      <c r="J22" s="10">
        <f t="shared" si="3"/>
        <v>0.79566563467492246</v>
      </c>
    </row>
    <row r="23" spans="1:10" x14ac:dyDescent="0.35">
      <c r="A23" s="6">
        <v>1968</v>
      </c>
      <c r="B23" s="6">
        <v>492.1</v>
      </c>
      <c r="C23" s="6">
        <v>340.2</v>
      </c>
      <c r="D23" s="6">
        <v>15.6</v>
      </c>
      <c r="E23" s="8">
        <v>51.6</v>
      </c>
      <c r="F23" s="9">
        <f t="shared" si="0"/>
        <v>0.69132290184921763</v>
      </c>
      <c r="G23" s="10">
        <f t="shared" si="1"/>
        <v>0.77230419977298526</v>
      </c>
      <c r="I23" s="9">
        <f t="shared" si="2"/>
        <v>0.7139559286463798</v>
      </c>
      <c r="J23" s="10">
        <f t="shared" si="3"/>
        <v>0.80065897858319601</v>
      </c>
    </row>
    <row r="24" spans="1:10" x14ac:dyDescent="0.35">
      <c r="A24" s="6">
        <v>1969</v>
      </c>
      <c r="B24" s="6">
        <v>534.9</v>
      </c>
      <c r="C24" s="6">
        <v>377.5</v>
      </c>
      <c r="D24" s="6">
        <v>17.2</v>
      </c>
      <c r="E24" s="8">
        <v>57.2</v>
      </c>
      <c r="F24" s="9">
        <f t="shared" si="0"/>
        <v>0.70573939054028789</v>
      </c>
      <c r="G24" s="10">
        <f t="shared" si="1"/>
        <v>0.79024492359221266</v>
      </c>
      <c r="I24" s="9">
        <f t="shared" si="2"/>
        <v>0.72918678771489287</v>
      </c>
      <c r="J24" s="10">
        <f t="shared" si="3"/>
        <v>0.81976112920738342</v>
      </c>
    </row>
    <row r="25" spans="1:10" x14ac:dyDescent="0.35">
      <c r="A25" s="6">
        <v>1970</v>
      </c>
      <c r="B25" s="6">
        <v>550.29999999999995</v>
      </c>
      <c r="C25" s="6">
        <v>398</v>
      </c>
      <c r="D25" s="6">
        <v>17.899999999999999</v>
      </c>
      <c r="E25" s="8">
        <v>60.7</v>
      </c>
      <c r="F25" s="9">
        <f t="shared" si="0"/>
        <v>0.72324186807196078</v>
      </c>
      <c r="G25" s="10">
        <f t="shared" si="1"/>
        <v>0.81290849673202625</v>
      </c>
      <c r="I25" s="9">
        <f t="shared" si="2"/>
        <v>0.74755822689706986</v>
      </c>
      <c r="J25" s="10">
        <f t="shared" si="3"/>
        <v>0.84375662497350012</v>
      </c>
    </row>
    <row r="26" spans="1:10" x14ac:dyDescent="0.35">
      <c r="A26" s="6">
        <v>1971</v>
      </c>
      <c r="B26" s="6">
        <v>593.29999999999995</v>
      </c>
      <c r="C26" s="6">
        <v>421.7</v>
      </c>
      <c r="D26" s="6">
        <v>18.7</v>
      </c>
      <c r="E26" s="8">
        <v>66.2</v>
      </c>
      <c r="F26" s="9">
        <f t="shared" si="0"/>
        <v>0.71077026799258392</v>
      </c>
      <c r="G26" s="10">
        <f t="shared" si="1"/>
        <v>0.8000379434642384</v>
      </c>
      <c r="I26" s="9">
        <f t="shared" si="2"/>
        <v>0.73390184476157339</v>
      </c>
      <c r="J26" s="10">
        <f t="shared" si="3"/>
        <v>0.82946498819826919</v>
      </c>
    </row>
    <row r="27" spans="1:10" x14ac:dyDescent="0.35">
      <c r="A27" s="6">
        <v>1972</v>
      </c>
      <c r="B27" s="6">
        <v>659.5</v>
      </c>
      <c r="C27" s="6">
        <v>468.2</v>
      </c>
      <c r="D27" s="6">
        <v>20.6</v>
      </c>
      <c r="E27" s="8">
        <v>71.2</v>
      </c>
      <c r="F27" s="9">
        <f t="shared" si="0"/>
        <v>0.70993176648976497</v>
      </c>
      <c r="G27" s="10">
        <f t="shared" si="1"/>
        <v>0.79585245622981471</v>
      </c>
      <c r="I27" s="9">
        <f t="shared" si="2"/>
        <v>0.73282203787760214</v>
      </c>
      <c r="J27" s="10">
        <f t="shared" si="3"/>
        <v>0.8247313722036288</v>
      </c>
    </row>
    <row r="28" spans="1:10" x14ac:dyDescent="0.35">
      <c r="A28" s="6">
        <v>1973</v>
      </c>
      <c r="B28" s="6">
        <v>738.2</v>
      </c>
      <c r="C28" s="6">
        <v>526.1</v>
      </c>
      <c r="D28" s="6">
        <v>22.7</v>
      </c>
      <c r="E28" s="8">
        <v>78.900000000000006</v>
      </c>
      <c r="F28" s="9">
        <f t="shared" si="0"/>
        <v>0.71267949065293956</v>
      </c>
      <c r="G28" s="10">
        <f t="shared" si="1"/>
        <v>0.79796754133171544</v>
      </c>
      <c r="I28" s="9">
        <f t="shared" si="2"/>
        <v>0.73529000698812019</v>
      </c>
      <c r="J28" s="10">
        <f t="shared" si="3"/>
        <v>0.82642161482877785</v>
      </c>
    </row>
    <row r="29" spans="1:10" x14ac:dyDescent="0.35">
      <c r="A29" s="6">
        <v>1974</v>
      </c>
      <c r="B29" s="6">
        <v>793.5</v>
      </c>
      <c r="C29" s="6">
        <v>577.29999999999995</v>
      </c>
      <c r="D29" s="6">
        <v>25.5</v>
      </c>
      <c r="E29" s="8">
        <v>84.9</v>
      </c>
      <c r="F29" s="9">
        <f t="shared" si="0"/>
        <v>0.72753623188405792</v>
      </c>
      <c r="G29" s="10">
        <f t="shared" si="1"/>
        <v>0.81470505221563638</v>
      </c>
      <c r="I29" s="9">
        <f t="shared" si="2"/>
        <v>0.75169270833333324</v>
      </c>
      <c r="J29" s="10">
        <f t="shared" si="3"/>
        <v>0.84511784511784505</v>
      </c>
    </row>
    <row r="30" spans="1:10" x14ac:dyDescent="0.35">
      <c r="A30" s="6">
        <v>1975</v>
      </c>
      <c r="B30" s="6">
        <v>852</v>
      </c>
      <c r="C30" s="6">
        <v>607.79999999999995</v>
      </c>
      <c r="D30" s="6">
        <v>27.8</v>
      </c>
      <c r="E30" s="8">
        <v>92.7</v>
      </c>
      <c r="F30" s="9">
        <f t="shared" si="0"/>
        <v>0.71338028169014078</v>
      </c>
      <c r="G30" s="10">
        <f t="shared" si="1"/>
        <v>0.8004741209008297</v>
      </c>
      <c r="I30" s="9">
        <f t="shared" si="2"/>
        <v>0.73744236835719479</v>
      </c>
      <c r="J30" s="10">
        <f t="shared" si="3"/>
        <v>0.83089542036910446</v>
      </c>
    </row>
    <row r="31" spans="1:10" x14ac:dyDescent="0.35">
      <c r="A31" s="6">
        <v>1976</v>
      </c>
      <c r="B31" s="6">
        <v>962.3</v>
      </c>
      <c r="C31" s="6">
        <v>682.8</v>
      </c>
      <c r="D31" s="6">
        <v>32.200000000000003</v>
      </c>
      <c r="E31" s="8">
        <v>99</v>
      </c>
      <c r="F31" s="9">
        <f t="shared" si="0"/>
        <v>0.70955003637119396</v>
      </c>
      <c r="G31" s="10">
        <f t="shared" si="1"/>
        <v>0.7909185682844897</v>
      </c>
      <c r="I31" s="9">
        <f t="shared" si="2"/>
        <v>0.73411461133211486</v>
      </c>
      <c r="J31" s="10">
        <f t="shared" si="3"/>
        <v>0.82156178558536885</v>
      </c>
    </row>
    <row r="32" spans="1:10" x14ac:dyDescent="0.35">
      <c r="A32" s="6">
        <v>1977</v>
      </c>
      <c r="B32" s="6">
        <v>1092.0999999999999</v>
      </c>
      <c r="C32" s="6">
        <v>771.7</v>
      </c>
      <c r="D32" s="6">
        <v>35.799999999999997</v>
      </c>
      <c r="E32" s="8">
        <v>106</v>
      </c>
      <c r="F32" s="9">
        <f t="shared" si="0"/>
        <v>0.70662027286878504</v>
      </c>
      <c r="G32" s="10">
        <f t="shared" si="1"/>
        <v>0.78257783186289431</v>
      </c>
      <c r="I32" s="9">
        <f t="shared" si="2"/>
        <v>0.73056896714948416</v>
      </c>
      <c r="J32" s="10">
        <f t="shared" si="3"/>
        <v>0.8120593496790488</v>
      </c>
    </row>
    <row r="33" spans="1:10" x14ac:dyDescent="0.35">
      <c r="A33" s="6">
        <v>1978</v>
      </c>
      <c r="B33" s="6">
        <v>1247.5999999999999</v>
      </c>
      <c r="C33" s="6">
        <v>884.7</v>
      </c>
      <c r="D33" s="6">
        <v>40.4</v>
      </c>
      <c r="E33" s="8">
        <v>116.6</v>
      </c>
      <c r="F33" s="9">
        <f t="shared" si="0"/>
        <v>0.70912151330554674</v>
      </c>
      <c r="G33" s="10">
        <f t="shared" si="1"/>
        <v>0.78222811671087533</v>
      </c>
      <c r="I33" s="9">
        <f t="shared" si="2"/>
        <v>0.73285288270377746</v>
      </c>
      <c r="J33" s="10">
        <f t="shared" si="3"/>
        <v>0.81120484137172211</v>
      </c>
    </row>
    <row r="34" spans="1:10" x14ac:dyDescent="0.35">
      <c r="A34" s="6">
        <v>1979</v>
      </c>
      <c r="B34" s="6">
        <v>1380.9</v>
      </c>
      <c r="C34" s="6">
        <v>1004.4</v>
      </c>
      <c r="D34" s="6">
        <v>48.1</v>
      </c>
      <c r="E34" s="8">
        <v>125.8</v>
      </c>
      <c r="F34" s="9">
        <f t="shared" si="0"/>
        <v>0.72735172713447749</v>
      </c>
      <c r="G34" s="10">
        <f t="shared" si="1"/>
        <v>0.80025495976416217</v>
      </c>
      <c r="I34" s="9">
        <f t="shared" si="2"/>
        <v>0.75360144057623035</v>
      </c>
      <c r="J34" s="10">
        <f t="shared" si="3"/>
        <v>0.83214581607290783</v>
      </c>
    </row>
    <row r="35" spans="1:10" x14ac:dyDescent="0.35">
      <c r="A35" s="6">
        <v>1980</v>
      </c>
      <c r="B35" s="6">
        <v>1490.1</v>
      </c>
      <c r="C35" s="6">
        <v>1102</v>
      </c>
      <c r="D35" s="6">
        <v>54.4</v>
      </c>
      <c r="E35" s="8">
        <v>140.6</v>
      </c>
      <c r="F35" s="9">
        <f t="shared" ref="F35:F66" si="4">+C35/B35</f>
        <v>0.73954768136366689</v>
      </c>
      <c r="G35" s="10">
        <f t="shared" ref="G35:G66" si="5">+C35/(B35-E35)</f>
        <v>0.81659874027417567</v>
      </c>
      <c r="I35" s="9">
        <f t="shared" ref="I35:I66" si="6">+C35/(B35-D35)</f>
        <v>0.7675698265654386</v>
      </c>
      <c r="J35" s="10">
        <f t="shared" si="3"/>
        <v>0.85089954443672311</v>
      </c>
    </row>
    <row r="36" spans="1:10" x14ac:dyDescent="0.35">
      <c r="A36" s="6">
        <v>1981</v>
      </c>
      <c r="B36" s="6">
        <v>1689.9</v>
      </c>
      <c r="C36" s="6">
        <v>1220.5999999999999</v>
      </c>
      <c r="D36" s="6">
        <v>64.8</v>
      </c>
      <c r="E36" s="8">
        <v>168.7</v>
      </c>
      <c r="F36" s="9">
        <f t="shared" si="4"/>
        <v>0.72229125983786013</v>
      </c>
      <c r="G36" s="10">
        <f t="shared" si="5"/>
        <v>0.80239284775177488</v>
      </c>
      <c r="I36" s="9">
        <f t="shared" si="6"/>
        <v>0.751092240477509</v>
      </c>
      <c r="J36" s="10">
        <f t="shared" si="3"/>
        <v>0.83809393023894518</v>
      </c>
    </row>
    <row r="37" spans="1:10" x14ac:dyDescent="0.35">
      <c r="A37" s="6">
        <v>1982</v>
      </c>
      <c r="B37" s="6">
        <v>1745.9</v>
      </c>
      <c r="C37" s="6">
        <v>1275.0999999999999</v>
      </c>
      <c r="D37" s="6">
        <v>72.7</v>
      </c>
      <c r="E37" s="8">
        <v>177.9</v>
      </c>
      <c r="F37" s="9">
        <f t="shared" si="4"/>
        <v>0.73033965290108249</v>
      </c>
      <c r="G37" s="10">
        <f t="shared" si="5"/>
        <v>0.81320153061224487</v>
      </c>
      <c r="I37" s="9">
        <f t="shared" si="6"/>
        <v>0.76207267511355481</v>
      </c>
      <c r="J37" s="10">
        <f t="shared" si="3"/>
        <v>0.85273858088677856</v>
      </c>
    </row>
    <row r="38" spans="1:10" x14ac:dyDescent="0.35">
      <c r="A38" s="6">
        <v>1983</v>
      </c>
      <c r="B38" s="6">
        <v>1886.5</v>
      </c>
      <c r="C38" s="6">
        <v>1353</v>
      </c>
      <c r="D38" s="6">
        <v>81.3</v>
      </c>
      <c r="E38" s="8">
        <v>196.9</v>
      </c>
      <c r="F38" s="9">
        <f t="shared" si="4"/>
        <v>0.71720116618075802</v>
      </c>
      <c r="G38" s="10">
        <f t="shared" si="5"/>
        <v>0.80078125</v>
      </c>
      <c r="I38" s="9">
        <f t="shared" si="6"/>
        <v>0.74950144028362509</v>
      </c>
      <c r="J38" s="10">
        <f t="shared" si="3"/>
        <v>0.84126095877634777</v>
      </c>
    </row>
    <row r="39" spans="1:10" x14ac:dyDescent="0.35">
      <c r="A39" s="6">
        <v>1984</v>
      </c>
      <c r="B39" s="6">
        <v>2131.5</v>
      </c>
      <c r="C39" s="6">
        <v>1501.1</v>
      </c>
      <c r="D39" s="6">
        <v>95</v>
      </c>
      <c r="E39" s="8">
        <v>222.5</v>
      </c>
      <c r="F39" s="9">
        <f t="shared" si="4"/>
        <v>0.7042458362655406</v>
      </c>
      <c r="G39" s="10">
        <f t="shared" si="5"/>
        <v>0.78632792037716082</v>
      </c>
      <c r="I39" s="9">
        <f t="shared" si="6"/>
        <v>0.73709796219003187</v>
      </c>
      <c r="J39" s="10">
        <f t="shared" si="3"/>
        <v>0.82750826901874308</v>
      </c>
    </row>
    <row r="40" spans="1:10" x14ac:dyDescent="0.35">
      <c r="A40" s="6">
        <v>1985</v>
      </c>
      <c r="B40" s="6">
        <v>2274.4</v>
      </c>
      <c r="C40" s="6">
        <v>1615.9</v>
      </c>
      <c r="D40" s="6">
        <v>105.3</v>
      </c>
      <c r="E40" s="8">
        <v>239.9</v>
      </c>
      <c r="F40" s="9">
        <f t="shared" si="4"/>
        <v>0.71047309180443197</v>
      </c>
      <c r="G40" s="10">
        <f t="shared" si="5"/>
        <v>0.79424920127795529</v>
      </c>
      <c r="I40" s="9">
        <f t="shared" si="6"/>
        <v>0.74496334885436366</v>
      </c>
      <c r="J40" s="10">
        <f t="shared" si="3"/>
        <v>0.83760107816711604</v>
      </c>
    </row>
    <row r="41" spans="1:10" x14ac:dyDescent="0.35">
      <c r="A41" s="6">
        <v>1986</v>
      </c>
      <c r="B41" s="6">
        <v>2356.6999999999998</v>
      </c>
      <c r="C41" s="6">
        <v>1723.4</v>
      </c>
      <c r="D41" s="6">
        <v>113.5</v>
      </c>
      <c r="E41" s="8">
        <v>248.9</v>
      </c>
      <c r="F41" s="9">
        <f t="shared" si="4"/>
        <v>0.73127678533542673</v>
      </c>
      <c r="G41" s="10">
        <f t="shared" si="5"/>
        <v>0.81762975614384681</v>
      </c>
      <c r="I41" s="9">
        <f t="shared" si="6"/>
        <v>0.76827746077032821</v>
      </c>
      <c r="J41" s="10">
        <f t="shared" si="3"/>
        <v>0.86416286416286436</v>
      </c>
    </row>
    <row r="42" spans="1:10" x14ac:dyDescent="0.35">
      <c r="A42" s="6">
        <v>1987</v>
      </c>
      <c r="B42" s="6">
        <v>2523.6</v>
      </c>
      <c r="C42" s="6">
        <v>1847.6</v>
      </c>
      <c r="D42" s="6">
        <v>120.1</v>
      </c>
      <c r="E42" s="8">
        <v>258.3</v>
      </c>
      <c r="F42" s="9">
        <f t="shared" si="4"/>
        <v>0.73212870502456806</v>
      </c>
      <c r="G42" s="10">
        <f t="shared" si="5"/>
        <v>0.8156094115569682</v>
      </c>
      <c r="I42" s="9">
        <f t="shared" si="6"/>
        <v>0.76871229457041812</v>
      </c>
      <c r="J42" s="10">
        <f t="shared" si="3"/>
        <v>0.8612716763005781</v>
      </c>
    </row>
    <row r="43" spans="1:10" x14ac:dyDescent="0.35">
      <c r="A43" s="6">
        <v>1988</v>
      </c>
      <c r="B43" s="6">
        <v>2742.5</v>
      </c>
      <c r="C43" s="6">
        <v>2002.3</v>
      </c>
      <c r="D43" s="6">
        <v>132.69999999999999</v>
      </c>
      <c r="E43" s="8">
        <v>278.39999999999998</v>
      </c>
      <c r="F43" s="9">
        <f t="shared" si="4"/>
        <v>0.73010027347310846</v>
      </c>
      <c r="G43" s="10">
        <f t="shared" si="5"/>
        <v>0.81258877480621727</v>
      </c>
      <c r="I43" s="9">
        <f t="shared" si="6"/>
        <v>0.76722354203387222</v>
      </c>
      <c r="J43" s="10">
        <f t="shared" si="3"/>
        <v>0.8588401818649738</v>
      </c>
    </row>
    <row r="44" spans="1:10" x14ac:dyDescent="0.35">
      <c r="A44" s="6">
        <v>1989</v>
      </c>
      <c r="B44" s="6">
        <v>2892.8</v>
      </c>
      <c r="C44" s="6">
        <v>2119.3000000000002</v>
      </c>
      <c r="D44" s="6">
        <v>150.1</v>
      </c>
      <c r="E44" s="8">
        <v>301.2</v>
      </c>
      <c r="F44" s="9">
        <f t="shared" si="4"/>
        <v>0.73261200221238942</v>
      </c>
      <c r="G44" s="10">
        <f t="shared" si="5"/>
        <v>0.81775736996450066</v>
      </c>
      <c r="I44" s="9">
        <f t="shared" si="6"/>
        <v>0.7727057279323295</v>
      </c>
      <c r="J44" s="10">
        <f t="shared" si="3"/>
        <v>0.86803194757321311</v>
      </c>
    </row>
    <row r="45" spans="1:10" x14ac:dyDescent="0.35">
      <c r="A45" s="6">
        <v>1990</v>
      </c>
      <c r="B45" s="6">
        <v>3012.5</v>
      </c>
      <c r="C45" s="6">
        <v>2234.9</v>
      </c>
      <c r="D45" s="6">
        <v>164.4</v>
      </c>
      <c r="E45" s="8">
        <v>318.5</v>
      </c>
      <c r="F45" s="9">
        <f t="shared" si="4"/>
        <v>0.74187551867219925</v>
      </c>
      <c r="G45" s="10">
        <f t="shared" si="5"/>
        <v>0.82958426132145513</v>
      </c>
      <c r="I45" s="9">
        <f t="shared" si="6"/>
        <v>0.78469857097714268</v>
      </c>
      <c r="J45" s="10">
        <f t="shared" si="3"/>
        <v>0.8834993674889311</v>
      </c>
    </row>
    <row r="46" spans="1:10" x14ac:dyDescent="0.35">
      <c r="A46" s="6">
        <v>1991</v>
      </c>
      <c r="B46" s="6">
        <v>3074.8</v>
      </c>
      <c r="C46" s="6">
        <v>2277.8000000000002</v>
      </c>
      <c r="D46" s="6">
        <v>179.1</v>
      </c>
      <c r="E46" s="8">
        <v>341.6</v>
      </c>
      <c r="F46" s="9">
        <f t="shared" si="4"/>
        <v>0.74079614934304672</v>
      </c>
      <c r="G46" s="10">
        <f t="shared" si="5"/>
        <v>0.83338211620079028</v>
      </c>
      <c r="I46" s="9">
        <f t="shared" si="6"/>
        <v>0.78661463549400834</v>
      </c>
      <c r="J46" s="10">
        <f t="shared" si="3"/>
        <v>0.89182099369640966</v>
      </c>
    </row>
    <row r="47" spans="1:10" x14ac:dyDescent="0.35">
      <c r="A47" s="6">
        <v>1992</v>
      </c>
      <c r="B47" s="6">
        <v>3247.6</v>
      </c>
      <c r="C47" s="6">
        <v>2420.5</v>
      </c>
      <c r="D47" s="6">
        <v>187.7</v>
      </c>
      <c r="E47" s="8">
        <v>359.9</v>
      </c>
      <c r="F47" s="9">
        <f t="shared" si="4"/>
        <v>0.74531962064293633</v>
      </c>
      <c r="G47" s="10">
        <f t="shared" si="5"/>
        <v>0.8382103404093223</v>
      </c>
      <c r="I47" s="9">
        <f t="shared" si="6"/>
        <v>0.79103892284061572</v>
      </c>
      <c r="J47" s="10">
        <f t="shared" si="3"/>
        <v>0.89648148148148143</v>
      </c>
    </row>
    <row r="48" spans="1:10" x14ac:dyDescent="0.35">
      <c r="A48" s="6">
        <v>1993</v>
      </c>
      <c r="B48" s="6">
        <v>3401.2</v>
      </c>
      <c r="C48" s="6">
        <v>2515.6999999999998</v>
      </c>
      <c r="D48" s="6">
        <v>196.9</v>
      </c>
      <c r="E48" s="8">
        <v>375.5</v>
      </c>
      <c r="F48" s="9">
        <f t="shared" si="4"/>
        <v>0.73965071151358341</v>
      </c>
      <c r="G48" s="10">
        <f t="shared" si="5"/>
        <v>0.83144396338037474</v>
      </c>
      <c r="I48" s="9">
        <f t="shared" si="6"/>
        <v>0.78510127016821152</v>
      </c>
      <c r="J48" s="10">
        <f t="shared" si="3"/>
        <v>0.8893170248868778</v>
      </c>
    </row>
    <row r="49" spans="1:10" x14ac:dyDescent="0.35">
      <c r="A49" s="6">
        <v>1994</v>
      </c>
      <c r="B49" s="6">
        <v>3661.8</v>
      </c>
      <c r="C49" s="6">
        <v>2649</v>
      </c>
      <c r="D49" s="6">
        <v>205.7</v>
      </c>
      <c r="E49" s="8">
        <v>408.3</v>
      </c>
      <c r="F49" s="9">
        <f t="shared" si="4"/>
        <v>0.72341471407504498</v>
      </c>
      <c r="G49" s="10">
        <f t="shared" si="5"/>
        <v>0.81420009220839096</v>
      </c>
      <c r="I49" s="9">
        <f t="shared" si="6"/>
        <v>0.76647087757877364</v>
      </c>
      <c r="J49" s="10">
        <f t="shared" si="3"/>
        <v>0.86915151912855171</v>
      </c>
    </row>
    <row r="50" spans="1:10" x14ac:dyDescent="0.35">
      <c r="A50" s="6">
        <v>1995</v>
      </c>
      <c r="B50" s="6">
        <v>3882.9</v>
      </c>
      <c r="C50" s="6">
        <v>2787.9</v>
      </c>
      <c r="D50" s="6">
        <v>226.8</v>
      </c>
      <c r="E50" s="8">
        <v>421.6</v>
      </c>
      <c r="F50" s="9">
        <f t="shared" si="4"/>
        <v>0.71799428262381215</v>
      </c>
      <c r="G50" s="10">
        <f t="shared" si="5"/>
        <v>0.80544881980758676</v>
      </c>
      <c r="I50" s="9">
        <f t="shared" si="6"/>
        <v>0.76253384754246334</v>
      </c>
      <c r="J50" s="10">
        <f t="shared" si="3"/>
        <v>0.86192610913587886</v>
      </c>
    </row>
    <row r="51" spans="1:10" x14ac:dyDescent="0.35">
      <c r="A51" s="6">
        <v>1996</v>
      </c>
      <c r="B51" s="6">
        <v>4142.8</v>
      </c>
      <c r="C51" s="6">
        <v>2953.7</v>
      </c>
      <c r="D51" s="6">
        <v>253.3</v>
      </c>
      <c r="E51" s="8">
        <v>442.2</v>
      </c>
      <c r="F51" s="9">
        <f t="shared" si="4"/>
        <v>0.71297190306073177</v>
      </c>
      <c r="G51" s="10">
        <f t="shared" si="5"/>
        <v>0.79816786467059386</v>
      </c>
      <c r="I51" s="9">
        <f t="shared" si="6"/>
        <v>0.75940352230363795</v>
      </c>
      <c r="J51" s="10">
        <f t="shared" si="3"/>
        <v>0.8568154787804948</v>
      </c>
    </row>
    <row r="52" spans="1:10" x14ac:dyDescent="0.35">
      <c r="A52" s="6">
        <v>1997</v>
      </c>
      <c r="B52" s="6">
        <v>4471.8</v>
      </c>
      <c r="C52" s="6">
        <v>3176.6</v>
      </c>
      <c r="D52" s="6">
        <v>288</v>
      </c>
      <c r="E52" s="8">
        <v>451.3</v>
      </c>
      <c r="F52" s="9">
        <f t="shared" si="4"/>
        <v>0.71036271747394775</v>
      </c>
      <c r="G52" s="10">
        <f t="shared" si="5"/>
        <v>0.79010073373958456</v>
      </c>
      <c r="I52" s="9">
        <f t="shared" si="6"/>
        <v>0.75926191500549733</v>
      </c>
      <c r="J52" s="10">
        <f t="shared" si="3"/>
        <v>0.85106496985934355</v>
      </c>
    </row>
    <row r="53" spans="1:10" x14ac:dyDescent="0.35">
      <c r="A53" s="6">
        <v>1998</v>
      </c>
      <c r="B53" s="6">
        <v>4758.3999999999996</v>
      </c>
      <c r="C53" s="6">
        <v>3447.5</v>
      </c>
      <c r="D53" s="6">
        <v>318.10000000000002</v>
      </c>
      <c r="E53" s="8">
        <v>483.6</v>
      </c>
      <c r="F53" s="9">
        <f t="shared" si="4"/>
        <v>0.72450823806321463</v>
      </c>
      <c r="G53" s="10">
        <f t="shared" si="5"/>
        <v>0.80647047815102479</v>
      </c>
      <c r="I53" s="9">
        <f t="shared" si="6"/>
        <v>0.77641150372722578</v>
      </c>
      <c r="J53" s="10">
        <f t="shared" si="3"/>
        <v>0.87130689716177634</v>
      </c>
    </row>
    <row r="54" spans="1:10" x14ac:dyDescent="0.35">
      <c r="A54" s="6">
        <v>1999</v>
      </c>
      <c r="B54" s="6">
        <v>5032.5</v>
      </c>
      <c r="C54" s="6">
        <v>3684.3</v>
      </c>
      <c r="D54" s="6">
        <v>365.1</v>
      </c>
      <c r="E54" s="8">
        <v>507.9</v>
      </c>
      <c r="F54" s="9">
        <f t="shared" si="4"/>
        <v>0.73210134128166915</v>
      </c>
      <c r="G54" s="10">
        <f t="shared" si="5"/>
        <v>0.81428192547407507</v>
      </c>
      <c r="I54" s="9">
        <f t="shared" si="6"/>
        <v>0.78936881347216881</v>
      </c>
      <c r="J54" s="10">
        <f t="shared" si="3"/>
        <v>0.88575549945906962</v>
      </c>
    </row>
    <row r="55" spans="1:10" x14ac:dyDescent="0.35">
      <c r="A55" s="6">
        <v>2000</v>
      </c>
      <c r="B55" s="6">
        <v>5376</v>
      </c>
      <c r="C55" s="6">
        <v>4008.9</v>
      </c>
      <c r="D55" s="6">
        <v>411.3</v>
      </c>
      <c r="E55" s="8">
        <v>552.20000000000005</v>
      </c>
      <c r="F55" s="9">
        <f t="shared" si="4"/>
        <v>0.74570312500000002</v>
      </c>
      <c r="G55" s="10">
        <f t="shared" si="5"/>
        <v>0.8310667938140055</v>
      </c>
      <c r="I55" s="9">
        <f t="shared" si="6"/>
        <v>0.80748081455072818</v>
      </c>
      <c r="J55" s="10">
        <f t="shared" si="3"/>
        <v>0.90853257790368269</v>
      </c>
    </row>
    <row r="56" spans="1:10" x14ac:dyDescent="0.35">
      <c r="A56" s="6">
        <v>2001</v>
      </c>
      <c r="B56" s="6">
        <v>5313.4</v>
      </c>
      <c r="C56" s="6">
        <v>4013.8</v>
      </c>
      <c r="D56" s="6">
        <v>415</v>
      </c>
      <c r="E56" s="8">
        <v>554.20000000000005</v>
      </c>
      <c r="F56" s="9">
        <f t="shared" si="4"/>
        <v>0.75541084804456671</v>
      </c>
      <c r="G56" s="10">
        <f t="shared" si="5"/>
        <v>0.84337703815767362</v>
      </c>
      <c r="I56" s="9">
        <f t="shared" si="6"/>
        <v>0.81941041972889117</v>
      </c>
      <c r="J56" s="10">
        <f t="shared" si="3"/>
        <v>0.92394456977118922</v>
      </c>
    </row>
    <row r="57" spans="1:10" x14ac:dyDescent="0.35">
      <c r="A57" s="6">
        <v>2002</v>
      </c>
      <c r="B57" s="6">
        <v>5379</v>
      </c>
      <c r="C57" s="6">
        <v>3972.7</v>
      </c>
      <c r="D57" s="6">
        <v>406.2</v>
      </c>
      <c r="E57" s="8">
        <v>559.1</v>
      </c>
      <c r="F57" s="9">
        <f t="shared" si="4"/>
        <v>0.73855735266778211</v>
      </c>
      <c r="G57" s="10">
        <f t="shared" si="5"/>
        <v>0.82422871843814194</v>
      </c>
      <c r="I57" s="9">
        <f t="shared" si="6"/>
        <v>0.79888593951093945</v>
      </c>
      <c r="J57" s="10">
        <f t="shared" si="3"/>
        <v>0.90008382989328684</v>
      </c>
    </row>
    <row r="58" spans="1:10" x14ac:dyDescent="0.35">
      <c r="A58" s="6">
        <v>2003</v>
      </c>
      <c r="B58" s="6">
        <v>5583</v>
      </c>
      <c r="C58" s="6">
        <v>4040.9</v>
      </c>
      <c r="D58" s="6">
        <v>418.7</v>
      </c>
      <c r="E58" s="8">
        <v>574.79999999999995</v>
      </c>
      <c r="F58" s="9">
        <f t="shared" si="4"/>
        <v>0.72378649471610246</v>
      </c>
      <c r="G58" s="10">
        <f t="shared" si="5"/>
        <v>0.8068567549219281</v>
      </c>
      <c r="I58" s="9">
        <f t="shared" si="6"/>
        <v>0.78246809829018449</v>
      </c>
      <c r="J58" s="10">
        <f t="shared" si="3"/>
        <v>0.88046628173003594</v>
      </c>
    </row>
    <row r="59" spans="1:10" x14ac:dyDescent="0.35">
      <c r="A59" s="6">
        <v>2004</v>
      </c>
      <c r="B59" s="6">
        <v>5975.3</v>
      </c>
      <c r="C59" s="6">
        <v>4240.2</v>
      </c>
      <c r="D59" s="6">
        <v>437.8</v>
      </c>
      <c r="E59" s="8">
        <v>624</v>
      </c>
      <c r="F59" s="9">
        <f t="shared" si="4"/>
        <v>0.70962127424564447</v>
      </c>
      <c r="G59" s="10">
        <f t="shared" si="5"/>
        <v>0.79236820959393039</v>
      </c>
      <c r="I59" s="9">
        <f t="shared" si="6"/>
        <v>0.76572460496613992</v>
      </c>
      <c r="J59" s="10">
        <f t="shared" si="3"/>
        <v>0.86296937010277808</v>
      </c>
    </row>
    <row r="60" spans="1:10" x14ac:dyDescent="0.35">
      <c r="A60" s="6">
        <v>2005</v>
      </c>
      <c r="B60" s="6">
        <v>6431.4</v>
      </c>
      <c r="C60" s="6">
        <v>4443</v>
      </c>
      <c r="D60" s="6">
        <v>473.1</v>
      </c>
      <c r="E60" s="8">
        <v>675.2</v>
      </c>
      <c r="F60" s="9">
        <f t="shared" si="4"/>
        <v>0.69082936841123244</v>
      </c>
      <c r="G60" s="10">
        <f t="shared" si="5"/>
        <v>0.77186338209235261</v>
      </c>
      <c r="I60" s="9">
        <f t="shared" si="6"/>
        <v>0.74568249332863412</v>
      </c>
      <c r="J60" s="10">
        <f t="shared" si="3"/>
        <v>0.8409835134674718</v>
      </c>
    </row>
    <row r="61" spans="1:10" x14ac:dyDescent="0.35">
      <c r="A61" s="6">
        <v>2006</v>
      </c>
      <c r="B61" s="6">
        <v>6889.5</v>
      </c>
      <c r="C61" s="6">
        <v>4681.2</v>
      </c>
      <c r="D61" s="6">
        <v>506.3</v>
      </c>
      <c r="E61" s="8">
        <v>702.8</v>
      </c>
      <c r="F61" s="9">
        <f t="shared" si="4"/>
        <v>0.6794687568038319</v>
      </c>
      <c r="G61" s="10">
        <f t="shared" si="5"/>
        <v>0.75665540595147651</v>
      </c>
      <c r="I61" s="9">
        <f t="shared" si="6"/>
        <v>0.73336257676400551</v>
      </c>
      <c r="J61" s="10">
        <f t="shared" si="3"/>
        <v>0.82409689458488844</v>
      </c>
    </row>
    <row r="62" spans="1:10" x14ac:dyDescent="0.35">
      <c r="A62" s="6">
        <v>2007</v>
      </c>
      <c r="B62" s="6">
        <v>6991.8</v>
      </c>
      <c r="C62" s="6">
        <v>4894.2</v>
      </c>
      <c r="D62" s="6">
        <v>544.79999999999995</v>
      </c>
      <c r="E62" s="8">
        <v>745.7</v>
      </c>
      <c r="F62" s="9">
        <f t="shared" si="4"/>
        <v>0.69999141851883628</v>
      </c>
      <c r="G62" s="10">
        <f t="shared" si="5"/>
        <v>0.78356094202782534</v>
      </c>
      <c r="I62" s="9">
        <f t="shared" si="6"/>
        <v>0.75914378780828284</v>
      </c>
      <c r="J62" s="10">
        <f t="shared" si="3"/>
        <v>0.85843579534492132</v>
      </c>
    </row>
    <row r="63" spans="1:10" x14ac:dyDescent="0.35">
      <c r="A63" s="6">
        <v>2008</v>
      </c>
      <c r="B63" s="6">
        <v>6837.7</v>
      </c>
      <c r="C63" s="6">
        <v>4940.3</v>
      </c>
      <c r="D63" s="6">
        <v>574.4</v>
      </c>
      <c r="E63" s="8">
        <v>781</v>
      </c>
      <c r="F63" s="9">
        <f t="shared" si="4"/>
        <v>0.72250903081445517</v>
      </c>
      <c r="G63" s="10">
        <f t="shared" si="5"/>
        <v>0.81567520266811966</v>
      </c>
      <c r="I63" s="9">
        <f t="shared" si="6"/>
        <v>0.7887694985071767</v>
      </c>
      <c r="J63" s="10">
        <f t="shared" si="3"/>
        <v>0.90113638436422672</v>
      </c>
    </row>
    <row r="64" spans="1:10" x14ac:dyDescent="0.35">
      <c r="A64" s="6">
        <v>2009</v>
      </c>
      <c r="B64" s="6">
        <v>6540.1</v>
      </c>
      <c r="C64" s="6">
        <v>4607.5</v>
      </c>
      <c r="D64" s="6">
        <v>564.4</v>
      </c>
      <c r="E64" s="8">
        <v>753.2</v>
      </c>
      <c r="F64" s="9">
        <f t="shared" si="4"/>
        <v>0.70449993119371257</v>
      </c>
      <c r="G64" s="10">
        <f t="shared" si="5"/>
        <v>0.79619485389414013</v>
      </c>
      <c r="I64" s="9">
        <f t="shared" si="6"/>
        <v>0.77103937614003371</v>
      </c>
      <c r="J64" s="10">
        <f t="shared" si="3"/>
        <v>0.88224030636668249</v>
      </c>
    </row>
    <row r="65" spans="1:10" x14ac:dyDescent="0.35">
      <c r="A65" s="6">
        <v>2010</v>
      </c>
      <c r="B65" s="6">
        <v>6960.9</v>
      </c>
      <c r="C65" s="6">
        <v>4700.8</v>
      </c>
      <c r="D65" s="6">
        <v>578.20000000000005</v>
      </c>
      <c r="E65" s="8">
        <v>785.2</v>
      </c>
      <c r="F65" s="9">
        <f t="shared" si="4"/>
        <v>0.67531497363846638</v>
      </c>
      <c r="G65" s="10">
        <f t="shared" si="5"/>
        <v>0.76117687063814632</v>
      </c>
      <c r="I65" s="9">
        <f t="shared" si="6"/>
        <v>0.73649082676610222</v>
      </c>
      <c r="J65" s="10">
        <f t="shared" si="3"/>
        <v>0.83980348369807956</v>
      </c>
    </row>
    <row r="66" spans="1:10" x14ac:dyDescent="0.35">
      <c r="A66" s="6">
        <v>2011</v>
      </c>
      <c r="B66" s="6">
        <v>7302.9</v>
      </c>
      <c r="C66" s="6">
        <v>4928</v>
      </c>
      <c r="D66" s="6">
        <v>621.70000000000005</v>
      </c>
      <c r="E66" s="8">
        <v>826.7</v>
      </c>
      <c r="F66" s="9">
        <f t="shared" si="4"/>
        <v>0.67480042175026367</v>
      </c>
      <c r="G66" s="10">
        <f t="shared" si="5"/>
        <v>0.76094005744109205</v>
      </c>
      <c r="I66" s="9">
        <f t="shared" si="6"/>
        <v>0.73759204933245526</v>
      </c>
      <c r="J66" s="10">
        <f t="shared" si="3"/>
        <v>0.84174566572721843</v>
      </c>
    </row>
    <row r="67" spans="1:10" x14ac:dyDescent="0.35">
      <c r="A67" s="6">
        <v>2012</v>
      </c>
      <c r="B67" s="6">
        <v>7790.3</v>
      </c>
      <c r="C67" s="6">
        <v>5182.7</v>
      </c>
      <c r="D67" s="6">
        <v>655.7</v>
      </c>
      <c r="E67" s="8">
        <v>805.4</v>
      </c>
      <c r="F67" s="9">
        <f t="shared" ref="F67:F73" si="7">+C67/B67</f>
        <v>0.66527604841918797</v>
      </c>
      <c r="G67" s="10">
        <f t="shared" ref="G67:G73" si="8">+C67/(B67-E67)</f>
        <v>0.74198628469985251</v>
      </c>
      <c r="I67" s="9">
        <f t="shared" ref="I67:I73" si="9">+C67/(B67-D67)</f>
        <v>0.72641773890617545</v>
      </c>
      <c r="J67" s="10">
        <f t="shared" si="3"/>
        <v>0.81885546356569539</v>
      </c>
    </row>
    <row r="68" spans="1:10" x14ac:dyDescent="0.35">
      <c r="A68" s="6">
        <v>2013</v>
      </c>
      <c r="B68" s="6">
        <v>8027.9</v>
      </c>
      <c r="C68" s="6">
        <v>5352.4</v>
      </c>
      <c r="D68" s="6">
        <v>691.9</v>
      </c>
      <c r="E68" s="8">
        <v>861.2</v>
      </c>
      <c r="F68" s="9">
        <f t="shared" si="7"/>
        <v>0.6667247972695225</v>
      </c>
      <c r="G68" s="10">
        <f t="shared" si="8"/>
        <v>0.74684303793935836</v>
      </c>
      <c r="I68" s="9">
        <f t="shared" si="9"/>
        <v>0.72960741548527808</v>
      </c>
      <c r="J68" s="10">
        <f t="shared" ref="J68:J73" si="10">+C68/(B68-D68-E68)</f>
        <v>0.82665101624760606</v>
      </c>
    </row>
    <row r="69" spans="1:10" x14ac:dyDescent="0.35">
      <c r="A69" s="6">
        <v>2014</v>
      </c>
      <c r="B69" s="6">
        <v>8528.9</v>
      </c>
      <c r="C69" s="6">
        <v>5645.2</v>
      </c>
      <c r="D69" s="6">
        <v>730.5</v>
      </c>
      <c r="E69" s="8">
        <v>923.2</v>
      </c>
      <c r="F69" s="9">
        <f t="shared" si="7"/>
        <v>0.66189074792763425</v>
      </c>
      <c r="G69" s="10">
        <f t="shared" si="8"/>
        <v>0.74223279908489681</v>
      </c>
      <c r="I69" s="9">
        <f t="shared" si="9"/>
        <v>0.72389208042675424</v>
      </c>
      <c r="J69" s="10">
        <f t="shared" si="10"/>
        <v>0.82109611356760526</v>
      </c>
    </row>
    <row r="70" spans="1:10" x14ac:dyDescent="0.35">
      <c r="A70" s="6">
        <v>2015</v>
      </c>
      <c r="B70" s="6">
        <v>8902.7999999999993</v>
      </c>
      <c r="C70" s="6">
        <v>5941.8</v>
      </c>
      <c r="D70" s="6">
        <v>763.3</v>
      </c>
      <c r="E70" s="8">
        <v>975.2</v>
      </c>
      <c r="F70" s="9">
        <f t="shared" si="7"/>
        <v>0.66740800646987475</v>
      </c>
      <c r="G70" s="10">
        <f t="shared" si="8"/>
        <v>0.74950804783288771</v>
      </c>
      <c r="I70" s="9">
        <f t="shared" si="9"/>
        <v>0.72999569998157143</v>
      </c>
      <c r="J70" s="10">
        <f t="shared" si="10"/>
        <v>0.82936225451195522</v>
      </c>
    </row>
    <row r="71" spans="1:10" x14ac:dyDescent="0.35">
      <c r="A71" s="6">
        <v>2016</v>
      </c>
      <c r="B71" s="6">
        <v>9031.9</v>
      </c>
      <c r="C71" s="6">
        <v>6095.5</v>
      </c>
      <c r="D71" s="6">
        <v>813.8</v>
      </c>
      <c r="E71" s="8">
        <v>1012.4</v>
      </c>
      <c r="F71" s="9">
        <f t="shared" si="7"/>
        <v>0.67488568296814622</v>
      </c>
      <c r="G71" s="10">
        <f t="shared" si="8"/>
        <v>0.76008479331629153</v>
      </c>
      <c r="I71" s="9">
        <f t="shared" si="9"/>
        <v>0.74171645514169937</v>
      </c>
      <c r="J71" s="10">
        <f t="shared" si="10"/>
        <v>0.84592752959462636</v>
      </c>
    </row>
    <row r="72" spans="1:10" x14ac:dyDescent="0.35">
      <c r="A72" s="6">
        <v>2017</v>
      </c>
      <c r="B72" s="6">
        <v>9326.5</v>
      </c>
      <c r="C72" s="6">
        <v>6412.9</v>
      </c>
      <c r="D72" s="6">
        <v>854.2</v>
      </c>
      <c r="E72" s="8">
        <v>1008.9</v>
      </c>
      <c r="F72" s="9">
        <f t="shared" si="7"/>
        <v>0.68759984989009804</v>
      </c>
      <c r="G72" s="10">
        <f t="shared" si="8"/>
        <v>0.77100365490045197</v>
      </c>
      <c r="I72" s="9">
        <f t="shared" si="9"/>
        <v>0.75692551019203758</v>
      </c>
      <c r="J72" s="10">
        <f t="shared" si="10"/>
        <v>0.85924645603880268</v>
      </c>
    </row>
    <row r="73" spans="1:10" ht="15" thickBot="1" x14ac:dyDescent="0.4">
      <c r="A73" s="6">
        <v>2018</v>
      </c>
      <c r="B73" s="6">
        <v>9780</v>
      </c>
      <c r="C73" s="6">
        <v>6750.3</v>
      </c>
      <c r="D73" s="6">
        <v>931.1</v>
      </c>
      <c r="E73" s="8">
        <v>1075.4000000000001</v>
      </c>
      <c r="F73" s="11">
        <f t="shared" si="7"/>
        <v>0.69021472392638039</v>
      </c>
      <c r="G73" s="13">
        <f t="shared" si="8"/>
        <v>0.77548652436642695</v>
      </c>
      <c r="I73" s="11">
        <f t="shared" si="9"/>
        <v>0.76284057905502389</v>
      </c>
      <c r="J73" s="13">
        <f t="shared" si="10"/>
        <v>0.86837331961150066</v>
      </c>
    </row>
    <row r="74" spans="1:10" x14ac:dyDescent="0.35">
      <c r="A74" t="s">
        <v>33</v>
      </c>
    </row>
  </sheetData>
  <mergeCells count="2">
    <mergeCell ref="F1:G1"/>
    <mergeCell ref="I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5362D-15D8-4E81-9708-5EF02021B085}">
  <sheetPr>
    <tabColor theme="4" tint="0.39997558519241921"/>
  </sheetPr>
  <dimension ref="A1:Y9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4.5" x14ac:dyDescent="0.35"/>
  <cols>
    <col min="7" max="7" width="13.90625" customWidth="1"/>
    <col min="8" max="9" width="19.08984375" customWidth="1"/>
    <col min="14" max="14" width="22.81640625" customWidth="1"/>
    <col min="15" max="15" width="28.7265625" customWidth="1"/>
    <col min="16" max="16" width="1.1796875" customWidth="1"/>
    <col min="18" max="18" width="22" customWidth="1"/>
    <col min="19" max="19" width="20.90625" customWidth="1"/>
    <col min="21" max="21" width="20" customWidth="1"/>
    <col min="22" max="22" width="20.81640625" customWidth="1"/>
    <col min="23" max="23" width="17.453125" customWidth="1"/>
    <col min="24" max="24" width="18.26953125" customWidth="1"/>
    <col min="25" max="25" width="12.81640625" customWidth="1"/>
  </cols>
  <sheetData>
    <row r="1" spans="1:25" ht="15" thickBot="1" x14ac:dyDescent="0.4">
      <c r="M1" s="47" t="s">
        <v>36</v>
      </c>
      <c r="N1" s="49"/>
      <c r="O1" s="48"/>
      <c r="Q1" s="47" t="s">
        <v>37</v>
      </c>
      <c r="R1" s="49"/>
      <c r="S1" s="48"/>
      <c r="T1" s="47" t="s">
        <v>38</v>
      </c>
      <c r="U1" s="49"/>
      <c r="V1" s="48"/>
      <c r="W1" s="47" t="s">
        <v>39</v>
      </c>
      <c r="X1" s="49"/>
      <c r="Y1" s="48"/>
    </row>
    <row r="2" spans="1:25" s="2" customFormat="1" ht="58" x14ac:dyDescent="0.35">
      <c r="A2" s="4"/>
      <c r="B2" s="4" t="s">
        <v>0</v>
      </c>
      <c r="C2" s="4" t="s">
        <v>6</v>
      </c>
      <c r="D2" s="4" t="s">
        <v>24</v>
      </c>
      <c r="E2" s="5" t="s">
        <v>20</v>
      </c>
      <c r="F2" s="5" t="s">
        <v>21</v>
      </c>
      <c r="G2" s="5" t="s">
        <v>19</v>
      </c>
      <c r="H2" s="5" t="s">
        <v>22</v>
      </c>
      <c r="I2" s="5" t="s">
        <v>23</v>
      </c>
      <c r="J2" s="5" t="s">
        <v>17</v>
      </c>
      <c r="K2" s="4" t="s">
        <v>18</v>
      </c>
      <c r="L2" s="15" t="s">
        <v>25</v>
      </c>
      <c r="M2" s="37" t="str">
        <f>+'Question 1.2'!I1</f>
        <v>LS naive</v>
      </c>
      <c r="N2" s="38" t="str">
        <f>+'Question 1.2'!J1</f>
        <v>LS adjusted by taxes and subsidies</v>
      </c>
      <c r="O2" s="39" t="str">
        <f>+'Question 1.2'!K1</f>
        <v>LS adjusted by taxes and subsidies and mixed income</v>
      </c>
      <c r="P2" s="3"/>
      <c r="Q2" s="40" t="str">
        <f>+'Question 2'!I1</f>
        <v>LS naive</v>
      </c>
      <c r="R2" s="41" t="str">
        <f>+'Question 2'!J1</f>
        <v>LS adjusted by taxes and subsidies</v>
      </c>
      <c r="S2" s="42" t="str">
        <f>+'Question 2'!K1</f>
        <v>LS adjusted by taxes and subsidies and mixed income</v>
      </c>
      <c r="T2" s="46" t="s">
        <v>40</v>
      </c>
      <c r="U2" s="38" t="s">
        <v>41</v>
      </c>
      <c r="V2" s="39" t="s">
        <v>42</v>
      </c>
      <c r="W2" s="46" t="s">
        <v>43</v>
      </c>
      <c r="X2" s="38" t="s">
        <v>44</v>
      </c>
      <c r="Y2" s="39" t="s">
        <v>45</v>
      </c>
    </row>
    <row r="3" spans="1:25" x14ac:dyDescent="0.35">
      <c r="A3" s="6">
        <v>1929</v>
      </c>
      <c r="B3" s="6">
        <v>104.6</v>
      </c>
      <c r="C3" s="6">
        <v>0.7</v>
      </c>
      <c r="D3" s="6">
        <f>+B3-C3</f>
        <v>103.89999999999999</v>
      </c>
      <c r="E3" s="6">
        <v>251.7</v>
      </c>
      <c r="F3" s="6">
        <v>42.7</v>
      </c>
      <c r="G3" s="6">
        <v>6.85</v>
      </c>
      <c r="H3" s="6">
        <v>13.154999999999999</v>
      </c>
      <c r="I3" s="6">
        <v>6.5810000000000004</v>
      </c>
      <c r="J3" s="6">
        <f>+(E3/H3)*100+(F3/I3)*100</f>
        <v>2562.178497686145</v>
      </c>
      <c r="K3" s="6">
        <f>+(B3/G3)*100</f>
        <v>1527.007299270073</v>
      </c>
      <c r="L3" s="8">
        <f>+D3/G3*100</f>
        <v>1516.7883211678832</v>
      </c>
      <c r="M3" s="16">
        <f>+'Question 1.2'!I2</f>
        <v>0.491395793499044</v>
      </c>
      <c r="N3" s="4">
        <f>+'Question 1.2'!J2</f>
        <v>0.491395793499044</v>
      </c>
      <c r="O3" s="17">
        <f>+'Question 1.2'!K2</f>
        <v>0.56732891832229582</v>
      </c>
      <c r="P3" s="2"/>
      <c r="Q3" s="16">
        <f>+'Question 2'!I2</f>
        <v>0.49470644850818096</v>
      </c>
      <c r="R3" s="4">
        <f>+'Question 2'!J2</f>
        <v>0.49470644850818096</v>
      </c>
      <c r="S3" s="17">
        <f>+'Question 2'!K2</f>
        <v>0.57174638487208018</v>
      </c>
      <c r="T3" s="9">
        <f>+($K3-$K3*M3)/$J3</f>
        <v>0.30311796639765509</v>
      </c>
      <c r="U3" s="6">
        <f>+($K3-$K3*N3)/$J3</f>
        <v>0.30311796639765509</v>
      </c>
      <c r="V3" s="10">
        <f>+($K3-$K3*O3)/$J3</f>
        <v>0.25786333797648786</v>
      </c>
      <c r="W3" s="9">
        <f>+($L3-$L3*Q3)/$J3</f>
        <v>0.2991295721029491</v>
      </c>
      <c r="X3" s="6">
        <f>+($L3-$L3*R3)/$J3</f>
        <v>0.2991295721029491</v>
      </c>
      <c r="Y3" s="10">
        <f>+($L3-$L3*S3)/$J3</f>
        <v>0.25352257171409748</v>
      </c>
    </row>
    <row r="4" spans="1:25" x14ac:dyDescent="0.35">
      <c r="A4" s="6">
        <v>1930</v>
      </c>
      <c r="B4" s="6">
        <v>92.2</v>
      </c>
      <c r="C4" s="6">
        <v>0.7</v>
      </c>
      <c r="D4" s="6">
        <f t="shared" ref="D4:D67" si="0">+B4-C4</f>
        <v>91.5</v>
      </c>
      <c r="E4" s="6">
        <v>239.4</v>
      </c>
      <c r="F4" s="6">
        <v>42.3</v>
      </c>
      <c r="G4" s="6">
        <v>6.2670000000000003</v>
      </c>
      <c r="H4" s="6">
        <v>13.332000000000001</v>
      </c>
      <c r="I4" s="6">
        <v>6.95</v>
      </c>
      <c r="J4" s="6">
        <f t="shared" ref="J4:J67" si="1">+(E4/H4)*100+(F4/I4)*100</f>
        <v>2404.3126614819753</v>
      </c>
      <c r="K4" s="6">
        <f t="shared" ref="K4:K67" si="2">+(B4/G4)*100</f>
        <v>1471.1983405138023</v>
      </c>
      <c r="L4" s="8">
        <f t="shared" ref="L4:L67" si="3">+D4/G4*100</f>
        <v>1460.0287218764959</v>
      </c>
      <c r="M4" s="16">
        <f>+'Question 1.2'!I3</f>
        <v>0.51193058568329719</v>
      </c>
      <c r="N4" s="4">
        <f>+'Question 1.2'!J3</f>
        <v>0.51248642779587406</v>
      </c>
      <c r="O4" s="17">
        <f>+'Question 1.2'!K3</f>
        <v>0.58128078817733997</v>
      </c>
      <c r="P4" s="2"/>
      <c r="Q4" s="16">
        <f>+'Question 2'!I3</f>
        <v>0.51584699453551919</v>
      </c>
      <c r="R4" s="4">
        <f>+'Question 2'!J3</f>
        <v>0.51641137855579866</v>
      </c>
      <c r="S4" s="17">
        <f>+'Question 2'!K3</f>
        <v>0.58633540372670812</v>
      </c>
      <c r="T4" s="9">
        <f t="shared" ref="T4:T67" si="4">+(K4-K4*M4)/J4</f>
        <v>0.29864955748129918</v>
      </c>
      <c r="U4" s="6">
        <f t="shared" ref="U4:U67" si="5">+($K4-$K4*N4)/$J4</f>
        <v>0.29830943782601832</v>
      </c>
      <c r="V4" s="10">
        <f t="shared" ref="V4:V67" si="6">+($K4-$K4*O4)/$J4</f>
        <v>0.25621418521958855</v>
      </c>
      <c r="W4" s="9">
        <f t="shared" ref="W4:W67" si="7">+($L4-$L4*Q4)/$J4</f>
        <v>0.29400389769825674</v>
      </c>
      <c r="X4" s="6">
        <f t="shared" ref="X4:X67" si="8">+($L4-$L4*R4)/$J4</f>
        <v>0.2936611731878479</v>
      </c>
      <c r="Y4" s="10">
        <f t="shared" ref="Y4:Y67" si="9">+($L4-$L4*S4)/$J4</f>
        <v>0.25119952219948777</v>
      </c>
    </row>
    <row r="5" spans="1:25" x14ac:dyDescent="0.35">
      <c r="A5" s="6">
        <v>1931</v>
      </c>
      <c r="B5" s="6">
        <v>77.400000000000006</v>
      </c>
      <c r="C5" s="6">
        <v>0.6</v>
      </c>
      <c r="D5" s="6">
        <f t="shared" si="0"/>
        <v>76.800000000000011</v>
      </c>
      <c r="E5" s="6">
        <v>205.4</v>
      </c>
      <c r="F5" s="6">
        <v>40</v>
      </c>
      <c r="G5" s="6">
        <v>5.8659999999999997</v>
      </c>
      <c r="H5" s="6">
        <v>13.329000000000001</v>
      </c>
      <c r="I5" s="6">
        <v>7.3369999999999997</v>
      </c>
      <c r="J5" s="6">
        <f t="shared" si="1"/>
        <v>2086.1827797455189</v>
      </c>
      <c r="K5" s="6">
        <f t="shared" si="2"/>
        <v>1319.4681213774293</v>
      </c>
      <c r="L5" s="8">
        <f t="shared" si="3"/>
        <v>1309.2396863279921</v>
      </c>
      <c r="M5" s="16">
        <f>+'Question 1.2'!I4</f>
        <v>0.51808785529715762</v>
      </c>
      <c r="N5" s="4">
        <f>+'Question 1.2'!J4</f>
        <v>0.51875808538162993</v>
      </c>
      <c r="O5" s="17">
        <f>+'Question 1.2'!K4</f>
        <v>0.58115942028985501</v>
      </c>
      <c r="P5" s="2"/>
      <c r="Q5" s="16">
        <f>+'Question 2'!I4</f>
        <v>0.52213541666666663</v>
      </c>
      <c r="R5" s="4">
        <f>+'Question 2'!J4</f>
        <v>0.52281616688396337</v>
      </c>
      <c r="S5" s="17">
        <f>+'Question 2'!K4</f>
        <v>0.58625730994152037</v>
      </c>
      <c r="T5" s="9">
        <f t="shared" si="4"/>
        <v>0.30479961699117902</v>
      </c>
      <c r="U5" s="6">
        <f t="shared" si="5"/>
        <v>0.30437571011253184</v>
      </c>
      <c r="V5" s="10">
        <f t="shared" si="6"/>
        <v>0.264908136637094</v>
      </c>
      <c r="W5" s="9">
        <f t="shared" si="7"/>
        <v>0.29989667409051668</v>
      </c>
      <c r="X5" s="6">
        <f t="shared" si="8"/>
        <v>0.29946945112155415</v>
      </c>
      <c r="Y5" s="10">
        <f t="shared" si="9"/>
        <v>0.25965526847016773</v>
      </c>
    </row>
    <row r="6" spans="1:25" x14ac:dyDescent="0.35">
      <c r="A6" s="6">
        <v>1932</v>
      </c>
      <c r="B6" s="6">
        <v>59.5</v>
      </c>
      <c r="C6" s="6">
        <v>0.5</v>
      </c>
      <c r="D6" s="6">
        <f t="shared" si="0"/>
        <v>59</v>
      </c>
      <c r="E6" s="6">
        <v>187.6</v>
      </c>
      <c r="F6" s="6">
        <v>34.700000000000003</v>
      </c>
      <c r="G6" s="6">
        <v>5.109</v>
      </c>
      <c r="H6" s="6">
        <v>13.183999999999999</v>
      </c>
      <c r="I6" s="6">
        <v>7.6459999999999999</v>
      </c>
      <c r="J6" s="6">
        <f t="shared" si="1"/>
        <v>1876.768962259599</v>
      </c>
      <c r="K6" s="6">
        <f t="shared" si="2"/>
        <v>1164.6114699549814</v>
      </c>
      <c r="L6" s="8">
        <f t="shared" si="3"/>
        <v>1154.8248189469564</v>
      </c>
      <c r="M6" s="16">
        <f>+'Question 1.2'!I5</f>
        <v>0.52605042016806725</v>
      </c>
      <c r="N6" s="4">
        <f>+'Question 1.2'!J5</f>
        <v>0.52693602693602692</v>
      </c>
      <c r="O6" s="17">
        <f>+'Question 1.2'!K5</f>
        <v>0.57536764705882359</v>
      </c>
      <c r="P6" s="2"/>
      <c r="Q6" s="16">
        <f>+'Question 2'!I5</f>
        <v>0.53050847457627115</v>
      </c>
      <c r="R6" s="4">
        <f>+'Question 2'!J5</f>
        <v>0.53140916808149408</v>
      </c>
      <c r="S6" s="17">
        <f>+'Question 2'!K5</f>
        <v>0.58070500927643787</v>
      </c>
      <c r="T6" s="9">
        <f t="shared" si="4"/>
        <v>0.29410498998664902</v>
      </c>
      <c r="U6" s="6">
        <f t="shared" si="5"/>
        <v>0.29355543496918229</v>
      </c>
      <c r="V6" s="10">
        <f t="shared" si="6"/>
        <v>0.26350164495146911</v>
      </c>
      <c r="W6" s="9">
        <f t="shared" si="7"/>
        <v>0.2888903625046163</v>
      </c>
      <c r="X6" s="6">
        <f t="shared" si="8"/>
        <v>0.28833614233419985</v>
      </c>
      <c r="Y6" s="10">
        <f t="shared" si="9"/>
        <v>0.25800312744128068</v>
      </c>
    </row>
    <row r="7" spans="1:25" x14ac:dyDescent="0.35">
      <c r="A7" s="6">
        <v>1933</v>
      </c>
      <c r="B7" s="6">
        <v>57.2</v>
      </c>
      <c r="C7" s="6">
        <v>0.5</v>
      </c>
      <c r="D7" s="6">
        <f t="shared" si="0"/>
        <v>56.7</v>
      </c>
      <c r="E7" s="6">
        <v>196.5</v>
      </c>
      <c r="F7" s="6">
        <v>39.799999999999997</v>
      </c>
      <c r="G7" s="6">
        <v>5.0460000000000003</v>
      </c>
      <c r="H7" s="6">
        <v>13.01</v>
      </c>
      <c r="I7" s="6">
        <v>7.8620000000000001</v>
      </c>
      <c r="J7" s="6">
        <f t="shared" si="1"/>
        <v>2016.609144170453</v>
      </c>
      <c r="K7" s="6">
        <f t="shared" si="2"/>
        <v>1133.5711454617519</v>
      </c>
      <c r="L7" s="8">
        <f t="shared" si="3"/>
        <v>1123.6623067776457</v>
      </c>
      <c r="M7" s="16">
        <f>+'Question 1.2'!I6</f>
        <v>0.52097902097902093</v>
      </c>
      <c r="N7" s="4">
        <f>+'Question 1.2'!J6</f>
        <v>0.52280701754385961</v>
      </c>
      <c r="O7" s="17">
        <f>+'Question 1.2'!K6</f>
        <v>0.57640232108317213</v>
      </c>
      <c r="P7" s="2"/>
      <c r="Q7" s="16">
        <f>+'Question 2'!I6</f>
        <v>0.52557319223985888</v>
      </c>
      <c r="R7" s="4">
        <f>+'Question 2'!J6</f>
        <v>0.52743362831858409</v>
      </c>
      <c r="S7" s="17">
        <f>+'Question 2'!K6</f>
        <v>0.58203125</v>
      </c>
      <c r="T7" s="9">
        <f t="shared" si="4"/>
        <v>0.26926604069941867</v>
      </c>
      <c r="U7" s="6">
        <f t="shared" si="5"/>
        <v>0.26823849197194494</v>
      </c>
      <c r="V7" s="10">
        <f t="shared" si="6"/>
        <v>0.23811163779196926</v>
      </c>
      <c r="W7" s="9">
        <f t="shared" si="7"/>
        <v>0.26435242681804239</v>
      </c>
      <c r="X7" s="6">
        <f t="shared" si="8"/>
        <v>0.26331578473899803</v>
      </c>
      <c r="Y7" s="10">
        <f t="shared" si="9"/>
        <v>0.23289378169469993</v>
      </c>
    </row>
    <row r="8" spans="1:25" x14ac:dyDescent="0.35">
      <c r="A8" s="6">
        <v>1934</v>
      </c>
      <c r="B8" s="6">
        <v>66.8</v>
      </c>
      <c r="C8" s="6">
        <v>0.6</v>
      </c>
      <c r="D8" s="6">
        <f t="shared" si="0"/>
        <v>66.2</v>
      </c>
      <c r="E8" s="6">
        <v>198.6</v>
      </c>
      <c r="F8" s="6">
        <v>47.4</v>
      </c>
      <c r="G8" s="6">
        <v>5.5910000000000002</v>
      </c>
      <c r="H8" s="6">
        <v>12.896000000000001</v>
      </c>
      <c r="I8" s="6">
        <v>8.1210000000000004</v>
      </c>
      <c r="J8" s="6">
        <f t="shared" si="1"/>
        <v>2123.6843685289768</v>
      </c>
      <c r="K8" s="6">
        <f t="shared" si="2"/>
        <v>1194.7773206939723</v>
      </c>
      <c r="L8" s="8">
        <f t="shared" si="3"/>
        <v>1184.0457878733678</v>
      </c>
      <c r="M8" s="16">
        <f>+'Question 1.2'!I7</f>
        <v>0.51796407185628746</v>
      </c>
      <c r="N8" s="4">
        <f>+'Question 1.2'!J7</f>
        <v>0.52187028657616896</v>
      </c>
      <c r="O8" s="17">
        <f>+'Question 1.2'!K7</f>
        <v>0.58347386172006754</v>
      </c>
      <c r="P8" s="2"/>
      <c r="Q8" s="16">
        <f>+'Question 2'!I7</f>
        <v>0.5226586102719033</v>
      </c>
      <c r="R8" s="4">
        <f>+'Question 2'!J7</f>
        <v>0.52663622526636222</v>
      </c>
      <c r="S8" s="17">
        <f>+'Question 2'!K7</f>
        <v>0.58943781942078366</v>
      </c>
      <c r="T8" s="9">
        <f t="shared" si="4"/>
        <v>0.27119170967233058</v>
      </c>
      <c r="U8" s="6">
        <f t="shared" si="5"/>
        <v>0.26899408707537753</v>
      </c>
      <c r="V8" s="10">
        <f t="shared" si="6"/>
        <v>0.23433613340471052</v>
      </c>
      <c r="W8" s="9">
        <f t="shared" si="7"/>
        <v>0.26613844800141767</v>
      </c>
      <c r="X8" s="6">
        <f t="shared" si="8"/>
        <v>0.26392075579170698</v>
      </c>
      <c r="Y8" s="10">
        <f t="shared" si="9"/>
        <v>0.22890615374809789</v>
      </c>
    </row>
    <row r="9" spans="1:25" x14ac:dyDescent="0.35">
      <c r="A9" s="6">
        <v>1935</v>
      </c>
      <c r="B9" s="6">
        <v>74.2</v>
      </c>
      <c r="C9" s="6">
        <v>0.7</v>
      </c>
      <c r="D9" s="6">
        <f t="shared" si="0"/>
        <v>73.5</v>
      </c>
      <c r="E9" s="6">
        <v>199.5</v>
      </c>
      <c r="F9" s="6">
        <v>47.7</v>
      </c>
      <c r="G9" s="6">
        <v>6.0890000000000004</v>
      </c>
      <c r="H9" s="6">
        <v>12.85</v>
      </c>
      <c r="I9" s="6">
        <v>8.4120000000000008</v>
      </c>
      <c r="J9" s="6">
        <f t="shared" si="1"/>
        <v>2119.5762584856543</v>
      </c>
      <c r="K9" s="6">
        <f t="shared" si="2"/>
        <v>1218.5909016258827</v>
      </c>
      <c r="L9" s="8">
        <f t="shared" si="3"/>
        <v>1207.0947610445064</v>
      </c>
      <c r="M9" s="16">
        <f>+'Question 1.2'!I8</f>
        <v>0.50808625336927227</v>
      </c>
      <c r="N9" s="4">
        <f>+'Question 1.2'!J8</f>
        <v>0.51222826086956519</v>
      </c>
      <c r="O9" s="17">
        <f>+'Question 1.2'!K8</f>
        <v>0.59370078740157484</v>
      </c>
      <c r="P9" s="2"/>
      <c r="Q9" s="16">
        <f>+'Question 2'!I8</f>
        <v>0.51292517006802729</v>
      </c>
      <c r="R9" s="4">
        <f>+'Question 2'!J8</f>
        <v>0.51714677640603568</v>
      </c>
      <c r="S9" s="17">
        <f>+'Question 2'!K8</f>
        <v>0.60031847133757965</v>
      </c>
      <c r="T9" s="9">
        <f t="shared" si="4"/>
        <v>0.28281200717787791</v>
      </c>
      <c r="U9" s="6">
        <f t="shared" si="5"/>
        <v>0.28043067617640249</v>
      </c>
      <c r="V9" s="10">
        <f t="shared" si="6"/>
        <v>0.23359033289226291</v>
      </c>
      <c r="W9" s="9">
        <f t="shared" si="7"/>
        <v>0.27738821525939805</v>
      </c>
      <c r="X9" s="6">
        <f t="shared" si="8"/>
        <v>0.27498401825379326</v>
      </c>
      <c r="Y9" s="10">
        <f t="shared" si="9"/>
        <v>0.22761789173811539</v>
      </c>
    </row>
    <row r="10" spans="1:25" x14ac:dyDescent="0.35">
      <c r="A10" s="6">
        <v>1936</v>
      </c>
      <c r="B10" s="6">
        <v>84.8</v>
      </c>
      <c r="C10" s="6">
        <v>0.7</v>
      </c>
      <c r="D10" s="6">
        <f t="shared" si="0"/>
        <v>84.1</v>
      </c>
      <c r="E10" s="6">
        <v>220.4</v>
      </c>
      <c r="F10" s="6">
        <v>54.7</v>
      </c>
      <c r="G10" s="6">
        <v>6.8730000000000002</v>
      </c>
      <c r="H10" s="6">
        <v>12.904999999999999</v>
      </c>
      <c r="I10" s="6">
        <v>8.8949999999999996</v>
      </c>
      <c r="J10" s="6">
        <f t="shared" si="1"/>
        <v>2322.8173888878364</v>
      </c>
      <c r="K10" s="6">
        <f t="shared" si="2"/>
        <v>1233.8134730103302</v>
      </c>
      <c r="L10" s="8">
        <f t="shared" si="3"/>
        <v>1223.6286919831223</v>
      </c>
      <c r="M10" s="16">
        <f>+'Question 1.2'!I9</f>
        <v>0.51061320754716977</v>
      </c>
      <c r="N10" s="4">
        <f>+'Question 1.2'!J9</f>
        <v>0.51242603550295851</v>
      </c>
      <c r="O10" s="17">
        <f>+'Question 1.2'!K9</f>
        <v>0.58434547908232115</v>
      </c>
      <c r="P10" s="2"/>
      <c r="Q10" s="16">
        <f>+'Question 2'!I9</f>
        <v>0.51486325802615929</v>
      </c>
      <c r="R10" s="4">
        <f>+'Question 2'!J9</f>
        <v>0.51670644391408116</v>
      </c>
      <c r="S10" s="17">
        <f>+'Question 2'!K9</f>
        <v>0.58991825613079019</v>
      </c>
      <c r="T10" s="9">
        <f t="shared" si="4"/>
        <v>0.25994812202207462</v>
      </c>
      <c r="U10" s="6">
        <f t="shared" si="5"/>
        <v>0.2589852001984298</v>
      </c>
      <c r="V10" s="10">
        <f t="shared" si="6"/>
        <v>0.22078367007207306</v>
      </c>
      <c r="W10" s="9">
        <f t="shared" si="7"/>
        <v>0.25556345490362997</v>
      </c>
      <c r="X10" s="6">
        <f t="shared" si="8"/>
        <v>0.25459248958026487</v>
      </c>
      <c r="Y10" s="10">
        <f t="shared" si="9"/>
        <v>0.21602550000587636</v>
      </c>
    </row>
    <row r="11" spans="1:25" x14ac:dyDescent="0.35">
      <c r="A11" s="6">
        <v>1937</v>
      </c>
      <c r="B11" s="6">
        <v>93</v>
      </c>
      <c r="C11" s="6">
        <v>0.79999999999999993</v>
      </c>
      <c r="D11" s="6">
        <f t="shared" si="0"/>
        <v>92.2</v>
      </c>
      <c r="E11" s="6">
        <v>231.7</v>
      </c>
      <c r="F11" s="6">
        <v>58.1</v>
      </c>
      <c r="G11" s="6">
        <v>7.226</v>
      </c>
      <c r="H11" s="6">
        <v>13.026999999999999</v>
      </c>
      <c r="I11" s="6">
        <v>9.2989999999999995</v>
      </c>
      <c r="J11" s="6">
        <f t="shared" si="1"/>
        <v>2403.4120139916704</v>
      </c>
      <c r="K11" s="6">
        <f t="shared" si="2"/>
        <v>1287.0190977027401</v>
      </c>
      <c r="L11" s="8">
        <f t="shared" si="3"/>
        <v>1275.9479656794906</v>
      </c>
      <c r="M11" s="16">
        <f>+'Question 1.2'!I10</f>
        <v>0.51935483870967736</v>
      </c>
      <c r="N11" s="4">
        <f>+'Question 1.2'!J10</f>
        <v>0.52103559870550153</v>
      </c>
      <c r="O11" s="17">
        <f>+'Question 1.2'!K10</f>
        <v>0.60224438902743138</v>
      </c>
      <c r="P11" s="2"/>
      <c r="Q11" s="16">
        <f>+'Question 2'!I10</f>
        <v>0.52386117136659427</v>
      </c>
      <c r="R11" s="4">
        <f>+'Question 2'!J10</f>
        <v>0.5255712731229597</v>
      </c>
      <c r="S11" s="17">
        <f>+'Question 2'!K10</f>
        <v>0.60831234256926947</v>
      </c>
      <c r="T11" s="9">
        <f t="shared" si="4"/>
        <v>0.25738387683752456</v>
      </c>
      <c r="U11" s="6">
        <f t="shared" si="5"/>
        <v>0.25648383547936898</v>
      </c>
      <c r="V11" s="10">
        <f t="shared" si="6"/>
        <v>0.21299679978294872</v>
      </c>
      <c r="W11" s="9">
        <f t="shared" si="7"/>
        <v>0.25277745398584633</v>
      </c>
      <c r="X11" s="6">
        <f t="shared" si="8"/>
        <v>0.25186957766483403</v>
      </c>
      <c r="Y11" s="10">
        <f t="shared" si="9"/>
        <v>0.20794315197354168</v>
      </c>
    </row>
    <row r="12" spans="1:25" x14ac:dyDescent="0.35">
      <c r="A12" s="6">
        <v>1938</v>
      </c>
      <c r="B12" s="6">
        <v>87.4</v>
      </c>
      <c r="C12" s="6">
        <v>0.9</v>
      </c>
      <c r="D12" s="6">
        <f t="shared" si="0"/>
        <v>86.5</v>
      </c>
      <c r="E12" s="6">
        <v>232</v>
      </c>
      <c r="F12" s="6">
        <v>60.7</v>
      </c>
      <c r="G12" s="6">
        <v>6.9859999999999998</v>
      </c>
      <c r="H12" s="6">
        <v>13.064</v>
      </c>
      <c r="I12" s="6">
        <v>9.7539999999999996</v>
      </c>
      <c r="J12" s="6">
        <f t="shared" si="1"/>
        <v>2398.1814234579724</v>
      </c>
      <c r="K12" s="6">
        <f t="shared" si="2"/>
        <v>1251.0735757228745</v>
      </c>
      <c r="L12" s="8">
        <f t="shared" si="3"/>
        <v>1238.1906670483825</v>
      </c>
      <c r="M12" s="16">
        <f>+'Question 1.2'!I11</f>
        <v>0.5194508009153318</v>
      </c>
      <c r="N12" s="4">
        <f>+'Question 1.2'!J11</f>
        <v>0.52243958573072491</v>
      </c>
      <c r="O12" s="17">
        <f>+'Question 1.2'!K11</f>
        <v>0.59501965923984257</v>
      </c>
      <c r="P12" s="2"/>
      <c r="Q12" s="16">
        <f>+'Question 2'!I11</f>
        <v>0.52485549132947973</v>
      </c>
      <c r="R12" s="4">
        <f>+'Question 2'!J11</f>
        <v>0.52790697674418607</v>
      </c>
      <c r="S12" s="17">
        <f>+'Question 2'!K11</f>
        <v>0.60212201591511927</v>
      </c>
      <c r="T12" s="9">
        <f t="shared" si="4"/>
        <v>0.25069096062913243</v>
      </c>
      <c r="U12" s="6">
        <f t="shared" si="5"/>
        <v>0.24913178346701911</v>
      </c>
      <c r="V12" s="10">
        <f t="shared" si="6"/>
        <v>0.21126850456614649</v>
      </c>
      <c r="W12" s="9">
        <f t="shared" si="7"/>
        <v>0.24531901147279386</v>
      </c>
      <c r="X12" s="6">
        <f t="shared" si="8"/>
        <v>0.24374351734037927</v>
      </c>
      <c r="Y12" s="10">
        <f t="shared" si="9"/>
        <v>0.2054259955894274</v>
      </c>
    </row>
    <row r="13" spans="1:25" x14ac:dyDescent="0.35">
      <c r="A13" s="6">
        <v>1939</v>
      </c>
      <c r="B13" s="6">
        <v>93.4</v>
      </c>
      <c r="C13" s="6">
        <v>0.9</v>
      </c>
      <c r="D13" s="6">
        <f t="shared" si="0"/>
        <v>92.5</v>
      </c>
      <c r="E13" s="6">
        <v>235.6</v>
      </c>
      <c r="F13" s="6">
        <v>62.6</v>
      </c>
      <c r="G13" s="6">
        <v>7.5469999999999997</v>
      </c>
      <c r="H13" s="6">
        <v>13.162000000000001</v>
      </c>
      <c r="I13" s="6">
        <v>10.266</v>
      </c>
      <c r="J13" s="6">
        <f t="shared" si="1"/>
        <v>2399.7813753607024</v>
      </c>
      <c r="K13" s="6">
        <f t="shared" si="2"/>
        <v>1237.5778455015238</v>
      </c>
      <c r="L13" s="8">
        <f t="shared" si="3"/>
        <v>1225.6525771829868</v>
      </c>
      <c r="M13" s="16">
        <f>+'Question 1.2'!I12</f>
        <v>0.52034261241970015</v>
      </c>
      <c r="N13" s="4">
        <f>+'Question 1.2'!J12</f>
        <v>0.52483801295896326</v>
      </c>
      <c r="O13" s="17">
        <f>+'Question 1.2'!K12</f>
        <v>0.59631901840490786</v>
      </c>
      <c r="P13" s="2"/>
      <c r="Q13" s="16">
        <f>+'Question 2'!I12</f>
        <v>0.52540540540540537</v>
      </c>
      <c r="R13" s="4">
        <f>+'Question 2'!J12</f>
        <v>0.529989094874591</v>
      </c>
      <c r="S13" s="17">
        <f>+'Question 2'!K12</f>
        <v>0.60297766749379644</v>
      </c>
      <c r="T13" s="9">
        <f t="shared" si="4"/>
        <v>0.24736143150177295</v>
      </c>
      <c r="U13" s="6">
        <f t="shared" si="5"/>
        <v>0.24504313360548588</v>
      </c>
      <c r="V13" s="10">
        <f t="shared" si="6"/>
        <v>0.20818006365154965</v>
      </c>
      <c r="W13" s="9">
        <f t="shared" si="7"/>
        <v>0.24239211702963911</v>
      </c>
      <c r="X13" s="6">
        <f t="shared" si="8"/>
        <v>0.24005106593698719</v>
      </c>
      <c r="Y13" s="10">
        <f t="shared" si="9"/>
        <v>0.20277324010912801</v>
      </c>
    </row>
    <row r="14" spans="1:25" x14ac:dyDescent="0.35">
      <c r="A14" s="6">
        <v>1940</v>
      </c>
      <c r="B14" s="6">
        <v>102.9</v>
      </c>
      <c r="C14" s="6">
        <v>0.9</v>
      </c>
      <c r="D14" s="6">
        <f t="shared" si="0"/>
        <v>102</v>
      </c>
      <c r="E14" s="6">
        <v>254.4</v>
      </c>
      <c r="F14" s="6">
        <v>66.099999999999994</v>
      </c>
      <c r="G14" s="6">
        <v>8.2119999999999997</v>
      </c>
      <c r="H14" s="6">
        <v>13.332000000000001</v>
      </c>
      <c r="I14" s="6">
        <v>10.754</v>
      </c>
      <c r="J14" s="6">
        <f t="shared" si="1"/>
        <v>2522.8458311704335</v>
      </c>
      <c r="K14" s="6">
        <f t="shared" si="2"/>
        <v>1253.0443253774963</v>
      </c>
      <c r="L14" s="8">
        <f t="shared" si="3"/>
        <v>1242.0847540185096</v>
      </c>
      <c r="M14" s="16">
        <f>+'Question 1.2'!I13</f>
        <v>0.51214771622934885</v>
      </c>
      <c r="N14" s="4">
        <f>+'Question 1.2'!J13</f>
        <v>0.51565557729941291</v>
      </c>
      <c r="O14" s="17">
        <f>+'Question 1.2'!K13</f>
        <v>0.58555555555555561</v>
      </c>
      <c r="P14" s="2"/>
      <c r="Q14" s="16">
        <f>+'Question 2'!I13</f>
        <v>0.51666666666666672</v>
      </c>
      <c r="R14" s="4">
        <f>+'Question 2'!J13</f>
        <v>0.52023692003948674</v>
      </c>
      <c r="S14" s="17">
        <f>+'Question 2'!K13</f>
        <v>0.59147025813692489</v>
      </c>
      <c r="T14" s="9">
        <f t="shared" si="4"/>
        <v>0.24230594206292166</v>
      </c>
      <c r="U14" s="6">
        <f t="shared" si="5"/>
        <v>0.24056366143929067</v>
      </c>
      <c r="V14" s="10">
        <f t="shared" si="6"/>
        <v>0.20584581621240455</v>
      </c>
      <c r="W14" s="9">
        <f t="shared" si="7"/>
        <v>0.23796181162753058</v>
      </c>
      <c r="X14" s="6">
        <f t="shared" si="8"/>
        <v>0.23620405170911909</v>
      </c>
      <c r="Y14" s="10">
        <f t="shared" si="9"/>
        <v>0.20113340167751334</v>
      </c>
    </row>
    <row r="15" spans="1:25" x14ac:dyDescent="0.35">
      <c r="A15" s="6">
        <v>1941</v>
      </c>
      <c r="B15" s="6">
        <v>129.30000000000001</v>
      </c>
      <c r="C15" s="6">
        <v>1.4000000000000001</v>
      </c>
      <c r="D15" s="6">
        <f t="shared" si="0"/>
        <v>127.9</v>
      </c>
      <c r="E15" s="6">
        <v>282.8</v>
      </c>
      <c r="F15" s="6">
        <v>82.7</v>
      </c>
      <c r="G15" s="6">
        <v>9.6669999999999998</v>
      </c>
      <c r="H15" s="6">
        <v>13.56</v>
      </c>
      <c r="I15" s="6">
        <v>12.257999999999999</v>
      </c>
      <c r="J15" s="6">
        <f t="shared" si="1"/>
        <v>2760.2071683004206</v>
      </c>
      <c r="K15" s="6">
        <f t="shared" si="2"/>
        <v>1337.5400848246613</v>
      </c>
      <c r="L15" s="8">
        <f t="shared" si="3"/>
        <v>1323.057825592221</v>
      </c>
      <c r="M15" s="16">
        <f>+'Question 1.2'!I14</f>
        <v>0.51198762567672074</v>
      </c>
      <c r="N15" s="4">
        <f>+'Question 1.2'!J14</f>
        <v>0.5139751552795031</v>
      </c>
      <c r="O15" s="17">
        <f>+'Question 1.2'!K14</f>
        <v>0.59054415700267615</v>
      </c>
      <c r="P15" s="2"/>
      <c r="Q15" s="16">
        <f>+'Question 2'!I14</f>
        <v>0.51759186864738072</v>
      </c>
      <c r="R15" s="4">
        <f>+'Question 2'!J14</f>
        <v>0.51962323390894816</v>
      </c>
      <c r="S15" s="17">
        <f>+'Question 2'!K14</f>
        <v>0.59801264679313459</v>
      </c>
      <c r="T15" s="9">
        <f t="shared" si="4"/>
        <v>0.23648084101953884</v>
      </c>
      <c r="U15" s="6">
        <f t="shared" si="5"/>
        <v>0.23551772472014387</v>
      </c>
      <c r="V15" s="10">
        <f t="shared" si="6"/>
        <v>0.19841394851235536</v>
      </c>
      <c r="W15" s="9">
        <f t="shared" si="7"/>
        <v>0.23123403947552373</v>
      </c>
      <c r="X15" s="6">
        <f t="shared" si="8"/>
        <v>0.23026033948053101</v>
      </c>
      <c r="Y15" s="10">
        <f t="shared" si="9"/>
        <v>0.19268572285352484</v>
      </c>
    </row>
    <row r="16" spans="1:25" x14ac:dyDescent="0.35">
      <c r="A16" s="6">
        <v>1942</v>
      </c>
      <c r="B16" s="6">
        <v>166</v>
      </c>
      <c r="C16" s="6">
        <v>1.7</v>
      </c>
      <c r="D16" s="6">
        <f t="shared" si="0"/>
        <v>164.3</v>
      </c>
      <c r="E16" s="6">
        <v>302.3</v>
      </c>
      <c r="F16" s="6">
        <v>122.5</v>
      </c>
      <c r="G16" s="6">
        <v>11.493</v>
      </c>
      <c r="H16" s="6">
        <v>13.542999999999999</v>
      </c>
      <c r="I16" s="6">
        <v>16.260999999999999</v>
      </c>
      <c r="J16" s="6">
        <f t="shared" si="1"/>
        <v>2985.4856530858533</v>
      </c>
      <c r="K16" s="6">
        <f t="shared" si="2"/>
        <v>1444.3574349604105</v>
      </c>
      <c r="L16" s="8">
        <f t="shared" si="3"/>
        <v>1429.5658226746716</v>
      </c>
      <c r="M16" s="16">
        <f>+'Question 1.2'!I15</f>
        <v>0.53012048192771088</v>
      </c>
      <c r="N16" s="4">
        <f>+'Question 1.2'!J15</f>
        <v>0.53172205438066467</v>
      </c>
      <c r="O16" s="17">
        <f>+'Question 1.2'!K15</f>
        <v>0.61884669479606191</v>
      </c>
      <c r="P16" s="2"/>
      <c r="Q16" s="16">
        <f>+'Question 2'!I15</f>
        <v>0.53560559951308573</v>
      </c>
      <c r="R16" s="4">
        <f>+'Question 2'!J15</f>
        <v>0.53724053724053722</v>
      </c>
      <c r="S16" s="17">
        <f>+'Question 2'!K15</f>
        <v>0.62633451957295372</v>
      </c>
      <c r="T16" s="9">
        <f t="shared" si="4"/>
        <v>0.22732448061233704</v>
      </c>
      <c r="U16" s="6">
        <f t="shared" si="5"/>
        <v>0.22654965086975876</v>
      </c>
      <c r="V16" s="10">
        <f t="shared" si="6"/>
        <v>0.18439934878334222</v>
      </c>
      <c r="W16" s="9">
        <f t="shared" si="7"/>
        <v>0.2223699727015554</v>
      </c>
      <c r="X16" s="6">
        <f t="shared" si="8"/>
        <v>0.22158710138045221</v>
      </c>
      <c r="Y16" s="10">
        <f t="shared" si="9"/>
        <v>0.17892546205327739</v>
      </c>
    </row>
    <row r="17" spans="1:25" x14ac:dyDescent="0.35">
      <c r="A17" s="6">
        <v>1943</v>
      </c>
      <c r="B17" s="6">
        <v>203.1</v>
      </c>
      <c r="C17" s="6">
        <v>2</v>
      </c>
      <c r="D17" s="6">
        <f t="shared" si="0"/>
        <v>201.1</v>
      </c>
      <c r="E17" s="6">
        <v>317.10000000000002</v>
      </c>
      <c r="F17" s="6">
        <v>161.6</v>
      </c>
      <c r="G17" s="6">
        <v>13.449</v>
      </c>
      <c r="H17" s="6">
        <v>13.442</v>
      </c>
      <c r="I17" s="6">
        <v>20.77</v>
      </c>
      <c r="J17" s="6">
        <f t="shared" si="1"/>
        <v>3137.0692123516883</v>
      </c>
      <c r="K17" s="6">
        <f t="shared" si="2"/>
        <v>1510.1494534909659</v>
      </c>
      <c r="L17" s="8">
        <f t="shared" si="3"/>
        <v>1495.2784593650085</v>
      </c>
      <c r="M17" s="16">
        <f>+'Question 1.2'!I16</f>
        <v>0.55489906450024618</v>
      </c>
      <c r="N17" s="4">
        <f>+'Question 1.2'!J16</f>
        <v>0.55654320987654327</v>
      </c>
      <c r="O17" s="17">
        <f>+'Question 1.2'!K16</f>
        <v>0.64658634538152604</v>
      </c>
      <c r="P17" s="2"/>
      <c r="Q17" s="16">
        <f>+'Question 2'!I16</f>
        <v>0.56041770263550472</v>
      </c>
      <c r="R17" s="4">
        <f>+'Question 2'!J16</f>
        <v>0.56209476309226936</v>
      </c>
      <c r="S17" s="17">
        <f>+'Question 2'!K16</f>
        <v>0.65409170052234467</v>
      </c>
      <c r="T17" s="9">
        <f t="shared" si="4"/>
        <v>0.21426652999771811</v>
      </c>
      <c r="U17" s="6">
        <f t="shared" si="5"/>
        <v>0.21347505710585499</v>
      </c>
      <c r="V17" s="10">
        <f t="shared" si="6"/>
        <v>0.17012931537402784</v>
      </c>
      <c r="W17" s="9">
        <f t="shared" si="7"/>
        <v>0.20952612004201637</v>
      </c>
      <c r="X17" s="6">
        <f t="shared" si="8"/>
        <v>0.20872675215871322</v>
      </c>
      <c r="Y17" s="10">
        <f t="shared" si="9"/>
        <v>0.16487657559100527</v>
      </c>
    </row>
    <row r="18" spans="1:25" x14ac:dyDescent="0.35">
      <c r="A18" s="6">
        <v>1944</v>
      </c>
      <c r="B18" s="6">
        <v>224.4</v>
      </c>
      <c r="C18" s="6">
        <v>2.8</v>
      </c>
      <c r="D18" s="6">
        <f t="shared" si="0"/>
        <v>221.6</v>
      </c>
      <c r="E18" s="6">
        <v>329.3</v>
      </c>
      <c r="F18" s="6">
        <v>184</v>
      </c>
      <c r="G18" s="6">
        <v>14.519</v>
      </c>
      <c r="H18" s="6">
        <v>13.412000000000001</v>
      </c>
      <c r="I18" s="6">
        <v>24.440999999999999</v>
      </c>
      <c r="J18" s="6">
        <f t="shared" si="1"/>
        <v>3208.0972965286082</v>
      </c>
      <c r="K18" s="6">
        <f t="shared" si="2"/>
        <v>1545.5609890488327</v>
      </c>
      <c r="L18" s="8">
        <f t="shared" si="3"/>
        <v>1526.2759143191679</v>
      </c>
      <c r="M18" s="16">
        <f>+'Question 1.2'!I17</f>
        <v>0.5539215686274509</v>
      </c>
      <c r="N18" s="4">
        <f>+'Question 1.2'!J17</f>
        <v>0.55640107430617725</v>
      </c>
      <c r="O18" s="17">
        <f>+'Question 1.2'!K17</f>
        <v>0.64039155074703757</v>
      </c>
      <c r="P18" s="2"/>
      <c r="Q18" s="16">
        <f>+'Question 2'!I17</f>
        <v>0.5609205776173285</v>
      </c>
      <c r="R18" s="4">
        <f>+'Question 2'!J17</f>
        <v>0.56346328195829554</v>
      </c>
      <c r="S18" s="17">
        <f>+'Question 2'!K17</f>
        <v>0.64976476738107691</v>
      </c>
      <c r="T18" s="9">
        <f t="shared" si="4"/>
        <v>0.21490664336506687</v>
      </c>
      <c r="U18" s="6">
        <f t="shared" si="5"/>
        <v>0.2137120950409524</v>
      </c>
      <c r="V18" s="10">
        <f t="shared" si="6"/>
        <v>0.17324810912036165</v>
      </c>
      <c r="W18" s="9">
        <f t="shared" si="7"/>
        <v>0.20889526872548453</v>
      </c>
      <c r="X18" s="6">
        <f t="shared" si="8"/>
        <v>0.20768555840994884</v>
      </c>
      <c r="Y18" s="10">
        <f t="shared" si="9"/>
        <v>0.1666269911672133</v>
      </c>
    </row>
    <row r="19" spans="1:25" x14ac:dyDescent="0.35">
      <c r="A19" s="6">
        <v>1945</v>
      </c>
      <c r="B19" s="6">
        <v>228</v>
      </c>
      <c r="C19" s="6">
        <v>2.9</v>
      </c>
      <c r="D19" s="6">
        <f t="shared" si="0"/>
        <v>225.1</v>
      </c>
      <c r="E19" s="6">
        <v>353</v>
      </c>
      <c r="F19" s="6">
        <v>201.9</v>
      </c>
      <c r="G19" s="6">
        <v>14.377000000000001</v>
      </c>
      <c r="H19" s="6">
        <v>13.494</v>
      </c>
      <c r="I19" s="6">
        <v>25.841999999999999</v>
      </c>
      <c r="J19" s="6">
        <f t="shared" si="1"/>
        <v>3397.2637496206471</v>
      </c>
      <c r="K19" s="6">
        <f t="shared" si="2"/>
        <v>1585.8663142519301</v>
      </c>
      <c r="L19" s="8">
        <f t="shared" si="3"/>
        <v>1565.6952076232872</v>
      </c>
      <c r="M19" s="16">
        <f>+'Question 1.2'!I18</f>
        <v>0.55394736842105263</v>
      </c>
      <c r="N19" s="4">
        <f>+'Question 1.2'!J18</f>
        <v>0.55663287791978844</v>
      </c>
      <c r="O19" s="17">
        <f>+'Question 1.2'!K18</f>
        <v>0.64405915349311571</v>
      </c>
      <c r="P19" s="2"/>
      <c r="Q19" s="16">
        <f>+'Question 2'!I18</f>
        <v>0.56108396268325189</v>
      </c>
      <c r="R19" s="4">
        <f>+'Question 2'!J18</f>
        <v>0.56383928571428565</v>
      </c>
      <c r="S19" s="17">
        <f>+'Question 2'!K18</f>
        <v>0.65372670807453415</v>
      </c>
      <c r="T19" s="9">
        <f t="shared" si="4"/>
        <v>0.20822046651028153</v>
      </c>
      <c r="U19" s="6">
        <f t="shared" si="5"/>
        <v>0.20696685202388071</v>
      </c>
      <c r="V19" s="10">
        <f t="shared" si="6"/>
        <v>0.16615565936104204</v>
      </c>
      <c r="W19" s="9">
        <f t="shared" si="7"/>
        <v>0.20228300974646818</v>
      </c>
      <c r="X19" s="6">
        <f t="shared" si="8"/>
        <v>0.2010131654296631</v>
      </c>
      <c r="Y19" s="10">
        <f t="shared" si="9"/>
        <v>0.15958679503649992</v>
      </c>
    </row>
    <row r="20" spans="1:25" x14ac:dyDescent="0.35">
      <c r="A20" s="6">
        <v>1946</v>
      </c>
      <c r="B20" s="6">
        <v>227.5</v>
      </c>
      <c r="C20" s="6">
        <v>3.2</v>
      </c>
      <c r="D20" s="6">
        <f t="shared" si="0"/>
        <v>224.3</v>
      </c>
      <c r="E20" s="6">
        <v>434</v>
      </c>
      <c r="F20" s="6">
        <v>205.7</v>
      </c>
      <c r="G20" s="6">
        <v>12.708</v>
      </c>
      <c r="H20" s="6">
        <v>13.898999999999999</v>
      </c>
      <c r="I20" s="6">
        <v>23.943999999999999</v>
      </c>
      <c r="J20" s="6">
        <f t="shared" si="1"/>
        <v>3981.614672189879</v>
      </c>
      <c r="K20" s="6">
        <f t="shared" si="2"/>
        <v>1790.210890777463</v>
      </c>
      <c r="L20" s="8">
        <f t="shared" si="3"/>
        <v>1765.0299024236701</v>
      </c>
      <c r="M20" s="16">
        <f>+'Question 1.2'!I19</f>
        <v>0.53846153846153844</v>
      </c>
      <c r="N20" s="4">
        <f>+'Question 1.2'!J19</f>
        <v>0.54179566563467496</v>
      </c>
      <c r="O20" s="17">
        <f>+'Question 1.2'!K19</f>
        <v>0.64338235294117652</v>
      </c>
      <c r="P20" s="2"/>
      <c r="Q20" s="16">
        <f>+'Question 2'!I19</f>
        <v>0.54614355773517609</v>
      </c>
      <c r="R20" s="4">
        <f>+'Question 2'!J19</f>
        <v>0.54957379991027366</v>
      </c>
      <c r="S20" s="17">
        <f>+'Question 2'!K19</f>
        <v>0.65438034188034189</v>
      </c>
      <c r="T20" s="9">
        <f t="shared" si="4"/>
        <v>0.20751661031638524</v>
      </c>
      <c r="U20" s="6">
        <f t="shared" si="5"/>
        <v>0.20601752231616366</v>
      </c>
      <c r="V20" s="10">
        <f t="shared" si="6"/>
        <v>0.16034218480941284</v>
      </c>
      <c r="W20" s="9">
        <f t="shared" si="7"/>
        <v>0.2011922945734097</v>
      </c>
      <c r="X20" s="6">
        <f t="shared" si="8"/>
        <v>0.19967168534572871</v>
      </c>
      <c r="Y20" s="10">
        <f t="shared" si="9"/>
        <v>0.15321146863042071</v>
      </c>
    </row>
    <row r="21" spans="1:25" x14ac:dyDescent="0.35">
      <c r="A21" s="6">
        <v>1947</v>
      </c>
      <c r="B21" s="6">
        <v>249.6</v>
      </c>
      <c r="C21" s="6">
        <v>3.4</v>
      </c>
      <c r="D21" s="6">
        <f t="shared" si="0"/>
        <v>246.2</v>
      </c>
      <c r="E21" s="6">
        <v>516.6</v>
      </c>
      <c r="F21" s="6">
        <v>217.6</v>
      </c>
      <c r="G21" s="6">
        <v>12.563000000000001</v>
      </c>
      <c r="H21" s="6">
        <v>14.486000000000001</v>
      </c>
      <c r="I21" s="6">
        <v>22.289000000000001</v>
      </c>
      <c r="J21" s="6">
        <f t="shared" si="1"/>
        <v>4542.4681697714022</v>
      </c>
      <c r="K21" s="6">
        <f t="shared" si="2"/>
        <v>1986.7865955583857</v>
      </c>
      <c r="L21" s="8">
        <f t="shared" si="3"/>
        <v>1959.7229960996576</v>
      </c>
      <c r="M21" s="16">
        <f>+'Question 1.2'!I20</f>
        <v>0.53044871794871795</v>
      </c>
      <c r="N21" s="4">
        <f>+'Question 1.2'!J20</f>
        <v>0.5313001605136437</v>
      </c>
      <c r="O21" s="17">
        <f>+'Question 1.2'!K20</f>
        <v>0.61696178937558255</v>
      </c>
      <c r="P21" s="2"/>
      <c r="Q21" s="16">
        <f>+'Question 2'!I20</f>
        <v>0.53777416734362316</v>
      </c>
      <c r="R21" s="4">
        <f>+'Question 2'!J20</f>
        <v>0.5386493083807975</v>
      </c>
      <c r="S21" s="17">
        <f>+'Question 2'!K20</f>
        <v>0.62689393939393945</v>
      </c>
      <c r="T21" s="9">
        <f t="shared" si="4"/>
        <v>0.20537253278181797</v>
      </c>
      <c r="U21" s="6">
        <f t="shared" si="5"/>
        <v>0.20500012848273236</v>
      </c>
      <c r="V21" s="10">
        <f t="shared" si="6"/>
        <v>0.16753341003456276</v>
      </c>
      <c r="W21" s="9">
        <f t="shared" si="7"/>
        <v>0.19941462654070718</v>
      </c>
      <c r="X21" s="6">
        <f t="shared" si="8"/>
        <v>0.19903707100233398</v>
      </c>
      <c r="Y21" s="10">
        <f t="shared" si="9"/>
        <v>0.16096635124922537</v>
      </c>
    </row>
    <row r="22" spans="1:25" x14ac:dyDescent="0.35">
      <c r="A22" s="6">
        <v>1948</v>
      </c>
      <c r="B22" s="6">
        <v>274.5</v>
      </c>
      <c r="C22" s="6">
        <v>3.7</v>
      </c>
      <c r="D22" s="6">
        <f t="shared" si="0"/>
        <v>270.8</v>
      </c>
      <c r="E22" s="6">
        <v>562.20000000000005</v>
      </c>
      <c r="F22" s="6">
        <v>217.9</v>
      </c>
      <c r="G22" s="6">
        <v>13.08</v>
      </c>
      <c r="H22" s="6">
        <v>15.135</v>
      </c>
      <c r="I22" s="6">
        <v>21.126999999999999</v>
      </c>
      <c r="J22" s="6">
        <f t="shared" si="1"/>
        <v>4745.9505244206512</v>
      </c>
      <c r="K22" s="6">
        <f t="shared" si="2"/>
        <v>2098.6238532110092</v>
      </c>
      <c r="L22" s="8">
        <f t="shared" si="3"/>
        <v>2070.336391437309</v>
      </c>
      <c r="M22" s="16">
        <f>+'Question 1.2'!I21</f>
        <v>0.52568306010928967</v>
      </c>
      <c r="N22" s="4">
        <f>+'Question 1.2'!J21</f>
        <v>0.52664233576642339</v>
      </c>
      <c r="O22" s="17">
        <f>+'Question 1.2'!K21</f>
        <v>0.6148274392841927</v>
      </c>
      <c r="P22" s="2"/>
      <c r="Q22" s="16">
        <f>+'Question 2'!I21</f>
        <v>0.53286558345642543</v>
      </c>
      <c r="R22" s="4">
        <f>+'Question 2'!J21</f>
        <v>0.5338512763596005</v>
      </c>
      <c r="S22" s="17">
        <f>+'Question 2'!K21</f>
        <v>0.62467532467532472</v>
      </c>
      <c r="T22" s="9">
        <f t="shared" si="4"/>
        <v>0.20973940602935581</v>
      </c>
      <c r="U22" s="6">
        <f t="shared" si="5"/>
        <v>0.20931522150288284</v>
      </c>
      <c r="V22" s="10">
        <f t="shared" si="6"/>
        <v>0.17032042777547368</v>
      </c>
      <c r="W22" s="9">
        <f t="shared" si="7"/>
        <v>0.20377906960609457</v>
      </c>
      <c r="X22" s="6">
        <f t="shared" si="8"/>
        <v>0.20334907863216339</v>
      </c>
      <c r="Y22" s="10">
        <f t="shared" si="9"/>
        <v>0.16372870512044033</v>
      </c>
    </row>
    <row r="23" spans="1:25" x14ac:dyDescent="0.35">
      <c r="A23" s="6">
        <v>1949</v>
      </c>
      <c r="B23" s="6">
        <v>272.5</v>
      </c>
      <c r="C23" s="6">
        <v>3.7</v>
      </c>
      <c r="D23" s="6">
        <f t="shared" si="0"/>
        <v>268.8</v>
      </c>
      <c r="E23" s="6">
        <v>581.1</v>
      </c>
      <c r="F23" s="6">
        <v>204</v>
      </c>
      <c r="G23" s="6">
        <v>13.006</v>
      </c>
      <c r="H23" s="6">
        <v>15.654999999999999</v>
      </c>
      <c r="I23" s="6">
        <v>20.788</v>
      </c>
      <c r="J23" s="6">
        <f t="shared" si="1"/>
        <v>4693.2485125960502</v>
      </c>
      <c r="K23" s="6">
        <f t="shared" si="2"/>
        <v>2095.186836844533</v>
      </c>
      <c r="L23" s="8">
        <f t="shared" si="3"/>
        <v>2066.7384284176533</v>
      </c>
      <c r="M23" s="16">
        <f>+'Question 1.2'!I22</f>
        <v>0.52954128440366977</v>
      </c>
      <c r="N23" s="4">
        <f>+'Question 1.2'!J22</f>
        <v>0.53051470588235294</v>
      </c>
      <c r="O23" s="17">
        <f>+'Question 1.2'!K22</f>
        <v>0.60809102402022763</v>
      </c>
      <c r="P23" s="2"/>
      <c r="Q23" s="16">
        <f>+'Question 2'!I22</f>
        <v>0.53683035714285721</v>
      </c>
      <c r="R23" s="4">
        <f>+'Question 2'!J22</f>
        <v>0.53783078643309734</v>
      </c>
      <c r="S23" s="17">
        <f>+'Question 2'!K22</f>
        <v>0.61772260273972601</v>
      </c>
      <c r="T23" s="9">
        <f t="shared" si="4"/>
        <v>0.21002486988505578</v>
      </c>
      <c r="U23" s="6">
        <f t="shared" si="5"/>
        <v>0.20959030950254776</v>
      </c>
      <c r="V23" s="10">
        <f t="shared" si="6"/>
        <v>0.17495824598042409</v>
      </c>
      <c r="W23" s="9">
        <f t="shared" si="7"/>
        <v>0.20396330967776474</v>
      </c>
      <c r="X23" s="6">
        <f t="shared" si="8"/>
        <v>0.2035227564759676</v>
      </c>
      <c r="Y23" s="10">
        <f t="shared" si="9"/>
        <v>0.16834126407601355</v>
      </c>
    </row>
    <row r="24" spans="1:25" x14ac:dyDescent="0.35">
      <c r="A24" s="6">
        <v>1950</v>
      </c>
      <c r="B24" s="6">
        <v>299.8</v>
      </c>
      <c r="C24" s="6">
        <v>4.1999999999999993</v>
      </c>
      <c r="D24" s="6">
        <f t="shared" si="0"/>
        <v>295.60000000000002</v>
      </c>
      <c r="E24" s="6">
        <v>655.8</v>
      </c>
      <c r="F24" s="6">
        <v>216.3</v>
      </c>
      <c r="G24" s="6">
        <v>14.135999999999999</v>
      </c>
      <c r="H24" s="6">
        <v>16.353000000000002</v>
      </c>
      <c r="I24" s="6">
        <v>20.518000000000001</v>
      </c>
      <c r="J24" s="6">
        <f t="shared" si="1"/>
        <v>5064.4696597708407</v>
      </c>
      <c r="K24" s="6">
        <f t="shared" si="2"/>
        <v>2120.826259196378</v>
      </c>
      <c r="L24" s="8">
        <f t="shared" si="3"/>
        <v>2091.1148839841539</v>
      </c>
      <c r="M24" s="16">
        <f>+'Question 1.2'!I23</f>
        <v>0.52801867911941291</v>
      </c>
      <c r="N24" s="4">
        <f>+'Question 1.2'!J23</f>
        <v>0.52943143812709037</v>
      </c>
      <c r="O24" s="17">
        <f>+'Question 1.2'!K23</f>
        <v>0.60535372848948377</v>
      </c>
      <c r="P24" s="2"/>
      <c r="Q24" s="16">
        <f>+'Question 2'!I23</f>
        <v>0.53552097428958056</v>
      </c>
      <c r="R24" s="4">
        <f>+'Question 2'!J23</f>
        <v>0.53697421981004068</v>
      </c>
      <c r="S24" s="17">
        <f>+'Question 2'!K23</f>
        <v>0.61523513408472597</v>
      </c>
      <c r="T24" s="9">
        <f t="shared" si="4"/>
        <v>0.19764959540088034</v>
      </c>
      <c r="U24" s="6">
        <f t="shared" si="5"/>
        <v>0.19705798036462122</v>
      </c>
      <c r="V24" s="10">
        <f t="shared" si="6"/>
        <v>0.1652643281411855</v>
      </c>
      <c r="W24" s="9">
        <f t="shared" si="7"/>
        <v>0.19178296430064218</v>
      </c>
      <c r="X24" s="6">
        <f t="shared" si="8"/>
        <v>0.19118292055626818</v>
      </c>
      <c r="Y24" s="10">
        <f t="shared" si="9"/>
        <v>0.15886906073122828</v>
      </c>
    </row>
    <row r="25" spans="1:25" x14ac:dyDescent="0.35">
      <c r="A25" s="6">
        <v>1951</v>
      </c>
      <c r="B25" s="6">
        <v>346.9</v>
      </c>
      <c r="C25" s="6">
        <v>4.5</v>
      </c>
      <c r="D25" s="6">
        <f t="shared" si="0"/>
        <v>342.4</v>
      </c>
      <c r="E25" s="6">
        <v>713.9</v>
      </c>
      <c r="F25" s="6">
        <v>243.5</v>
      </c>
      <c r="G25" s="6">
        <v>15.273</v>
      </c>
      <c r="H25" s="6">
        <v>16.963999999999999</v>
      </c>
      <c r="I25" s="6">
        <v>21.361000000000001</v>
      </c>
      <c r="J25" s="6">
        <f t="shared" si="1"/>
        <v>5348.2514146033718</v>
      </c>
      <c r="K25" s="6">
        <f t="shared" si="2"/>
        <v>2271.3284881817585</v>
      </c>
      <c r="L25" s="8">
        <f t="shared" si="3"/>
        <v>2241.8647286060368</v>
      </c>
      <c r="M25" s="16">
        <f>+'Question 1.2'!I24</f>
        <v>0.53531277025079271</v>
      </c>
      <c r="N25" s="4">
        <f>+'Question 1.2'!J24</f>
        <v>0.53686036426712924</v>
      </c>
      <c r="O25" s="17">
        <f>+'Question 1.2'!K24</f>
        <v>0.6122650840751731</v>
      </c>
      <c r="P25" s="2"/>
      <c r="Q25" s="16">
        <f>+'Question 2'!I24</f>
        <v>0.54234813084112155</v>
      </c>
      <c r="R25" s="4">
        <f>+'Question 2'!J24</f>
        <v>0.54393673110720564</v>
      </c>
      <c r="S25" s="17">
        <f>+'Question 2'!K24</f>
        <v>0.62148594377510047</v>
      </c>
      <c r="T25" s="9">
        <f t="shared" si="4"/>
        <v>0.19734624668947234</v>
      </c>
      <c r="U25" s="6">
        <f t="shared" si="5"/>
        <v>0.19668900489118163</v>
      </c>
      <c r="V25" s="10">
        <f t="shared" si="6"/>
        <v>0.16466566212615669</v>
      </c>
      <c r="W25" s="9">
        <f t="shared" si="7"/>
        <v>0.19183720134144114</v>
      </c>
      <c r="X25" s="6">
        <f t="shared" si="8"/>
        <v>0.19117129642630129</v>
      </c>
      <c r="Y25" s="10">
        <f t="shared" si="9"/>
        <v>0.15866443929976232</v>
      </c>
    </row>
    <row r="26" spans="1:25" x14ac:dyDescent="0.35">
      <c r="A26" s="6">
        <v>1952</v>
      </c>
      <c r="B26" s="6">
        <v>367.3</v>
      </c>
      <c r="C26" s="6">
        <v>5.4</v>
      </c>
      <c r="D26" s="6">
        <f t="shared" si="0"/>
        <v>361.90000000000003</v>
      </c>
      <c r="E26" s="6">
        <v>751.9</v>
      </c>
      <c r="F26" s="6">
        <v>261.10000000000002</v>
      </c>
      <c r="G26" s="6">
        <v>15.897</v>
      </c>
      <c r="H26" s="6">
        <v>17.54</v>
      </c>
      <c r="I26" s="6">
        <v>22.535</v>
      </c>
      <c r="J26" s="6">
        <f t="shared" si="1"/>
        <v>5445.4152023496208</v>
      </c>
      <c r="K26" s="6">
        <f t="shared" si="2"/>
        <v>2310.4988362584136</v>
      </c>
      <c r="L26" s="8">
        <f t="shared" si="3"/>
        <v>2276.5301629238224</v>
      </c>
      <c r="M26" s="16">
        <f>+'Question 1.2'!I25</f>
        <v>0.54750884835284508</v>
      </c>
      <c r="N26" s="4">
        <f>+'Question 1.2'!J25</f>
        <v>0.54870395634379265</v>
      </c>
      <c r="O26" s="17">
        <f>+'Question 1.2'!K25</f>
        <v>0.62163833075734154</v>
      </c>
      <c r="P26" s="2"/>
      <c r="Q26" s="16">
        <f>+'Question 2'!I25</f>
        <v>0.55567836418900241</v>
      </c>
      <c r="R26" s="4">
        <f>+'Question 2'!J25</f>
        <v>0.55690944336748816</v>
      </c>
      <c r="S26" s="17">
        <f>+'Question 2'!K25</f>
        <v>0.63219113486325051</v>
      </c>
      <c r="T26" s="9">
        <f t="shared" si="4"/>
        <v>0.19199275729183526</v>
      </c>
      <c r="U26" s="6">
        <f t="shared" si="5"/>
        <v>0.19148567095963126</v>
      </c>
      <c r="V26" s="10">
        <f t="shared" si="6"/>
        <v>0.16053949313043131</v>
      </c>
      <c r="W26" s="9">
        <f t="shared" si="7"/>
        <v>0.18575472546646885</v>
      </c>
      <c r="X26" s="6">
        <f t="shared" si="8"/>
        <v>0.18524005600993942</v>
      </c>
      <c r="Y26" s="10">
        <f t="shared" si="9"/>
        <v>0.1537675171790932</v>
      </c>
    </row>
    <row r="27" spans="1:25" x14ac:dyDescent="0.35">
      <c r="A27" s="6">
        <v>1953</v>
      </c>
      <c r="B27" s="6">
        <v>389.2</v>
      </c>
      <c r="C27" s="6">
        <v>6.4</v>
      </c>
      <c r="D27" s="6">
        <f t="shared" si="0"/>
        <v>382.8</v>
      </c>
      <c r="E27" s="6">
        <v>783.3</v>
      </c>
      <c r="F27" s="6">
        <v>268.10000000000002</v>
      </c>
      <c r="G27" s="6">
        <v>16.643000000000001</v>
      </c>
      <c r="H27" s="6">
        <v>18.173999999999999</v>
      </c>
      <c r="I27" s="6">
        <v>23.795999999999999</v>
      </c>
      <c r="J27" s="6">
        <f t="shared" si="1"/>
        <v>5436.6632442671471</v>
      </c>
      <c r="K27" s="6">
        <f t="shared" si="2"/>
        <v>2338.5206993931379</v>
      </c>
      <c r="L27" s="8">
        <f t="shared" si="3"/>
        <v>2300.0660938532715</v>
      </c>
      <c r="M27" s="16">
        <f>+'Question 1.2'!I26</f>
        <v>0.55292908530318596</v>
      </c>
      <c r="N27" s="4">
        <f>+'Question 1.2'!J26</f>
        <v>0.55364033959351688</v>
      </c>
      <c r="O27" s="17">
        <f>+'Question 1.2'!K26</f>
        <v>0.62070954715892701</v>
      </c>
      <c r="P27" s="2"/>
      <c r="Q27" s="16">
        <f>+'Question 2'!I26</f>
        <v>0.56217345872518276</v>
      </c>
      <c r="R27" s="4">
        <f>+'Question 2'!J26</f>
        <v>0.56290871043682966</v>
      </c>
      <c r="S27" s="17">
        <f>+'Question 2'!K26</f>
        <v>0.63238319130179244</v>
      </c>
      <c r="T27" s="9">
        <f t="shared" si="4"/>
        <v>0.19230262040187354</v>
      </c>
      <c r="U27" s="6">
        <f t="shared" si="5"/>
        <v>0.19199668221778146</v>
      </c>
      <c r="V27" s="10">
        <f t="shared" si="6"/>
        <v>0.16314760271134085</v>
      </c>
      <c r="W27" s="9">
        <f t="shared" si="7"/>
        <v>0.18522942057100006</v>
      </c>
      <c r="X27" s="6">
        <f t="shared" si="8"/>
        <v>0.18491836074322979</v>
      </c>
      <c r="Y27" s="10">
        <f t="shared" si="9"/>
        <v>0.15552608635616705</v>
      </c>
    </row>
    <row r="28" spans="1:25" x14ac:dyDescent="0.35">
      <c r="A28" s="6">
        <v>1954</v>
      </c>
      <c r="B28" s="6">
        <v>390.5</v>
      </c>
      <c r="C28" s="6">
        <v>6.9</v>
      </c>
      <c r="D28" s="6">
        <f t="shared" si="0"/>
        <v>383.6</v>
      </c>
      <c r="E28" s="6">
        <v>815.2</v>
      </c>
      <c r="F28" s="6">
        <v>284.8</v>
      </c>
      <c r="G28" s="6">
        <v>16.545999999999999</v>
      </c>
      <c r="H28" s="6">
        <v>18.797000000000001</v>
      </c>
      <c r="I28" s="6">
        <v>24.879000000000001</v>
      </c>
      <c r="J28" s="6">
        <f t="shared" si="1"/>
        <v>5481.6028094891872</v>
      </c>
      <c r="K28" s="6">
        <f t="shared" si="2"/>
        <v>2360.0870300979091</v>
      </c>
      <c r="L28" s="8">
        <f t="shared" si="3"/>
        <v>2318.3851081832468</v>
      </c>
      <c r="M28" s="16">
        <f>+'Question 1.2'!I27</f>
        <v>0.54827144686299611</v>
      </c>
      <c r="N28" s="4">
        <f>+'Question 1.2'!J27</f>
        <v>0.54869297796002048</v>
      </c>
      <c r="O28" s="17">
        <f>+'Question 1.2'!K27</f>
        <v>0.61540672607071001</v>
      </c>
      <c r="P28" s="2"/>
      <c r="Q28" s="16">
        <f>+'Question 2'!I27</f>
        <v>0.55813347236704891</v>
      </c>
      <c r="R28" s="4">
        <f>+'Question 2'!J27</f>
        <v>0.5585703104617793</v>
      </c>
      <c r="S28" s="17">
        <f>+'Question 2'!K27</f>
        <v>0.62785923753665684</v>
      </c>
      <c r="T28" s="9">
        <f t="shared" si="4"/>
        <v>0.19449032270962463</v>
      </c>
      <c r="U28" s="6">
        <f t="shared" si="5"/>
        <v>0.19430883380766553</v>
      </c>
      <c r="V28" s="10">
        <f t="shared" si="6"/>
        <v>0.16558543718128177</v>
      </c>
      <c r="W28" s="9">
        <f t="shared" si="7"/>
        <v>0.18688270804581278</v>
      </c>
      <c r="X28" s="6">
        <f t="shared" si="8"/>
        <v>0.18669795205952411</v>
      </c>
      <c r="Y28" s="10">
        <f t="shared" si="9"/>
        <v>0.15739294360208711</v>
      </c>
    </row>
    <row r="29" spans="1:25" x14ac:dyDescent="0.35">
      <c r="A29" s="6">
        <v>1955</v>
      </c>
      <c r="B29" s="6">
        <v>425.5</v>
      </c>
      <c r="C29" s="6">
        <v>7.9</v>
      </c>
      <c r="D29" s="6">
        <f t="shared" si="0"/>
        <v>417.6</v>
      </c>
      <c r="E29" s="6">
        <v>888.8</v>
      </c>
      <c r="F29" s="6">
        <v>308.39999999999998</v>
      </c>
      <c r="G29" s="6">
        <v>17.727</v>
      </c>
      <c r="H29" s="6">
        <v>19.553000000000001</v>
      </c>
      <c r="I29" s="6">
        <v>25.806999999999999</v>
      </c>
      <c r="J29" s="6">
        <f t="shared" si="1"/>
        <v>5740.6186322192261</v>
      </c>
      <c r="K29" s="6">
        <f t="shared" si="2"/>
        <v>2400.293337846223</v>
      </c>
      <c r="L29" s="8">
        <f t="shared" si="3"/>
        <v>2355.7285496699951</v>
      </c>
      <c r="M29" s="16">
        <f>+'Question 1.2'!I28</f>
        <v>0.54195064629847234</v>
      </c>
      <c r="N29" s="4">
        <f>+'Question 1.2'!J28</f>
        <v>0.54220550199858919</v>
      </c>
      <c r="O29" s="17">
        <f>+'Question 1.2'!K28</f>
        <v>0.605249343832021</v>
      </c>
      <c r="P29" s="2"/>
      <c r="Q29" s="16">
        <f>+'Question 2'!I28</f>
        <v>0.55220306513409956</v>
      </c>
      <c r="R29" s="4">
        <f>+'Question 2'!J28</f>
        <v>0.55246765692381405</v>
      </c>
      <c r="S29" s="17">
        <f>+'Question 2'!K28</f>
        <v>0.61806486196730093</v>
      </c>
      <c r="T29" s="9">
        <f t="shared" si="4"/>
        <v>0.19152166038758706</v>
      </c>
      <c r="U29" s="6">
        <f t="shared" si="5"/>
        <v>0.19141509897351411</v>
      </c>
      <c r="V29" s="10">
        <f t="shared" si="6"/>
        <v>0.16505492366144706</v>
      </c>
      <c r="W29" s="9">
        <f t="shared" si="7"/>
        <v>0.18375859667767463</v>
      </c>
      <c r="X29" s="6">
        <f t="shared" si="8"/>
        <v>0.18365001840885523</v>
      </c>
      <c r="Y29" s="10">
        <f t="shared" si="9"/>
        <v>0.15673145464428057</v>
      </c>
    </row>
    <row r="30" spans="1:25" x14ac:dyDescent="0.35">
      <c r="A30" s="6">
        <v>1956</v>
      </c>
      <c r="B30" s="6">
        <v>449.4</v>
      </c>
      <c r="C30" s="6">
        <v>10</v>
      </c>
      <c r="D30" s="6">
        <f t="shared" si="0"/>
        <v>439.4</v>
      </c>
      <c r="E30" s="6">
        <v>958.5</v>
      </c>
      <c r="F30" s="6">
        <v>343.1</v>
      </c>
      <c r="G30" s="6">
        <v>18.105</v>
      </c>
      <c r="H30" s="6">
        <v>20.297999999999998</v>
      </c>
      <c r="I30" s="6">
        <v>26.765000000000001</v>
      </c>
      <c r="J30" s="6">
        <f t="shared" si="1"/>
        <v>6004.0381134472045</v>
      </c>
      <c r="K30" s="6">
        <f t="shared" si="2"/>
        <v>2482.1872410936203</v>
      </c>
      <c r="L30" s="8">
        <f t="shared" si="3"/>
        <v>2426.9538801436065</v>
      </c>
      <c r="M30" s="16">
        <f>+'Question 1.2'!I29</f>
        <v>0.55473965287049409</v>
      </c>
      <c r="N30" s="4">
        <f>+'Question 1.2'!J29</f>
        <v>0.55560508134611097</v>
      </c>
      <c r="O30" s="17">
        <f>+'Question 1.2'!K29</f>
        <v>0.61876396128071487</v>
      </c>
      <c r="P30" s="2"/>
      <c r="Q30" s="16">
        <f>+'Question 2'!I29</f>
        <v>0.56736458807464729</v>
      </c>
      <c r="R30" s="4">
        <f>+'Question 2'!J29</f>
        <v>0.56826988830635972</v>
      </c>
      <c r="S30" s="17">
        <f>+'Question 2'!K29</f>
        <v>0.6345125986256045</v>
      </c>
      <c r="T30" s="9">
        <f t="shared" si="4"/>
        <v>0.18407936987182394</v>
      </c>
      <c r="U30" s="6">
        <f t="shared" si="5"/>
        <v>0.18372158474793471</v>
      </c>
      <c r="V30" s="10">
        <f t="shared" si="6"/>
        <v>0.15761046370353027</v>
      </c>
      <c r="W30" s="9">
        <f t="shared" si="7"/>
        <v>0.17488000106263735</v>
      </c>
      <c r="X30" s="6">
        <f t="shared" si="8"/>
        <v>0.17451406036263939</v>
      </c>
      <c r="Y30" s="10">
        <f t="shared" si="9"/>
        <v>0.14773741441156704</v>
      </c>
    </row>
    <row r="31" spans="1:25" x14ac:dyDescent="0.35">
      <c r="A31" s="6">
        <v>1957</v>
      </c>
      <c r="B31" s="6">
        <v>474</v>
      </c>
      <c r="C31" s="6">
        <v>11.5</v>
      </c>
      <c r="D31" s="6">
        <f t="shared" si="0"/>
        <v>462.5</v>
      </c>
      <c r="E31" s="6">
        <v>1008.9</v>
      </c>
      <c r="F31" s="6">
        <v>360.6</v>
      </c>
      <c r="G31" s="6">
        <v>18.486000000000001</v>
      </c>
      <c r="H31" s="6">
        <v>20.992999999999999</v>
      </c>
      <c r="I31" s="6">
        <v>27.806000000000001</v>
      </c>
      <c r="J31" s="6">
        <f t="shared" si="1"/>
        <v>6102.7300849580206</v>
      </c>
      <c r="K31" s="6">
        <f t="shared" si="2"/>
        <v>2564.102564102564</v>
      </c>
      <c r="L31" s="8">
        <f t="shared" si="3"/>
        <v>2501.8933246781348</v>
      </c>
      <c r="M31" s="16">
        <f>+'Question 1.2'!I30</f>
        <v>0.55400843881856543</v>
      </c>
      <c r="N31" s="4">
        <f>+'Question 1.2'!J30</f>
        <v>0.55529710298160295</v>
      </c>
      <c r="O31" s="17">
        <f>+'Question 1.2'!K30</f>
        <v>0.61773700305810408</v>
      </c>
      <c r="P31" s="2"/>
      <c r="Q31" s="16">
        <f>+'Question 2'!I30</f>
        <v>0.5677837837837838</v>
      </c>
      <c r="R31" s="4">
        <f>+'Question 2'!J30</f>
        <v>0.56913740788903344</v>
      </c>
      <c r="S31" s="17">
        <f>+'Question 2'!K30</f>
        <v>0.63491295938104464</v>
      </c>
      <c r="T31" s="9">
        <f t="shared" si="4"/>
        <v>0.1873863155790034</v>
      </c>
      <c r="U31" s="6">
        <f t="shared" si="5"/>
        <v>0.18684487477485315</v>
      </c>
      <c r="V31" s="10">
        <f t="shared" si="6"/>
        <v>0.16061033618972323</v>
      </c>
      <c r="W31" s="9">
        <f t="shared" si="7"/>
        <v>0.17719264183653163</v>
      </c>
      <c r="X31" s="6">
        <f t="shared" si="8"/>
        <v>0.17663770608386006</v>
      </c>
      <c r="Y31" s="10">
        <f t="shared" si="9"/>
        <v>0.14967216592167906</v>
      </c>
    </row>
    <row r="32" spans="1:25" x14ac:dyDescent="0.35">
      <c r="A32" s="6">
        <v>1958</v>
      </c>
      <c r="B32" s="6">
        <v>481.2</v>
      </c>
      <c r="C32" s="6">
        <v>12.4</v>
      </c>
      <c r="D32" s="6">
        <f t="shared" si="0"/>
        <v>468.8</v>
      </c>
      <c r="E32" s="6">
        <v>1034</v>
      </c>
      <c r="F32" s="6">
        <v>381.1</v>
      </c>
      <c r="G32" s="6">
        <v>18.349</v>
      </c>
      <c r="H32" s="6">
        <v>21.55</v>
      </c>
      <c r="I32" s="6">
        <v>28.969000000000001</v>
      </c>
      <c r="J32" s="6">
        <f t="shared" si="1"/>
        <v>6113.6880539314006</v>
      </c>
      <c r="K32" s="6">
        <f t="shared" si="2"/>
        <v>2622.4862390320995</v>
      </c>
      <c r="L32" s="8">
        <f t="shared" si="3"/>
        <v>2554.9076243936997</v>
      </c>
      <c r="M32" s="16">
        <f>+'Question 1.2'!I31</f>
        <v>0.55008312551953453</v>
      </c>
      <c r="N32" s="4">
        <f>+'Question 1.2'!J31</f>
        <v>0.55168820341809088</v>
      </c>
      <c r="O32" s="17">
        <f>+'Question 1.2'!K31</f>
        <v>0.61615456238361266</v>
      </c>
      <c r="P32" s="2"/>
      <c r="Q32" s="16">
        <f>+'Question 2'!I31</f>
        <v>0.56463310580204773</v>
      </c>
      <c r="R32" s="4">
        <f>+'Question 2'!J31</f>
        <v>0.56632434745400084</v>
      </c>
      <c r="S32" s="17">
        <f>+'Question 2'!K31</f>
        <v>0.63446788111217634</v>
      </c>
      <c r="T32" s="9">
        <f t="shared" si="4"/>
        <v>0.19299329661980694</v>
      </c>
      <c r="U32" s="6">
        <f t="shared" si="5"/>
        <v>0.19230479327053454</v>
      </c>
      <c r="V32" s="10">
        <f t="shared" si="6"/>
        <v>0.16465174035448504</v>
      </c>
      <c r="W32" s="9">
        <f t="shared" si="7"/>
        <v>0.18193963898430765</v>
      </c>
      <c r="X32" s="6">
        <f t="shared" si="8"/>
        <v>0.18123286982089107</v>
      </c>
      <c r="Y32" s="10">
        <f t="shared" si="9"/>
        <v>0.15275571623363104</v>
      </c>
    </row>
    <row r="33" spans="1:25" x14ac:dyDescent="0.35">
      <c r="A33" s="6">
        <v>1959</v>
      </c>
      <c r="B33" s="6">
        <v>521.70000000000005</v>
      </c>
      <c r="C33" s="6">
        <v>13.6</v>
      </c>
      <c r="D33" s="6">
        <f t="shared" si="0"/>
        <v>508.1</v>
      </c>
      <c r="E33" s="6">
        <v>1078.0999999999999</v>
      </c>
      <c r="F33" s="6">
        <v>393.1</v>
      </c>
      <c r="G33" s="6">
        <v>19.622</v>
      </c>
      <c r="H33" s="6">
        <v>22.266999999999999</v>
      </c>
      <c r="I33" s="6">
        <v>30.289000000000001</v>
      </c>
      <c r="J33" s="6">
        <f t="shared" si="1"/>
        <v>6139.5248823216771</v>
      </c>
      <c r="K33" s="6">
        <f t="shared" si="2"/>
        <v>2658.7503822240342</v>
      </c>
      <c r="L33" s="8">
        <f t="shared" si="3"/>
        <v>2589.440424013862</v>
      </c>
      <c r="M33" s="16">
        <f>+'Question 1.2'!I32</f>
        <v>0.54782442016484567</v>
      </c>
      <c r="N33" s="4">
        <f>+'Question 1.2'!J32</f>
        <v>0.54898194391087207</v>
      </c>
      <c r="O33" s="17">
        <f>+'Question 1.2'!K32</f>
        <v>0.60769721454390813</v>
      </c>
      <c r="P33" s="2"/>
      <c r="Q33" s="16">
        <f>+'Question 2'!I32</f>
        <v>0.56248769927179687</v>
      </c>
      <c r="R33" s="4">
        <f>+'Question 2'!J32</f>
        <v>0.56370808678500983</v>
      </c>
      <c r="S33" s="17">
        <f>+'Question 2'!K32</f>
        <v>0.62579373768338087</v>
      </c>
      <c r="T33" s="9">
        <f t="shared" si="4"/>
        <v>0.19581678041256959</v>
      </c>
      <c r="U33" s="6">
        <f t="shared" si="5"/>
        <v>0.19531550926192356</v>
      </c>
      <c r="V33" s="10">
        <f t="shared" si="6"/>
        <v>0.16988858271138907</v>
      </c>
      <c r="W33" s="9">
        <f t="shared" si="7"/>
        <v>0.18452764004117936</v>
      </c>
      <c r="X33" s="6">
        <f t="shared" si="8"/>
        <v>0.18401292256380997</v>
      </c>
      <c r="Y33" s="10">
        <f t="shared" si="9"/>
        <v>0.15782733047501951</v>
      </c>
    </row>
    <row r="34" spans="1:25" x14ac:dyDescent="0.35">
      <c r="A34" s="6">
        <v>1960</v>
      </c>
      <c r="B34" s="6">
        <v>542.4</v>
      </c>
      <c r="C34" s="6">
        <v>14.899999999999999</v>
      </c>
      <c r="D34" s="6">
        <f t="shared" si="0"/>
        <v>527.5</v>
      </c>
      <c r="E34" s="6">
        <v>1111</v>
      </c>
      <c r="F34" s="6">
        <v>409.6</v>
      </c>
      <c r="G34" s="6">
        <v>20.126999999999999</v>
      </c>
      <c r="H34" s="6">
        <v>22.978999999999999</v>
      </c>
      <c r="I34" s="6">
        <v>31.545000000000002</v>
      </c>
      <c r="J34" s="6">
        <f t="shared" si="1"/>
        <v>6133.3117240174724</v>
      </c>
      <c r="K34" s="6">
        <f t="shared" si="2"/>
        <v>2694.8874645997917</v>
      </c>
      <c r="L34" s="8">
        <f t="shared" si="3"/>
        <v>2620.8575545287426</v>
      </c>
      <c r="M34" s="16">
        <f>+'Question 1.2'!I33</f>
        <v>0.55549410029498525</v>
      </c>
      <c r="N34" s="4">
        <f>+'Question 1.2'!J33</f>
        <v>0.55662294476260865</v>
      </c>
      <c r="O34" s="17">
        <f>+'Question 1.2'!K33</f>
        <v>0.61402078663134307</v>
      </c>
      <c r="P34" s="2"/>
      <c r="Q34" s="16">
        <f>+'Question 2'!I33</f>
        <v>0.57118483412322274</v>
      </c>
      <c r="R34" s="4">
        <f>+'Question 2'!J33</f>
        <v>0.57237841945288759</v>
      </c>
      <c r="S34" s="17">
        <f>+'Question 2'!K33</f>
        <v>0.63324926439680551</v>
      </c>
      <c r="T34" s="9">
        <f t="shared" si="4"/>
        <v>0.19530939090619812</v>
      </c>
      <c r="U34" s="6">
        <f t="shared" si="5"/>
        <v>0.19481339315780904</v>
      </c>
      <c r="V34" s="10">
        <f t="shared" si="6"/>
        <v>0.16959362095196823</v>
      </c>
      <c r="W34" s="9">
        <f t="shared" si="7"/>
        <v>0.18323925434666949</v>
      </c>
      <c r="X34" s="6">
        <f t="shared" si="8"/>
        <v>0.18272921714833551</v>
      </c>
      <c r="Y34" s="10">
        <f t="shared" si="9"/>
        <v>0.15671817759900111</v>
      </c>
    </row>
    <row r="35" spans="1:25" x14ac:dyDescent="0.35">
      <c r="A35" s="6">
        <v>1961</v>
      </c>
      <c r="B35" s="6">
        <v>562.20000000000005</v>
      </c>
      <c r="C35" s="6">
        <v>16.8</v>
      </c>
      <c r="D35" s="6">
        <f t="shared" si="0"/>
        <v>545.40000000000009</v>
      </c>
      <c r="E35" s="6">
        <v>1147.5999999999999</v>
      </c>
      <c r="F35" s="6">
        <v>432.6</v>
      </c>
      <c r="G35" s="6">
        <v>20.643000000000001</v>
      </c>
      <c r="H35" s="6">
        <v>23.669</v>
      </c>
      <c r="I35" s="6">
        <v>33.012</v>
      </c>
      <c r="J35" s="6">
        <f t="shared" si="1"/>
        <v>6158.9686297996423</v>
      </c>
      <c r="K35" s="6">
        <f t="shared" si="2"/>
        <v>2723.4413602674031</v>
      </c>
      <c r="L35" s="8">
        <f t="shared" si="3"/>
        <v>2642.0578404301705</v>
      </c>
      <c r="M35" s="16">
        <f>+'Question 1.2'!I34</f>
        <v>0.55211668445393092</v>
      </c>
      <c r="N35" s="4">
        <f>+'Question 1.2'!J34</f>
        <v>0.55408782577650828</v>
      </c>
      <c r="O35" s="17">
        <f>+'Question 1.2'!K34</f>
        <v>0.6122287968441813</v>
      </c>
      <c r="P35" s="2"/>
      <c r="Q35" s="16">
        <f>+'Question 2'!I34</f>
        <v>0.569123579024569</v>
      </c>
      <c r="R35" s="4">
        <f>+'Question 2'!J34</f>
        <v>0.57121825542878157</v>
      </c>
      <c r="S35" s="17">
        <f>+'Question 2'!K34</f>
        <v>0.6332109343125254</v>
      </c>
      <c r="T35" s="9">
        <f t="shared" si="4"/>
        <v>0.19805003393425982</v>
      </c>
      <c r="U35" s="6">
        <f t="shared" si="5"/>
        <v>0.19717841270552594</v>
      </c>
      <c r="V35" s="10">
        <f t="shared" si="6"/>
        <v>0.17146899042243793</v>
      </c>
      <c r="W35" s="9">
        <f t="shared" si="7"/>
        <v>0.18483621117772467</v>
      </c>
      <c r="X35" s="6">
        <f t="shared" si="8"/>
        <v>0.18393764251313741</v>
      </c>
      <c r="Y35" s="10">
        <f t="shared" si="9"/>
        <v>0.15734418943049142</v>
      </c>
    </row>
    <row r="36" spans="1:25" x14ac:dyDescent="0.35">
      <c r="A36" s="6">
        <v>1962</v>
      </c>
      <c r="B36" s="6">
        <v>603.9</v>
      </c>
      <c r="C36" s="6">
        <v>18.3</v>
      </c>
      <c r="D36" s="6">
        <f t="shared" si="0"/>
        <v>585.6</v>
      </c>
      <c r="E36" s="6">
        <v>1190.4000000000001</v>
      </c>
      <c r="F36" s="6">
        <v>462.4</v>
      </c>
      <c r="G36" s="6">
        <v>21.908000000000001</v>
      </c>
      <c r="H36" s="6">
        <v>24.468</v>
      </c>
      <c r="I36" s="6">
        <v>34.546999999999997</v>
      </c>
      <c r="J36" s="6">
        <f t="shared" si="1"/>
        <v>6203.5964026972633</v>
      </c>
      <c r="K36" s="6">
        <f t="shared" si="2"/>
        <v>2756.5272959649442</v>
      </c>
      <c r="L36" s="8">
        <f t="shared" si="3"/>
        <v>2672.9961657841882</v>
      </c>
      <c r="M36" s="16">
        <f>+'Question 1.2'!I35</f>
        <v>0.55009107468123863</v>
      </c>
      <c r="N36" s="4">
        <f>+'Question 1.2'!J35</f>
        <v>0.55219414893617014</v>
      </c>
      <c r="O36" s="17">
        <f>+'Question 1.2'!K35</f>
        <v>0.60797950219619323</v>
      </c>
      <c r="P36" s="2"/>
      <c r="Q36" s="16">
        <f>+'Question 2'!I35</f>
        <v>0.5672814207650273</v>
      </c>
      <c r="R36" s="4">
        <f>+'Question 2'!J35</f>
        <v>0.56951825818618196</v>
      </c>
      <c r="S36" s="17">
        <f>+'Question 2'!K35</f>
        <v>0.62904752887710658</v>
      </c>
      <c r="T36" s="9">
        <f t="shared" si="4"/>
        <v>0.19991407448753409</v>
      </c>
      <c r="U36" s="6">
        <f t="shared" si="5"/>
        <v>0.19897958726224665</v>
      </c>
      <c r="V36" s="10">
        <f t="shared" si="6"/>
        <v>0.17419173212237304</v>
      </c>
      <c r="W36" s="9">
        <f t="shared" si="7"/>
        <v>0.1864491221021021</v>
      </c>
      <c r="X36" s="6">
        <f t="shared" si="8"/>
        <v>0.1854853170022685</v>
      </c>
      <c r="Y36" s="10">
        <f t="shared" si="9"/>
        <v>0.15983543554969915</v>
      </c>
    </row>
    <row r="37" spans="1:25" x14ac:dyDescent="0.35">
      <c r="A37" s="6">
        <v>1963</v>
      </c>
      <c r="B37" s="6">
        <v>637.5</v>
      </c>
      <c r="C37" s="6">
        <v>20.9</v>
      </c>
      <c r="D37" s="6">
        <f t="shared" si="0"/>
        <v>616.6</v>
      </c>
      <c r="E37" s="6">
        <v>1228.7</v>
      </c>
      <c r="F37" s="6">
        <v>488.8</v>
      </c>
      <c r="G37" s="6">
        <v>22.861999999999998</v>
      </c>
      <c r="H37" s="6">
        <v>25.356999999999999</v>
      </c>
      <c r="I37" s="6">
        <v>36.08</v>
      </c>
      <c r="J37" s="6">
        <f t="shared" si="1"/>
        <v>6200.3719480059781</v>
      </c>
      <c r="K37" s="6">
        <f t="shared" si="2"/>
        <v>2788.4699501355963</v>
      </c>
      <c r="L37" s="8">
        <f t="shared" si="3"/>
        <v>2697.0518764762492</v>
      </c>
      <c r="M37" s="16">
        <f>+'Question 1.2'!I36</f>
        <v>0.54964705882352938</v>
      </c>
      <c r="N37" s="4">
        <f>+'Question 1.2'!J36</f>
        <v>0.55155044860695734</v>
      </c>
      <c r="O37" s="17">
        <f>+'Question 1.2'!K36</f>
        <v>0.60528588702712038</v>
      </c>
      <c r="P37" s="2"/>
      <c r="Q37" s="16">
        <f>+'Question 2'!I36</f>
        <v>0.56827765163801491</v>
      </c>
      <c r="R37" s="4">
        <f>+'Question 2'!J36</f>
        <v>0.5703125</v>
      </c>
      <c r="S37" s="17">
        <f>+'Question 2'!K36</f>
        <v>0.6279569892473118</v>
      </c>
      <c r="T37" s="9">
        <f t="shared" si="4"/>
        <v>0.20253553398996207</v>
      </c>
      <c r="U37" s="6">
        <f t="shared" si="5"/>
        <v>0.20167952966328764</v>
      </c>
      <c r="V37" s="10">
        <f t="shared" si="6"/>
        <v>0.17751329309740316</v>
      </c>
      <c r="W37" s="9">
        <f t="shared" si="7"/>
        <v>0.18779156791406446</v>
      </c>
      <c r="X37" s="6">
        <f t="shared" si="8"/>
        <v>0.18690644495062655</v>
      </c>
      <c r="Y37" s="10">
        <f t="shared" si="9"/>
        <v>0.16183211405617495</v>
      </c>
    </row>
    <row r="38" spans="1:25" x14ac:dyDescent="0.35">
      <c r="A38" s="6">
        <v>1964</v>
      </c>
      <c r="B38" s="6">
        <v>684.5</v>
      </c>
      <c r="C38" s="6">
        <v>22.700000000000003</v>
      </c>
      <c r="D38" s="6">
        <f t="shared" si="0"/>
        <v>661.8</v>
      </c>
      <c r="E38" s="6">
        <v>1314</v>
      </c>
      <c r="F38" s="6">
        <v>515.70000000000005</v>
      </c>
      <c r="G38" s="6">
        <v>24.178999999999998</v>
      </c>
      <c r="H38" s="6">
        <v>26.373999999999999</v>
      </c>
      <c r="I38" s="6">
        <v>37.646999999999998</v>
      </c>
      <c r="J38" s="6">
        <f t="shared" si="1"/>
        <v>6352.0096844846867</v>
      </c>
      <c r="K38" s="6">
        <f t="shared" si="2"/>
        <v>2830.969022705654</v>
      </c>
      <c r="L38" s="8">
        <f t="shared" si="3"/>
        <v>2737.0859009884612</v>
      </c>
      <c r="M38" s="16">
        <f>+'Question 1.2'!I37</f>
        <v>0.54930606281957628</v>
      </c>
      <c r="N38" s="4">
        <f>+'Question 1.2'!J37</f>
        <v>0.55148137283660903</v>
      </c>
      <c r="O38" s="17">
        <f>+'Question 1.2'!K37</f>
        <v>0.60382206519993586</v>
      </c>
      <c r="P38" s="2"/>
      <c r="Q38" s="16">
        <f>+'Question 2'!I37</f>
        <v>0.56814747657902698</v>
      </c>
      <c r="R38" s="4">
        <f>+'Question 2'!J37</f>
        <v>0.5704748900015173</v>
      </c>
      <c r="S38" s="17">
        <f>+'Question 2'!K37</f>
        <v>0.62666666666666682</v>
      </c>
      <c r="T38" s="9">
        <f t="shared" si="4"/>
        <v>0.20086565327435207</v>
      </c>
      <c r="U38" s="6">
        <f t="shared" si="5"/>
        <v>0.19989615927498947</v>
      </c>
      <c r="V38" s="10">
        <f t="shared" si="6"/>
        <v>0.17656891544702835</v>
      </c>
      <c r="W38" s="9">
        <f t="shared" si="7"/>
        <v>0.18608558737701719</v>
      </c>
      <c r="X38" s="6">
        <f t="shared" si="8"/>
        <v>0.18508270312763866</v>
      </c>
      <c r="Y38" s="10">
        <f t="shared" si="9"/>
        <v>0.16086962296855975</v>
      </c>
    </row>
    <row r="39" spans="1:25" x14ac:dyDescent="0.35">
      <c r="A39" s="6">
        <v>1965</v>
      </c>
      <c r="B39" s="6">
        <v>742.3</v>
      </c>
      <c r="C39" s="6">
        <v>24.9</v>
      </c>
      <c r="D39" s="6">
        <f t="shared" si="0"/>
        <v>717.4</v>
      </c>
      <c r="E39" s="6">
        <v>1402.9</v>
      </c>
      <c r="F39" s="6">
        <v>551.5</v>
      </c>
      <c r="G39" s="6">
        <v>25.75</v>
      </c>
      <c r="H39" s="6">
        <v>27.538</v>
      </c>
      <c r="I39" s="6">
        <v>39.198</v>
      </c>
      <c r="J39" s="6">
        <f t="shared" si="1"/>
        <v>6501.3745289473427</v>
      </c>
      <c r="K39" s="6">
        <f t="shared" si="2"/>
        <v>2882.7184466019412</v>
      </c>
      <c r="L39" s="8">
        <f t="shared" si="3"/>
        <v>2786.019417475728</v>
      </c>
      <c r="M39" s="16">
        <f>+'Question 1.2'!I38</f>
        <v>0.54614037451165298</v>
      </c>
      <c r="N39" s="4">
        <f>+'Question 1.2'!J38</f>
        <v>0.54835655349655077</v>
      </c>
      <c r="O39" s="17">
        <f>+'Question 1.2'!K38</f>
        <v>0.60005920663114276</v>
      </c>
      <c r="P39" s="2"/>
      <c r="Q39" s="16">
        <f>+'Question 2'!I38</f>
        <v>0.56509618065235567</v>
      </c>
      <c r="R39" s="4">
        <f>+'Question 2'!J38</f>
        <v>0.56746920492721165</v>
      </c>
      <c r="S39" s="17">
        <f>+'Question 2'!K38</f>
        <v>0.62302136161057331</v>
      </c>
      <c r="T39" s="9">
        <f t="shared" si="4"/>
        <v>0.201241984866075</v>
      </c>
      <c r="U39" s="6">
        <f t="shared" si="5"/>
        <v>0.20025932804292304</v>
      </c>
      <c r="V39" s="10">
        <f t="shared" si="6"/>
        <v>0.17733430022523133</v>
      </c>
      <c r="W39" s="9">
        <f t="shared" si="7"/>
        <v>0.18636835642094218</v>
      </c>
      <c r="X39" s="6">
        <f t="shared" si="8"/>
        <v>0.18535144966092498</v>
      </c>
      <c r="Y39" s="10">
        <f t="shared" si="9"/>
        <v>0.16154580879015382</v>
      </c>
    </row>
    <row r="40" spans="1:25" x14ac:dyDescent="0.35">
      <c r="A40" s="6">
        <v>1966</v>
      </c>
      <c r="B40" s="6">
        <v>813.4</v>
      </c>
      <c r="C40" s="6">
        <v>28.200000000000003</v>
      </c>
      <c r="D40" s="6">
        <f t="shared" si="0"/>
        <v>785.19999999999993</v>
      </c>
      <c r="E40" s="6">
        <v>1522.1</v>
      </c>
      <c r="F40" s="6">
        <v>597.79999999999995</v>
      </c>
      <c r="G40" s="6">
        <v>27.449000000000002</v>
      </c>
      <c r="H40" s="6">
        <v>28.745000000000001</v>
      </c>
      <c r="I40" s="6">
        <v>40.948</v>
      </c>
      <c r="J40" s="6">
        <f t="shared" si="1"/>
        <v>6755.0821321767507</v>
      </c>
      <c r="K40" s="6">
        <f t="shared" si="2"/>
        <v>2963.3137819228386</v>
      </c>
      <c r="L40" s="8">
        <f t="shared" si="3"/>
        <v>2860.5777988269151</v>
      </c>
      <c r="M40" s="16">
        <f>+'Question 1.2'!I39</f>
        <v>0.55224981558888619</v>
      </c>
      <c r="N40" s="4">
        <f>+'Question 1.2'!J39</f>
        <v>0.55491043854231004</v>
      </c>
      <c r="O40" s="17">
        <f>+'Question 1.2'!K39</f>
        <v>0.60571736785329011</v>
      </c>
      <c r="P40" s="2"/>
      <c r="Q40" s="16">
        <f>+'Question 2'!I39</f>
        <v>0.5720835455934794</v>
      </c>
      <c r="R40" s="4">
        <f>+'Question 2'!J39</f>
        <v>0.57493920389095099</v>
      </c>
      <c r="S40" s="17">
        <f>+'Question 2'!K39</f>
        <v>0.6296607793664144</v>
      </c>
      <c r="T40" s="9">
        <f t="shared" si="4"/>
        <v>0.19641867654041265</v>
      </c>
      <c r="U40" s="6">
        <f t="shared" si="5"/>
        <v>0.19525151668771065</v>
      </c>
      <c r="V40" s="10">
        <f t="shared" si="6"/>
        <v>0.17296357541646346</v>
      </c>
      <c r="W40" s="9">
        <f t="shared" si="7"/>
        <v>0.18120998165178098</v>
      </c>
      <c r="X40" s="6">
        <f t="shared" si="8"/>
        <v>0.18000069469317065</v>
      </c>
      <c r="Y40" s="10">
        <f t="shared" si="9"/>
        <v>0.15682772346069501</v>
      </c>
    </row>
    <row r="41" spans="1:25" x14ac:dyDescent="0.35">
      <c r="A41" s="6">
        <v>1967</v>
      </c>
      <c r="B41" s="6">
        <v>860</v>
      </c>
      <c r="C41" s="6">
        <v>30.2</v>
      </c>
      <c r="D41" s="6">
        <f t="shared" si="0"/>
        <v>829.8</v>
      </c>
      <c r="E41" s="6">
        <v>1636.6</v>
      </c>
      <c r="F41" s="6">
        <v>648.79999999999995</v>
      </c>
      <c r="G41" s="6">
        <v>28.201000000000001</v>
      </c>
      <c r="H41" s="6">
        <v>29.838999999999999</v>
      </c>
      <c r="I41" s="6">
        <v>42.765999999999998</v>
      </c>
      <c r="J41" s="6">
        <f t="shared" si="1"/>
        <v>7001.8612741267498</v>
      </c>
      <c r="K41" s="6">
        <f t="shared" si="2"/>
        <v>3049.5372504521115</v>
      </c>
      <c r="L41" s="8">
        <f t="shared" si="3"/>
        <v>2942.4488493315839</v>
      </c>
      <c r="M41" s="16">
        <f>+'Question 1.2'!I40</f>
        <v>0.56023255813953488</v>
      </c>
      <c r="N41" s="4">
        <f>+'Question 1.2'!J40</f>
        <v>0.56271899088997901</v>
      </c>
      <c r="O41" s="17">
        <f>+'Question 1.2'!K40</f>
        <v>0.61243167662387188</v>
      </c>
      <c r="P41" s="2"/>
      <c r="Q41" s="16">
        <f>+'Question 2'!I40</f>
        <v>0.58062183658712951</v>
      </c>
      <c r="R41" s="4">
        <f>+'Question 2'!J40</f>
        <v>0.58329297820823245</v>
      </c>
      <c r="S41" s="17">
        <f>+'Question 2'!K40</f>
        <v>0.6368803701255783</v>
      </c>
      <c r="T41" s="9">
        <f t="shared" si="4"/>
        <v>0.19153295716456165</v>
      </c>
      <c r="U41" s="6">
        <f t="shared" si="5"/>
        <v>0.19045003521047463</v>
      </c>
      <c r="V41" s="10">
        <f t="shared" si="6"/>
        <v>0.16879855126495288</v>
      </c>
      <c r="W41" s="9">
        <f t="shared" si="7"/>
        <v>0.17623868083888797</v>
      </c>
      <c r="X41" s="6">
        <f t="shared" si="8"/>
        <v>0.1751161653702569</v>
      </c>
      <c r="Y41" s="10">
        <f t="shared" si="9"/>
        <v>0.15259670182868024</v>
      </c>
    </row>
    <row r="42" spans="1:25" x14ac:dyDescent="0.35">
      <c r="A42" s="6">
        <v>1968</v>
      </c>
      <c r="B42" s="6">
        <v>940.7</v>
      </c>
      <c r="C42" s="6">
        <v>32.6</v>
      </c>
      <c r="D42" s="6">
        <f t="shared" si="0"/>
        <v>908.1</v>
      </c>
      <c r="E42" s="6">
        <v>1804.7</v>
      </c>
      <c r="F42" s="6">
        <v>706.6</v>
      </c>
      <c r="G42" s="6">
        <v>29.588000000000001</v>
      </c>
      <c r="H42" s="6">
        <v>31.016999999999999</v>
      </c>
      <c r="I42" s="6">
        <v>44.421999999999997</v>
      </c>
      <c r="J42" s="6">
        <f t="shared" si="1"/>
        <v>7409.0754354984474</v>
      </c>
      <c r="K42" s="6">
        <f t="shared" si="2"/>
        <v>3179.3294578883329</v>
      </c>
      <c r="L42" s="8">
        <f t="shared" si="3"/>
        <v>3069.1496552656481</v>
      </c>
      <c r="M42" s="16">
        <f>+'Question 1.2'!I41</f>
        <v>0.56426065695758465</v>
      </c>
      <c r="N42" s="4">
        <f>+'Question 1.2'!J41</f>
        <v>0.56679124399359315</v>
      </c>
      <c r="O42" s="17">
        <f>+'Question 1.2'!K41</f>
        <v>0.61527761678451365</v>
      </c>
      <c r="P42" s="2"/>
      <c r="Q42" s="16">
        <f>+'Question 2'!I41</f>
        <v>0.58451712366479458</v>
      </c>
      <c r="R42" s="4">
        <f>+'Question 2'!J41</f>
        <v>0.58723310100674853</v>
      </c>
      <c r="S42" s="17">
        <f>+'Question 2'!K41</f>
        <v>0.63944103120106</v>
      </c>
      <c r="T42" s="9">
        <f t="shared" si="4"/>
        <v>0.18698135028536936</v>
      </c>
      <c r="U42" s="6">
        <f t="shared" si="5"/>
        <v>0.18589544287635795</v>
      </c>
      <c r="V42" s="10">
        <f t="shared" si="6"/>
        <v>0.16508931738035559</v>
      </c>
      <c r="W42" s="9">
        <f t="shared" si="7"/>
        <v>0.1721104256225173</v>
      </c>
      <c r="X42" s="6">
        <f t="shared" si="8"/>
        <v>0.17098535394585049</v>
      </c>
      <c r="Y42" s="10">
        <f t="shared" si="9"/>
        <v>0.14935864055185677</v>
      </c>
    </row>
    <row r="43" spans="1:25" x14ac:dyDescent="0.35">
      <c r="A43" s="6">
        <v>1969</v>
      </c>
      <c r="B43" s="6">
        <v>1017.6</v>
      </c>
      <c r="C43" s="6">
        <v>34.9</v>
      </c>
      <c r="D43" s="6">
        <f t="shared" si="0"/>
        <v>982.7</v>
      </c>
      <c r="E43" s="6">
        <v>1962.9</v>
      </c>
      <c r="F43" s="6">
        <v>781.1</v>
      </c>
      <c r="G43" s="6">
        <v>30.512</v>
      </c>
      <c r="H43" s="6">
        <v>32.258000000000003</v>
      </c>
      <c r="I43" s="6">
        <v>45.847000000000001</v>
      </c>
      <c r="J43" s="6">
        <f t="shared" si="1"/>
        <v>7788.712336427443</v>
      </c>
      <c r="K43" s="6">
        <f t="shared" si="2"/>
        <v>3335.0812794965918</v>
      </c>
      <c r="L43" s="8">
        <f t="shared" si="3"/>
        <v>3220.7000524383852</v>
      </c>
      <c r="M43" s="16">
        <f>+'Question 1.2'!I42</f>
        <v>0.57439072327044027</v>
      </c>
      <c r="N43" s="4">
        <f>+'Question 1.2'!J42</f>
        <v>0.57694205902674955</v>
      </c>
      <c r="O43" s="17">
        <f>+'Question 1.2'!K42</f>
        <v>0.62439910265997223</v>
      </c>
      <c r="P43" s="2"/>
      <c r="Q43" s="16">
        <f>+'Question 2'!I42</f>
        <v>0.59478986465859363</v>
      </c>
      <c r="R43" s="4">
        <f>+'Question 2'!J42</f>
        <v>0.59752606828869348</v>
      </c>
      <c r="S43" s="17">
        <f>+'Question 2'!K42</f>
        <v>0.64857967154904572</v>
      </c>
      <c r="T43" s="9">
        <f t="shared" si="4"/>
        <v>0.18224341455803644</v>
      </c>
      <c r="U43" s="6">
        <f t="shared" si="5"/>
        <v>0.18115094744010454</v>
      </c>
      <c r="V43" s="10">
        <f t="shared" si="6"/>
        <v>0.16083011763346527</v>
      </c>
      <c r="W43" s="9">
        <f t="shared" si="7"/>
        <v>0.1675579027407299</v>
      </c>
      <c r="X43" s="6">
        <f t="shared" si="8"/>
        <v>0.16642645882621671</v>
      </c>
      <c r="Y43" s="10">
        <f t="shared" si="9"/>
        <v>0.14531535141905758</v>
      </c>
    </row>
    <row r="44" spans="1:25" x14ac:dyDescent="0.35">
      <c r="A44" s="6">
        <v>1970</v>
      </c>
      <c r="B44" s="6">
        <v>1073.3</v>
      </c>
      <c r="C44" s="6">
        <v>35.5</v>
      </c>
      <c r="D44" s="6">
        <f t="shared" si="0"/>
        <v>1037.8</v>
      </c>
      <c r="E44" s="6">
        <v>2121</v>
      </c>
      <c r="F44" s="6">
        <v>869.8</v>
      </c>
      <c r="G44" s="6">
        <v>30.568999999999999</v>
      </c>
      <c r="H44" s="6">
        <v>33.351999999999997</v>
      </c>
      <c r="I44" s="6">
        <v>46.994</v>
      </c>
      <c r="J44" s="6">
        <f t="shared" si="1"/>
        <v>8210.3132940535652</v>
      </c>
      <c r="K44" s="6">
        <f t="shared" si="2"/>
        <v>3511.0733095619744</v>
      </c>
      <c r="L44" s="8">
        <f t="shared" si="3"/>
        <v>3394.9425888972482</v>
      </c>
      <c r="M44" s="16">
        <f>+'Question 1.2'!I43</f>
        <v>0.58073232087953042</v>
      </c>
      <c r="N44" s="4">
        <f>+'Question 1.2'!J43</f>
        <v>0.58334113242863828</v>
      </c>
      <c r="O44" s="17">
        <f>+'Question 1.2'!K43</f>
        <v>0.62915110527909557</v>
      </c>
      <c r="P44" s="2"/>
      <c r="Q44" s="16">
        <f>+'Question 2'!I43</f>
        <v>0.60059741761418384</v>
      </c>
      <c r="R44" s="4">
        <f>+'Question 2'!J43</f>
        <v>0.60338818973862529</v>
      </c>
      <c r="S44" s="17">
        <f>+'Question 2'!K43</f>
        <v>0.65253350083752082</v>
      </c>
      <c r="T44" s="9">
        <f t="shared" si="4"/>
        <v>0.17929639284143389</v>
      </c>
      <c r="U44" s="6">
        <f t="shared" si="5"/>
        <v>0.17818075592580199</v>
      </c>
      <c r="V44" s="10">
        <f t="shared" si="6"/>
        <v>0.15859049581922463</v>
      </c>
      <c r="W44" s="9">
        <f t="shared" si="7"/>
        <v>0.16515189962838742</v>
      </c>
      <c r="X44" s="6">
        <f t="shared" si="8"/>
        <v>0.16399792281875267</v>
      </c>
      <c r="Y44" s="10">
        <f t="shared" si="9"/>
        <v>0.14367646811676399</v>
      </c>
    </row>
    <row r="45" spans="1:25" x14ac:dyDescent="0.35">
      <c r="A45" s="6">
        <v>1971</v>
      </c>
      <c r="B45" s="6">
        <v>1164.9000000000001</v>
      </c>
      <c r="C45" s="6">
        <v>36.799999999999997</v>
      </c>
      <c r="D45" s="6">
        <f t="shared" si="0"/>
        <v>1128.1000000000001</v>
      </c>
      <c r="E45" s="6">
        <v>2352.6999999999998</v>
      </c>
      <c r="F45" s="6">
        <v>941.9</v>
      </c>
      <c r="G45" s="6">
        <v>31.576000000000001</v>
      </c>
      <c r="H45" s="6">
        <v>34.545999999999999</v>
      </c>
      <c r="I45" s="6">
        <v>47.856999999999999</v>
      </c>
      <c r="J45" s="6">
        <f t="shared" si="1"/>
        <v>8778.4949655606997</v>
      </c>
      <c r="K45" s="6">
        <f t="shared" si="2"/>
        <v>3689.1943248036482</v>
      </c>
      <c r="L45" s="8">
        <f t="shared" si="3"/>
        <v>3572.6501140106416</v>
      </c>
      <c r="M45" s="16">
        <f>+'Question 1.2'!I44</f>
        <v>0.57086445188428192</v>
      </c>
      <c r="N45" s="4">
        <f>+'Question 1.2'!J44</f>
        <v>0.57317703844164802</v>
      </c>
      <c r="O45" s="17">
        <f>+'Question 1.2'!K44</f>
        <v>0.61785747468178021</v>
      </c>
      <c r="P45" s="2"/>
      <c r="Q45" s="16">
        <f>+'Question 2'!I44</f>
        <v>0.58948674762875619</v>
      </c>
      <c r="R45" s="4">
        <f>+'Question 2'!J44</f>
        <v>0.59195299982196903</v>
      </c>
      <c r="S45" s="17">
        <f>+'Question 2'!K44</f>
        <v>0.63973063973063971</v>
      </c>
      <c r="T45" s="9">
        <f t="shared" si="4"/>
        <v>0.18034576939338604</v>
      </c>
      <c r="U45" s="6">
        <f t="shared" si="5"/>
        <v>0.17937389651124361</v>
      </c>
      <c r="V45" s="10">
        <f t="shared" si="6"/>
        <v>0.16059678124791912</v>
      </c>
      <c r="W45" s="9">
        <f t="shared" si="7"/>
        <v>0.16706966554526326</v>
      </c>
      <c r="X45" s="6">
        <f t="shared" si="8"/>
        <v>0.16606595634296514</v>
      </c>
      <c r="Y45" s="10">
        <f t="shared" si="9"/>
        <v>0.14662153092191929</v>
      </c>
    </row>
    <row r="46" spans="1:25" x14ac:dyDescent="0.35">
      <c r="A46" s="6">
        <v>1972</v>
      </c>
      <c r="B46" s="6">
        <v>1279.0999999999999</v>
      </c>
      <c r="C46" s="6">
        <v>39.900000000000006</v>
      </c>
      <c r="D46" s="6">
        <f t="shared" si="0"/>
        <v>1239.1999999999998</v>
      </c>
      <c r="E46" s="6">
        <v>2594</v>
      </c>
      <c r="F46" s="6">
        <v>1027.9000000000001</v>
      </c>
      <c r="G46" s="6">
        <v>33.235999999999997</v>
      </c>
      <c r="H46" s="6">
        <v>35.950000000000003</v>
      </c>
      <c r="I46" s="6">
        <v>48.694000000000003</v>
      </c>
      <c r="J46" s="6">
        <f t="shared" si="1"/>
        <v>9326.5148830712733</v>
      </c>
      <c r="K46" s="6">
        <f t="shared" si="2"/>
        <v>3848.5377301721023</v>
      </c>
      <c r="L46" s="8">
        <f t="shared" si="3"/>
        <v>3728.4871825731129</v>
      </c>
      <c r="M46" s="16">
        <f>+'Question 1.2'!I45</f>
        <v>0.57173012274255341</v>
      </c>
      <c r="N46" s="4">
        <f>+'Question 1.2'!J45</f>
        <v>0.57469548133595283</v>
      </c>
      <c r="O46" s="17">
        <f>+'Question 1.2'!K45</f>
        <v>0.62111431968744679</v>
      </c>
      <c r="P46" s="2"/>
      <c r="Q46" s="16">
        <f>+'Question 2'!I45</f>
        <v>0.59013879922530665</v>
      </c>
      <c r="R46" s="4">
        <f>+'Question 2'!J45</f>
        <v>0.59329871815674184</v>
      </c>
      <c r="S46" s="17">
        <f>+'Question 2'!K45</f>
        <v>0.64290109890109881</v>
      </c>
      <c r="T46" s="9">
        <f t="shared" si="4"/>
        <v>0.17672333148936045</v>
      </c>
      <c r="U46" s="6">
        <f t="shared" si="5"/>
        <v>0.17549969172967891</v>
      </c>
      <c r="V46" s="10">
        <f t="shared" si="6"/>
        <v>0.15634520015097081</v>
      </c>
      <c r="W46" s="9">
        <f t="shared" si="7"/>
        <v>0.16385136922863486</v>
      </c>
      <c r="X46" s="6">
        <f t="shared" si="8"/>
        <v>0.16258811951729718</v>
      </c>
      <c r="Y46" s="10">
        <f t="shared" si="9"/>
        <v>0.14275843574483704</v>
      </c>
    </row>
    <row r="47" spans="1:25" x14ac:dyDescent="0.35">
      <c r="A47" s="6">
        <v>1973</v>
      </c>
      <c r="B47" s="6">
        <v>1425.4</v>
      </c>
      <c r="C47" s="6">
        <v>43</v>
      </c>
      <c r="D47" s="6">
        <f t="shared" si="0"/>
        <v>1382.4</v>
      </c>
      <c r="E47" s="6">
        <v>2946.9</v>
      </c>
      <c r="F47" s="6">
        <v>1163.7</v>
      </c>
      <c r="G47" s="6">
        <v>35.113</v>
      </c>
      <c r="H47" s="6">
        <v>37.51</v>
      </c>
      <c r="I47" s="6">
        <v>49.53</v>
      </c>
      <c r="J47" s="6">
        <f t="shared" si="1"/>
        <v>10205.790145846026</v>
      </c>
      <c r="K47" s="6">
        <f t="shared" si="2"/>
        <v>4059.4651553555664</v>
      </c>
      <c r="L47" s="8">
        <f t="shared" si="3"/>
        <v>3937.0033890581835</v>
      </c>
      <c r="M47" s="16">
        <f>+'Question 1.2'!I46</f>
        <v>0.57015574575557737</v>
      </c>
      <c r="N47" s="4">
        <f>+'Question 1.2'!J46</f>
        <v>0.57224334600760463</v>
      </c>
      <c r="O47" s="17">
        <f>+'Question 1.2'!K46</f>
        <v>0.62147281486579486</v>
      </c>
      <c r="P47" s="2"/>
      <c r="Q47" s="16">
        <f>+'Question 2'!I46</f>
        <v>0.587890625</v>
      </c>
      <c r="R47" s="4">
        <f>+'Question 2'!J46</f>
        <v>0.59011036886436252</v>
      </c>
      <c r="S47" s="17">
        <f>+'Question 2'!K46</f>
        <v>0.642602988851111</v>
      </c>
      <c r="T47" s="9">
        <f t="shared" si="4"/>
        <v>0.1709752745646313</v>
      </c>
      <c r="U47" s="6">
        <f t="shared" si="5"/>
        <v>0.17014490862918577</v>
      </c>
      <c r="V47" s="10">
        <f t="shared" si="6"/>
        <v>0.15056334653643327</v>
      </c>
      <c r="W47" s="9">
        <f t="shared" si="7"/>
        <v>0.1589760305524244</v>
      </c>
      <c r="X47" s="6">
        <f t="shared" si="8"/>
        <v>0.15811973829166368</v>
      </c>
      <c r="Y47" s="10">
        <f t="shared" si="9"/>
        <v>0.13787009374331982</v>
      </c>
    </row>
    <row r="48" spans="1:25" x14ac:dyDescent="0.35">
      <c r="A48" s="6">
        <v>1974</v>
      </c>
      <c r="B48" s="6">
        <v>1545.2</v>
      </c>
      <c r="C48" s="6">
        <v>47</v>
      </c>
      <c r="D48" s="6">
        <f t="shared" si="0"/>
        <v>1498.2</v>
      </c>
      <c r="E48" s="6">
        <v>3468.3</v>
      </c>
      <c r="F48" s="6">
        <v>1419.4</v>
      </c>
      <c r="G48" s="6">
        <v>34.923000000000002</v>
      </c>
      <c r="H48" s="6">
        <v>38.777000000000001</v>
      </c>
      <c r="I48" s="6">
        <v>50.371000000000002</v>
      </c>
      <c r="J48" s="6">
        <f t="shared" si="1"/>
        <v>11762.110758513783</v>
      </c>
      <c r="K48" s="6">
        <f t="shared" si="2"/>
        <v>4424.5912435930477</v>
      </c>
      <c r="L48" s="8">
        <f t="shared" si="3"/>
        <v>4290.0094493600209</v>
      </c>
      <c r="M48" s="16">
        <f>+'Question 1.2'!I47</f>
        <v>0.57448873932177069</v>
      </c>
      <c r="N48" s="4">
        <f>+'Question 1.2'!J47</f>
        <v>0.57571826966729356</v>
      </c>
      <c r="O48" s="17">
        <f>+'Question 1.2'!K47</f>
        <v>0.62089948940337136</v>
      </c>
      <c r="P48" s="2"/>
      <c r="Q48" s="16">
        <f>+'Question 2'!I47</f>
        <v>0.59251101321585908</v>
      </c>
      <c r="R48" s="4">
        <f>+'Question 2'!J47</f>
        <v>0.5938189845474614</v>
      </c>
      <c r="S48" s="17">
        <f>+'Question 2'!K47</f>
        <v>0.64200477326968974</v>
      </c>
      <c r="T48" s="9">
        <f t="shared" si="4"/>
        <v>0.16006594706518687</v>
      </c>
      <c r="U48" s="6">
        <f t="shared" si="5"/>
        <v>0.15960343065871663</v>
      </c>
      <c r="V48" s="10">
        <f t="shared" si="6"/>
        <v>0.14260746511108707</v>
      </c>
      <c r="W48" s="9">
        <f t="shared" si="7"/>
        <v>0.1486239706209834</v>
      </c>
      <c r="X48" s="6">
        <f t="shared" si="8"/>
        <v>0.14814691259226143</v>
      </c>
      <c r="Y48" s="10">
        <f t="shared" si="9"/>
        <v>0.13057204927161156</v>
      </c>
    </row>
    <row r="49" spans="1:25" x14ac:dyDescent="0.35">
      <c r="A49" s="6">
        <v>1975</v>
      </c>
      <c r="B49" s="6">
        <v>1684.9</v>
      </c>
      <c r="C49" s="6">
        <v>51.1</v>
      </c>
      <c r="D49" s="6">
        <f t="shared" si="0"/>
        <v>1633.8000000000002</v>
      </c>
      <c r="E49" s="6">
        <v>3786.4</v>
      </c>
      <c r="F49" s="6">
        <v>1490.9</v>
      </c>
      <c r="G49" s="6">
        <v>34.850999999999999</v>
      </c>
      <c r="H49" s="6">
        <v>39.673999999999999</v>
      </c>
      <c r="I49" s="6">
        <v>51.195</v>
      </c>
      <c r="J49" s="6">
        <f t="shared" si="1"/>
        <v>12455.980278728615</v>
      </c>
      <c r="K49" s="6">
        <f t="shared" si="2"/>
        <v>4834.5815041175292</v>
      </c>
      <c r="L49" s="8">
        <f t="shared" si="3"/>
        <v>4687.957303951107</v>
      </c>
      <c r="M49" s="16">
        <f>+'Question 1.2'!I48</f>
        <v>0.56216986171286132</v>
      </c>
      <c r="N49" s="4">
        <f>+'Question 1.2'!J48</f>
        <v>0.56367531540109495</v>
      </c>
      <c r="O49" s="17">
        <f>+'Question 1.2'!K48</f>
        <v>0.60632441428754325</v>
      </c>
      <c r="P49" s="2"/>
      <c r="Q49" s="16">
        <f>+'Question 2'!I48</f>
        <v>0.57975272371159259</v>
      </c>
      <c r="R49" s="4">
        <f>+'Question 2'!J48</f>
        <v>0.58135395568649106</v>
      </c>
      <c r="S49" s="17">
        <f>+'Question 2'!K48</f>
        <v>0.62682813844219443</v>
      </c>
      <c r="T49" s="9">
        <f t="shared" si="4"/>
        <v>0.16993648361205299</v>
      </c>
      <c r="U49" s="6">
        <f t="shared" si="5"/>
        <v>0.16935216681051882</v>
      </c>
      <c r="V49" s="10">
        <f t="shared" si="6"/>
        <v>0.15279862866821625</v>
      </c>
      <c r="W49" s="9">
        <f t="shared" si="7"/>
        <v>0.15816509373462873</v>
      </c>
      <c r="X49" s="6">
        <f t="shared" si="8"/>
        <v>0.15756245091053367</v>
      </c>
      <c r="Y49" s="10">
        <f t="shared" si="9"/>
        <v>0.14044769780235306</v>
      </c>
    </row>
    <row r="50" spans="1:25" x14ac:dyDescent="0.35">
      <c r="A50" s="6">
        <v>1976</v>
      </c>
      <c r="B50" s="6">
        <v>1873.4</v>
      </c>
      <c r="C50" s="6">
        <v>57.7</v>
      </c>
      <c r="D50" s="6">
        <f t="shared" si="0"/>
        <v>1815.7</v>
      </c>
      <c r="E50" s="6">
        <v>4168.8999999999996</v>
      </c>
      <c r="F50" s="6">
        <v>1578.5</v>
      </c>
      <c r="G50" s="6">
        <v>36.728999999999999</v>
      </c>
      <c r="H50" s="6">
        <v>40.76</v>
      </c>
      <c r="I50" s="6">
        <v>52.039000000000001</v>
      </c>
      <c r="J50" s="6">
        <f t="shared" si="1"/>
        <v>13261.221475566912</v>
      </c>
      <c r="K50" s="6">
        <f t="shared" si="2"/>
        <v>5100.60170437529</v>
      </c>
      <c r="L50" s="8">
        <f t="shared" si="3"/>
        <v>4943.5051321843775</v>
      </c>
      <c r="M50" s="16">
        <f>+'Question 1.2'!I49</f>
        <v>0.55957083377815731</v>
      </c>
      <c r="N50" s="4">
        <f>+'Question 1.2'!J49</f>
        <v>0.5610983246801905</v>
      </c>
      <c r="O50" s="17">
        <f>+'Question 1.2'!K49</f>
        <v>0.6034075864847751</v>
      </c>
      <c r="P50" s="2"/>
      <c r="Q50" s="16">
        <f>+'Question 2'!I49</f>
        <v>0.57735308696370546</v>
      </c>
      <c r="R50" s="4">
        <f>+'Question 2'!J49</f>
        <v>0.57897934386391248</v>
      </c>
      <c r="S50" s="17">
        <f>+'Question 2'!K49</f>
        <v>0.62413669921409853</v>
      </c>
      <c r="T50" s="9">
        <f t="shared" si="4"/>
        <v>0.16940021400190691</v>
      </c>
      <c r="U50" s="6">
        <f t="shared" si="5"/>
        <v>0.16881270230755183</v>
      </c>
      <c r="V50" s="10">
        <f t="shared" si="6"/>
        <v>0.15253948846605697</v>
      </c>
      <c r="W50" s="9">
        <f t="shared" si="7"/>
        <v>0.15755390161806246</v>
      </c>
      <c r="X50" s="6">
        <f t="shared" si="8"/>
        <v>0.15694766716618819</v>
      </c>
      <c r="Y50" s="10">
        <f t="shared" si="9"/>
        <v>0.14011395253885783</v>
      </c>
    </row>
    <row r="51" spans="1:25" x14ac:dyDescent="0.35">
      <c r="A51" s="6">
        <v>1977</v>
      </c>
      <c r="B51" s="6">
        <v>2081.8000000000002</v>
      </c>
      <c r="C51" s="6">
        <v>63.699999999999996</v>
      </c>
      <c r="D51" s="6">
        <f t="shared" si="0"/>
        <v>2018.1000000000001</v>
      </c>
      <c r="E51" s="6">
        <v>4735.7</v>
      </c>
      <c r="F51" s="6">
        <v>1679.7</v>
      </c>
      <c r="G51" s="6">
        <v>38.427</v>
      </c>
      <c r="H51" s="6">
        <v>42.16</v>
      </c>
      <c r="I51" s="6">
        <v>52.802</v>
      </c>
      <c r="J51" s="6">
        <f t="shared" si="1"/>
        <v>14413.81451215802</v>
      </c>
      <c r="K51" s="6">
        <f t="shared" si="2"/>
        <v>5417.5449553699227</v>
      </c>
      <c r="L51" s="8">
        <f t="shared" si="3"/>
        <v>5251.7760949332505</v>
      </c>
      <c r="M51" s="16">
        <f>+'Question 1.2'!I50</f>
        <v>0.55999615717167828</v>
      </c>
      <c r="N51" s="4">
        <f>+'Question 1.2'!J50</f>
        <v>0.56191256567214531</v>
      </c>
      <c r="O51" s="17">
        <f>+'Question 1.2'!K50</f>
        <v>0.60397886229406272</v>
      </c>
      <c r="P51" s="2"/>
      <c r="Q51" s="16">
        <f>+'Question 2'!I50</f>
        <v>0.5776720677865318</v>
      </c>
      <c r="R51" s="4">
        <f>+'Question 2'!J50</f>
        <v>0.57971158627548469</v>
      </c>
      <c r="S51" s="17">
        <f>+'Question 2'!K50</f>
        <v>0.62459148138226617</v>
      </c>
      <c r="T51" s="9">
        <f t="shared" si="4"/>
        <v>0.16537888683438204</v>
      </c>
      <c r="U51" s="6">
        <f t="shared" si="5"/>
        <v>0.16465858970586161</v>
      </c>
      <c r="V51" s="10">
        <f t="shared" si="6"/>
        <v>0.14884764300171652</v>
      </c>
      <c r="W51" s="9">
        <f t="shared" si="7"/>
        <v>0.15387819350321374</v>
      </c>
      <c r="X51" s="6">
        <f t="shared" si="8"/>
        <v>0.15313508039901622</v>
      </c>
      <c r="Y51" s="10">
        <f t="shared" si="9"/>
        <v>0.13678277060162741</v>
      </c>
    </row>
    <row r="52" spans="1:25" x14ac:dyDescent="0.35">
      <c r="A52" s="6">
        <v>1978</v>
      </c>
      <c r="B52" s="6">
        <v>2351.6</v>
      </c>
      <c r="C52" s="6">
        <v>71.400000000000006</v>
      </c>
      <c r="D52" s="6">
        <f t="shared" si="0"/>
        <v>2280.1999999999998</v>
      </c>
      <c r="E52" s="6">
        <v>5412.9</v>
      </c>
      <c r="F52" s="6">
        <v>1848.2</v>
      </c>
      <c r="G52" s="6">
        <v>40.554000000000002</v>
      </c>
      <c r="H52" s="6">
        <v>43.823</v>
      </c>
      <c r="I52" s="6">
        <v>53.691000000000003</v>
      </c>
      <c r="J52" s="6">
        <f t="shared" si="1"/>
        <v>15794.023249922175</v>
      </c>
      <c r="K52" s="6">
        <f t="shared" si="2"/>
        <v>5798.6881688612712</v>
      </c>
      <c r="L52" s="8">
        <f t="shared" si="3"/>
        <v>5622.6266212950623</v>
      </c>
      <c r="M52" s="16">
        <f>+'Question 1.2'!I51</f>
        <v>0.55995917673073647</v>
      </c>
      <c r="N52" s="4">
        <f>+'Question 1.2'!J51</f>
        <v>0.56208648141033857</v>
      </c>
      <c r="O52" s="17">
        <f>+'Question 1.2'!K51</f>
        <v>0.60495245095787209</v>
      </c>
      <c r="P52" s="2"/>
      <c r="Q52" s="16">
        <f>+'Question 2'!I51</f>
        <v>0.57749320235067103</v>
      </c>
      <c r="R52" s="4">
        <f>+'Question 2'!J51</f>
        <v>0.57975608682252455</v>
      </c>
      <c r="S52" s="17">
        <f>+'Question 2'!K51</f>
        <v>0.62546905429154998</v>
      </c>
      <c r="T52" s="9">
        <f t="shared" si="4"/>
        <v>0.16155855131592423</v>
      </c>
      <c r="U52" s="6">
        <f t="shared" si="5"/>
        <v>0.16077752318382796</v>
      </c>
      <c r="V52" s="10">
        <f t="shared" si="6"/>
        <v>0.14503951985631763</v>
      </c>
      <c r="W52" s="9">
        <f t="shared" si="7"/>
        <v>0.1504111986255908</v>
      </c>
      <c r="X52" s="6">
        <f t="shared" si="8"/>
        <v>0.14960561829491592</v>
      </c>
      <c r="Y52" s="10">
        <f t="shared" si="9"/>
        <v>0.13333193401811178</v>
      </c>
    </row>
    <row r="53" spans="1:25" x14ac:dyDescent="0.35">
      <c r="A53" s="6">
        <v>1979</v>
      </c>
      <c r="B53" s="6">
        <v>2627.3</v>
      </c>
      <c r="C53" s="6">
        <v>83.1</v>
      </c>
      <c r="D53" s="6">
        <f t="shared" si="0"/>
        <v>2544.2000000000003</v>
      </c>
      <c r="E53" s="6">
        <v>6264.5</v>
      </c>
      <c r="F53" s="6">
        <v>2096.1999999999998</v>
      </c>
      <c r="G53" s="6">
        <v>41.838000000000001</v>
      </c>
      <c r="H53" s="6">
        <v>45.558</v>
      </c>
      <c r="I53" s="6">
        <v>54.679000000000002</v>
      </c>
      <c r="J53" s="6">
        <f t="shared" si="1"/>
        <v>17584.250913039479</v>
      </c>
      <c r="K53" s="6">
        <f t="shared" si="2"/>
        <v>6279.6978823079498</v>
      </c>
      <c r="L53" s="8">
        <f t="shared" si="3"/>
        <v>6081.0746211577998</v>
      </c>
      <c r="M53" s="16">
        <f>+'Question 1.2'!I52</f>
        <v>0.56225021885585957</v>
      </c>
      <c r="N53" s="4">
        <f>+'Question 1.2'!J52</f>
        <v>0.5640751489231709</v>
      </c>
      <c r="O53" s="17">
        <f>+'Question 1.2'!K52</f>
        <v>0.60555874395343112</v>
      </c>
      <c r="P53" s="2"/>
      <c r="Q53" s="16">
        <f>+'Question 2'!I52</f>
        <v>0.58061473154626209</v>
      </c>
      <c r="R53" s="4">
        <f>+'Question 2'!J52</f>
        <v>0.58256102851283664</v>
      </c>
      <c r="S53" s="17">
        <f>+'Question 2'!K52</f>
        <v>0.62691507872511987</v>
      </c>
      <c r="T53" s="9">
        <f t="shared" si="4"/>
        <v>0.15632945567178938</v>
      </c>
      <c r="U53" s="6">
        <f t="shared" si="5"/>
        <v>0.15567773558796386</v>
      </c>
      <c r="V53" s="10">
        <f t="shared" si="6"/>
        <v>0.14086309007645842</v>
      </c>
      <c r="W53" s="9">
        <f t="shared" si="7"/>
        <v>0.14503393548543539</v>
      </c>
      <c r="X53" s="6">
        <f t="shared" si="8"/>
        <v>0.14436085722084488</v>
      </c>
      <c r="Y53" s="10">
        <f t="shared" si="9"/>
        <v>0.12902211515981885</v>
      </c>
    </row>
    <row r="54" spans="1:25" x14ac:dyDescent="0.35">
      <c r="A54" s="6">
        <v>1980</v>
      </c>
      <c r="B54" s="6">
        <v>2857.3</v>
      </c>
      <c r="C54" s="6">
        <v>94</v>
      </c>
      <c r="D54" s="6">
        <f t="shared" si="0"/>
        <v>2763.3</v>
      </c>
      <c r="E54" s="6">
        <v>7118</v>
      </c>
      <c r="F54" s="6">
        <v>2394.5</v>
      </c>
      <c r="G54" s="6">
        <v>41.731000000000002</v>
      </c>
      <c r="H54" s="6">
        <v>46.927</v>
      </c>
      <c r="I54" s="6">
        <v>55.695999999999998</v>
      </c>
      <c r="J54" s="6">
        <f t="shared" si="1"/>
        <v>19467.471575050891</v>
      </c>
      <c r="K54" s="6">
        <f t="shared" si="2"/>
        <v>6846.9483118065709</v>
      </c>
      <c r="L54" s="8">
        <f t="shared" si="3"/>
        <v>6621.6961012197171</v>
      </c>
      <c r="M54" s="16">
        <f>+'Question 1.2'!I53</f>
        <v>0.56773877436740983</v>
      </c>
      <c r="N54" s="4">
        <f>+'Question 1.2'!J53</f>
        <v>0.56969271290605794</v>
      </c>
      <c r="O54" s="17">
        <f>+'Question 1.2'!K53</f>
        <v>0.60622594267349306</v>
      </c>
      <c r="P54" s="2"/>
      <c r="Q54" s="16">
        <f>+'Question 2'!I53</f>
        <v>0.58705171353092311</v>
      </c>
      <c r="R54" s="4">
        <f>+'Question 2'!J53</f>
        <v>0.58914109315416741</v>
      </c>
      <c r="S54" s="17">
        <f>+'Question 2'!K53</f>
        <v>0.62829699058832644</v>
      </c>
      <c r="T54" s="9">
        <f t="shared" si="4"/>
        <v>0.1520315700831717</v>
      </c>
      <c r="U54" s="6">
        <f t="shared" si="5"/>
        <v>0.1513443459551182</v>
      </c>
      <c r="V54" s="10">
        <f t="shared" si="6"/>
        <v>0.13849516135933548</v>
      </c>
      <c r="W54" s="9">
        <f t="shared" si="7"/>
        <v>0.14046087330734941</v>
      </c>
      <c r="X54" s="6">
        <f t="shared" si="8"/>
        <v>0.13975018846818749</v>
      </c>
      <c r="Y54" s="10">
        <f t="shared" si="9"/>
        <v>0.12643164053144276</v>
      </c>
    </row>
    <row r="55" spans="1:25" x14ac:dyDescent="0.35">
      <c r="A55" s="6">
        <v>1981</v>
      </c>
      <c r="B55" s="6">
        <v>3207</v>
      </c>
      <c r="C55" s="6">
        <v>109.8</v>
      </c>
      <c r="D55" s="6">
        <f t="shared" si="0"/>
        <v>3097.2</v>
      </c>
      <c r="E55" s="6">
        <v>7860.3</v>
      </c>
      <c r="F55" s="6">
        <v>2630.1</v>
      </c>
      <c r="G55" s="6">
        <v>42.79</v>
      </c>
      <c r="H55" s="6">
        <v>48.283000000000001</v>
      </c>
      <c r="I55" s="6">
        <v>56.627000000000002</v>
      </c>
      <c r="J55" s="6">
        <f t="shared" si="1"/>
        <v>20924.247102599711</v>
      </c>
      <c r="K55" s="6">
        <f t="shared" si="2"/>
        <v>7494.7417620939477</v>
      </c>
      <c r="L55" s="8">
        <f t="shared" si="3"/>
        <v>7238.1397522785692</v>
      </c>
      <c r="M55" s="16">
        <f>+'Question 1.2'!I54</f>
        <v>0.55893358278765204</v>
      </c>
      <c r="N55" s="4">
        <f>+'Question 1.2'!J54</f>
        <v>0.56094507901736812</v>
      </c>
      <c r="O55" s="17">
        <f>+'Question 1.2'!K54</f>
        <v>0.59436965316002388</v>
      </c>
      <c r="P55" s="2"/>
      <c r="Q55" s="16">
        <f>+'Question 2'!I54</f>
        <v>0.5787485470747773</v>
      </c>
      <c r="R55" s="4">
        <f>+'Question 2'!J54</f>
        <v>0.58090546715494051</v>
      </c>
      <c r="S55" s="17">
        <f>+'Question 2'!K54</f>
        <v>0.61682725395732962</v>
      </c>
      <c r="T55" s="9">
        <f t="shared" si="4"/>
        <v>0.15798317046866772</v>
      </c>
      <c r="U55" s="6">
        <f t="shared" si="5"/>
        <v>0.15726268362279813</v>
      </c>
      <c r="V55" s="10">
        <f t="shared" si="6"/>
        <v>0.14529051800657181</v>
      </c>
      <c r="W55" s="9">
        <f t="shared" si="7"/>
        <v>0.14571978968573399</v>
      </c>
      <c r="X55" s="6">
        <f t="shared" si="8"/>
        <v>0.1449736653975737</v>
      </c>
      <c r="Y55" s="10">
        <f t="shared" si="9"/>
        <v>0.13254755937080329</v>
      </c>
    </row>
    <row r="56" spans="1:25" x14ac:dyDescent="0.35">
      <c r="A56" s="6">
        <v>1982</v>
      </c>
      <c r="B56" s="6">
        <v>3343.8</v>
      </c>
      <c r="C56" s="6">
        <v>122.4</v>
      </c>
      <c r="D56" s="6">
        <f t="shared" si="0"/>
        <v>3221.4</v>
      </c>
      <c r="E56" s="6">
        <v>8297</v>
      </c>
      <c r="F56" s="6">
        <v>2787</v>
      </c>
      <c r="G56" s="6">
        <v>42.018999999999998</v>
      </c>
      <c r="H56" s="6">
        <v>49.279000000000003</v>
      </c>
      <c r="I56" s="6">
        <v>57.470999999999997</v>
      </c>
      <c r="J56" s="6">
        <f t="shared" si="1"/>
        <v>21686.188768014832</v>
      </c>
      <c r="K56" s="6">
        <f t="shared" si="2"/>
        <v>7957.8286013470106</v>
      </c>
      <c r="L56" s="8">
        <f t="shared" si="3"/>
        <v>7666.5318070396734</v>
      </c>
      <c r="M56" s="16">
        <f>+'Question 1.2'!I55</f>
        <v>0.56612237574017577</v>
      </c>
      <c r="N56" s="4">
        <f>+'Question 1.2'!J55</f>
        <v>0.56867339581831289</v>
      </c>
      <c r="O56" s="17">
        <f>+'Question 1.2'!K55</f>
        <v>0.59950595388902961</v>
      </c>
      <c r="P56" s="2"/>
      <c r="Q56" s="16">
        <f>+'Question 2'!I55</f>
        <v>0.58763270627677411</v>
      </c>
      <c r="R56" s="4">
        <f>+'Question 2'!J55</f>
        <v>0.59038173652694614</v>
      </c>
      <c r="S56" s="17">
        <f>+'Question 2'!K55</f>
        <v>0.62368212967843961</v>
      </c>
      <c r="T56" s="9">
        <f t="shared" si="4"/>
        <v>0.15921302745975244</v>
      </c>
      <c r="U56" s="6">
        <f t="shared" si="5"/>
        <v>0.15827692103932178</v>
      </c>
      <c r="V56" s="10">
        <f t="shared" si="6"/>
        <v>0.14696279779283755</v>
      </c>
      <c r="W56" s="9">
        <f t="shared" si="7"/>
        <v>0.1457806628601703</v>
      </c>
      <c r="X56" s="6">
        <f t="shared" si="8"/>
        <v>0.14480882183836097</v>
      </c>
      <c r="Y56" s="10">
        <f t="shared" si="9"/>
        <v>0.13303642024147949</v>
      </c>
    </row>
    <row r="57" spans="1:25" x14ac:dyDescent="0.35">
      <c r="A57" s="6">
        <v>1983</v>
      </c>
      <c r="B57" s="6">
        <v>3634</v>
      </c>
      <c r="C57" s="6">
        <v>136.5</v>
      </c>
      <c r="D57" s="6">
        <f t="shared" si="0"/>
        <v>3497.5</v>
      </c>
      <c r="E57" s="6">
        <v>8599.6</v>
      </c>
      <c r="F57" s="6">
        <v>2869.3</v>
      </c>
      <c r="G57" s="6">
        <v>43.945</v>
      </c>
      <c r="H57" s="6">
        <v>50.439</v>
      </c>
      <c r="I57" s="6">
        <v>58.42</v>
      </c>
      <c r="J57" s="6">
        <f t="shared" si="1"/>
        <v>21961.008253050033</v>
      </c>
      <c r="K57" s="6">
        <f t="shared" si="2"/>
        <v>8269.4276937080449</v>
      </c>
      <c r="L57" s="8">
        <f t="shared" si="3"/>
        <v>7958.8121515530775</v>
      </c>
      <c r="M57" s="16">
        <f>+'Question 1.2'!I56</f>
        <v>0.55379746835443033</v>
      </c>
      <c r="N57" s="4">
        <f>+'Question 1.2'!J56</f>
        <v>0.55706258477039339</v>
      </c>
      <c r="O57" s="17">
        <f>+'Question 1.2'!K56</f>
        <v>0.58735115573196361</v>
      </c>
      <c r="P57" s="2"/>
      <c r="Q57" s="16">
        <f>+'Question 2'!I56</f>
        <v>0.57541100786275912</v>
      </c>
      <c r="R57" s="4">
        <f>+'Question 2'!J56</f>
        <v>0.57893677003624655</v>
      </c>
      <c r="S57" s="17">
        <f>+'Question 2'!K56</f>
        <v>0.61172072099455921</v>
      </c>
      <c r="T57" s="9">
        <f t="shared" si="4"/>
        <v>0.16801776720247144</v>
      </c>
      <c r="U57" s="6">
        <f t="shared" si="5"/>
        <v>0.16678828612390592</v>
      </c>
      <c r="V57" s="10">
        <f t="shared" si="6"/>
        <v>0.15538311088666862</v>
      </c>
      <c r="W57" s="9">
        <f t="shared" si="7"/>
        <v>0.15387381085147703</v>
      </c>
      <c r="X57" s="6">
        <f t="shared" si="8"/>
        <v>0.1525960517200883</v>
      </c>
      <c r="Y57" s="10">
        <f t="shared" si="9"/>
        <v>0.14071493477607455</v>
      </c>
    </row>
    <row r="58" spans="1:25" x14ac:dyDescent="0.35">
      <c r="A58" s="6">
        <v>1984</v>
      </c>
      <c r="B58" s="6">
        <v>4037.6</v>
      </c>
      <c r="C58" s="6">
        <v>157.19999999999999</v>
      </c>
      <c r="D58" s="6">
        <f t="shared" si="0"/>
        <v>3880.4</v>
      </c>
      <c r="E58" s="6">
        <v>9112.5</v>
      </c>
      <c r="F58" s="6">
        <v>3027.5</v>
      </c>
      <c r="G58" s="6">
        <v>47.125</v>
      </c>
      <c r="H58" s="6">
        <v>52.085999999999999</v>
      </c>
      <c r="I58" s="6">
        <v>59.576000000000001</v>
      </c>
      <c r="J58" s="6">
        <f t="shared" si="1"/>
        <v>22576.848577236826</v>
      </c>
      <c r="K58" s="6">
        <f t="shared" si="2"/>
        <v>8567.8514588859416</v>
      </c>
      <c r="L58" s="8">
        <f t="shared" si="3"/>
        <v>8234.2705570291782</v>
      </c>
      <c r="M58" s="16">
        <f>+'Question 1.2'!I57</f>
        <v>0.5488161283931049</v>
      </c>
      <c r="N58" s="4">
        <f>+'Question 1.2'!J57</f>
        <v>0.5516992406323914</v>
      </c>
      <c r="O58" s="17">
        <f>+'Question 1.2'!K57</f>
        <v>0.58493255549982837</v>
      </c>
      <c r="P58" s="2"/>
      <c r="Q58" s="16">
        <f>+'Question 2'!I57</f>
        <v>0.57104937635295328</v>
      </c>
      <c r="R58" s="4">
        <f>+'Question 2'!J57</f>
        <v>0.57417148187495137</v>
      </c>
      <c r="S58" s="17">
        <f>+'Question 2'!K57</f>
        <v>0.61025584533612398</v>
      </c>
      <c r="T58" s="9">
        <f t="shared" si="4"/>
        <v>0.17122302872999393</v>
      </c>
      <c r="U58" s="6">
        <f t="shared" si="5"/>
        <v>0.17012889562629724</v>
      </c>
      <c r="V58" s="10">
        <f t="shared" si="6"/>
        <v>0.15751694474677216</v>
      </c>
      <c r="W58" s="9">
        <f t="shared" si="7"/>
        <v>0.15644767597358233</v>
      </c>
      <c r="X58" s="6">
        <f t="shared" si="8"/>
        <v>0.15530897579194375</v>
      </c>
      <c r="Y58" s="10">
        <f t="shared" si="9"/>
        <v>0.14214821907246722</v>
      </c>
    </row>
    <row r="59" spans="1:25" x14ac:dyDescent="0.35">
      <c r="A59" s="6">
        <v>1985</v>
      </c>
      <c r="B59" s="6">
        <v>4339</v>
      </c>
      <c r="C59" s="6">
        <v>176.3</v>
      </c>
      <c r="D59" s="6">
        <f t="shared" si="0"/>
        <v>4162.7</v>
      </c>
      <c r="E59" s="6">
        <v>9619</v>
      </c>
      <c r="F59" s="6">
        <v>3140</v>
      </c>
      <c r="G59" s="6">
        <v>49.09</v>
      </c>
      <c r="H59" s="6">
        <v>53.807000000000002</v>
      </c>
      <c r="I59" s="6">
        <v>61.033000000000001</v>
      </c>
      <c r="J59" s="6">
        <f t="shared" si="1"/>
        <v>23021.613925132082</v>
      </c>
      <c r="K59" s="6">
        <f t="shared" si="2"/>
        <v>8838.8673864330813</v>
      </c>
      <c r="L59" s="8">
        <f t="shared" si="3"/>
        <v>8479.7311061315941</v>
      </c>
      <c r="M59" s="16">
        <f>+'Question 1.2'!I58</f>
        <v>0.55019589767227473</v>
      </c>
      <c r="N59" s="4">
        <f>+'Question 1.2'!J58</f>
        <v>0.55292292014081901</v>
      </c>
      <c r="O59" s="17">
        <f>+'Question 1.2'!K58</f>
        <v>0.58562492334110139</v>
      </c>
      <c r="P59" s="2"/>
      <c r="Q59" s="16">
        <f>+'Question 2'!I58</f>
        <v>0.57349797006750436</v>
      </c>
      <c r="R59" s="4">
        <f>+'Question 2'!J58</f>
        <v>0.57646149759737286</v>
      </c>
      <c r="S59" s="17">
        <f>+'Question 2'!K58</f>
        <v>0.61209681554792061</v>
      </c>
      <c r="T59" s="9">
        <f t="shared" si="4"/>
        <v>0.17269678934230193</v>
      </c>
      <c r="U59" s="6">
        <f t="shared" si="5"/>
        <v>0.17164978238450679</v>
      </c>
      <c r="V59" s="10">
        <f t="shared" si="6"/>
        <v>0.15909424781173476</v>
      </c>
      <c r="W59" s="9">
        <f t="shared" si="7"/>
        <v>0.15709682830267085</v>
      </c>
      <c r="X59" s="6">
        <f t="shared" si="8"/>
        <v>0.15600524903022595</v>
      </c>
      <c r="Y59" s="10">
        <f t="shared" si="9"/>
        <v>0.14287941367025281</v>
      </c>
    </row>
    <row r="60" spans="1:25" x14ac:dyDescent="0.35">
      <c r="A60" s="6">
        <v>1986</v>
      </c>
      <c r="B60" s="6">
        <v>4579.6000000000004</v>
      </c>
      <c r="C60" s="6">
        <v>188.7</v>
      </c>
      <c r="D60" s="6">
        <f t="shared" si="0"/>
        <v>4390.9000000000005</v>
      </c>
      <c r="E60" s="6">
        <v>10230.6</v>
      </c>
      <c r="F60" s="6">
        <v>3317.6</v>
      </c>
      <c r="G60" s="6">
        <v>50.79</v>
      </c>
      <c r="H60" s="6">
        <v>55.454999999999998</v>
      </c>
      <c r="I60" s="6">
        <v>62.646999999999998</v>
      </c>
      <c r="J60" s="6">
        <f t="shared" si="1"/>
        <v>23744.176236847175</v>
      </c>
      <c r="K60" s="6">
        <f t="shared" si="2"/>
        <v>9016.7355778696601</v>
      </c>
      <c r="L60" s="8">
        <f t="shared" si="3"/>
        <v>8645.2057491632222</v>
      </c>
      <c r="M60" s="16">
        <f>+'Question 1.2'!I59</f>
        <v>0.55509214778583271</v>
      </c>
      <c r="N60" s="4">
        <f>+'Question 1.2'!J59</f>
        <v>0.55812677014951573</v>
      </c>
      <c r="O60" s="17">
        <f>+'Question 1.2'!K59</f>
        <v>0.5914336233772276</v>
      </c>
      <c r="P60" s="2"/>
      <c r="Q60" s="16">
        <f>+'Question 2'!I59</f>
        <v>0.57894736842105254</v>
      </c>
      <c r="R60" s="4">
        <f>+'Question 2'!J59</f>
        <v>0.58224919835089317</v>
      </c>
      <c r="S60" s="17">
        <f>+'Question 2'!K59</f>
        <v>0.61859106947317177</v>
      </c>
      <c r="T60" s="9">
        <f t="shared" si="4"/>
        <v>0.16895159553725303</v>
      </c>
      <c r="U60" s="6">
        <f t="shared" si="5"/>
        <v>0.16779921243669479</v>
      </c>
      <c r="V60" s="10">
        <f t="shared" si="6"/>
        <v>0.15515109672657193</v>
      </c>
      <c r="W60" s="9">
        <f t="shared" si="7"/>
        <v>0.1533043974622201</v>
      </c>
      <c r="X60" s="6">
        <f t="shared" si="8"/>
        <v>0.15210220797341736</v>
      </c>
      <c r="Y60" s="10">
        <f t="shared" si="9"/>
        <v>0.13887020741767223</v>
      </c>
    </row>
    <row r="61" spans="1:25" x14ac:dyDescent="0.35">
      <c r="A61" s="6">
        <v>1987</v>
      </c>
      <c r="B61" s="6">
        <v>4855.2</v>
      </c>
      <c r="C61" s="6">
        <v>201.8</v>
      </c>
      <c r="D61" s="6">
        <f t="shared" si="0"/>
        <v>4653.3999999999996</v>
      </c>
      <c r="E61" s="6">
        <v>10843.5</v>
      </c>
      <c r="F61" s="6">
        <v>3499</v>
      </c>
      <c r="G61" s="6">
        <v>52.546999999999997</v>
      </c>
      <c r="H61" s="6">
        <v>57.018000000000001</v>
      </c>
      <c r="I61" s="6">
        <v>64.325000000000003</v>
      </c>
      <c r="J61" s="6">
        <f t="shared" si="1"/>
        <v>24457.243338256467</v>
      </c>
      <c r="K61" s="6">
        <f t="shared" si="2"/>
        <v>9239.7282432869615</v>
      </c>
      <c r="L61" s="8">
        <f t="shared" si="3"/>
        <v>8855.6910955906133</v>
      </c>
      <c r="M61" s="16">
        <f>+'Question 1.2'!I60</f>
        <v>0.56071840500906245</v>
      </c>
      <c r="N61" s="4">
        <f>+'Question 1.2'!J60</f>
        <v>0.56423967336110603</v>
      </c>
      <c r="O61" s="17">
        <f>+'Question 1.2'!K60</f>
        <v>0.59985898113872738</v>
      </c>
      <c r="P61" s="2"/>
      <c r="Q61" s="16">
        <f>+'Question 2'!I60</f>
        <v>0.58503459835818983</v>
      </c>
      <c r="R61" s="4">
        <f>+'Question 2'!J60</f>
        <v>0.58886894075403962</v>
      </c>
      <c r="S61" s="17">
        <f>+'Question 2'!K60</f>
        <v>0.62777290965272348</v>
      </c>
      <c r="T61" s="9">
        <f t="shared" si="4"/>
        <v>0.16595666583751875</v>
      </c>
      <c r="U61" s="6">
        <f t="shared" si="5"/>
        <v>0.16462636208273387</v>
      </c>
      <c r="V61" s="10">
        <f t="shared" si="6"/>
        <v>0.15116970551979189</v>
      </c>
      <c r="W61" s="9">
        <f t="shared" si="7"/>
        <v>0.15025427688121185</v>
      </c>
      <c r="X61" s="6">
        <f t="shared" si="8"/>
        <v>0.14886590488266943</v>
      </c>
      <c r="Y61" s="10">
        <f t="shared" si="9"/>
        <v>0.13477921791659173</v>
      </c>
    </row>
    <row r="62" spans="1:25" x14ac:dyDescent="0.35">
      <c r="A62" s="6">
        <v>1988</v>
      </c>
      <c r="B62" s="6">
        <v>5236.3999999999996</v>
      </c>
      <c r="C62" s="6">
        <v>217.79999999999998</v>
      </c>
      <c r="D62" s="6">
        <f t="shared" si="0"/>
        <v>5018.5999999999995</v>
      </c>
      <c r="E62" s="6">
        <v>11560.9</v>
      </c>
      <c r="F62" s="6">
        <v>3692.1</v>
      </c>
      <c r="G62" s="6">
        <v>54.741999999999997</v>
      </c>
      <c r="H62" s="6">
        <v>58.582999999999998</v>
      </c>
      <c r="I62" s="6">
        <v>65.793000000000006</v>
      </c>
      <c r="J62" s="6">
        <f t="shared" si="1"/>
        <v>25345.914452174515</v>
      </c>
      <c r="K62" s="6">
        <f t="shared" si="2"/>
        <v>9565.5986262832921</v>
      </c>
      <c r="L62" s="8">
        <f t="shared" si="3"/>
        <v>9167.7322713821195</v>
      </c>
      <c r="M62" s="16">
        <f>+'Question 1.2'!I61</f>
        <v>0.56298220151248957</v>
      </c>
      <c r="N62" s="4">
        <f>+'Question 1.2'!J61</f>
        <v>0.56617181048224474</v>
      </c>
      <c r="O62" s="17">
        <f>+'Question 1.2'!K61</f>
        <v>0.60392510345392725</v>
      </c>
      <c r="P62" s="2"/>
      <c r="Q62" s="16">
        <f>+'Question 2'!I61</f>
        <v>0.58741481688120201</v>
      </c>
      <c r="R62" s="4">
        <f>+'Question 2'!J61</f>
        <v>0.59088813613677826</v>
      </c>
      <c r="S62" s="17">
        <f>+'Question 2'!K61</f>
        <v>0.6321296852217172</v>
      </c>
      <c r="T62" s="9">
        <f t="shared" si="4"/>
        <v>0.16493138808471092</v>
      </c>
      <c r="U62" s="6">
        <f t="shared" si="5"/>
        <v>0.1637276233029335</v>
      </c>
      <c r="V62" s="10">
        <f t="shared" si="6"/>
        <v>0.14947945529664508</v>
      </c>
      <c r="W62" s="9">
        <f t="shared" si="7"/>
        <v>0.14923393295236953</v>
      </c>
      <c r="X62" s="6">
        <f t="shared" si="8"/>
        <v>0.14797761761648995</v>
      </c>
      <c r="Y62" s="10">
        <f t="shared" si="9"/>
        <v>0.13306036216764</v>
      </c>
    </row>
    <row r="63" spans="1:25" x14ac:dyDescent="0.35">
      <c r="A63" s="6">
        <v>1989</v>
      </c>
      <c r="B63" s="6">
        <v>5641.6</v>
      </c>
      <c r="C63" s="6">
        <v>237.89999999999998</v>
      </c>
      <c r="D63" s="6">
        <f t="shared" si="0"/>
        <v>5403.7000000000007</v>
      </c>
      <c r="E63" s="6">
        <v>12230</v>
      </c>
      <c r="F63" s="6">
        <v>3890.7</v>
      </c>
      <c r="G63" s="6">
        <v>56.752000000000002</v>
      </c>
      <c r="H63" s="6">
        <v>60.109000000000002</v>
      </c>
      <c r="I63" s="6">
        <v>67.198999999999998</v>
      </c>
      <c r="J63" s="6">
        <f t="shared" si="1"/>
        <v>26136.18906065396</v>
      </c>
      <c r="K63" s="6">
        <f t="shared" si="2"/>
        <v>9940.7950380603324</v>
      </c>
      <c r="L63" s="8">
        <f t="shared" si="3"/>
        <v>9521.6027628982247</v>
      </c>
      <c r="M63" s="16">
        <f>+'Question 1.2'!I62</f>
        <v>0.55650879183210433</v>
      </c>
      <c r="N63" s="4">
        <f>+'Question 1.2'!J62</f>
        <v>0.55922482277083096</v>
      </c>
      <c r="O63" s="17">
        <f>+'Question 1.2'!K62</f>
        <v>0.59539929073979247</v>
      </c>
      <c r="P63" s="2"/>
      <c r="Q63" s="16">
        <f>+'Question 2'!I62</f>
        <v>0.58100930843681176</v>
      </c>
      <c r="R63" s="4">
        <f>+'Question 2'!J62</f>
        <v>0.58397038855718608</v>
      </c>
      <c r="S63" s="17">
        <f>+'Question 2'!K62</f>
        <v>0.62353034636161409</v>
      </c>
      <c r="T63" s="9">
        <f t="shared" si="4"/>
        <v>0.16868010831065244</v>
      </c>
      <c r="U63" s="6">
        <f t="shared" si="5"/>
        <v>0.16764707679958343</v>
      </c>
      <c r="V63" s="10">
        <f t="shared" si="6"/>
        <v>0.15388826250359719</v>
      </c>
      <c r="W63" s="9">
        <f t="shared" si="7"/>
        <v>0.15264134021828468</v>
      </c>
      <c r="X63" s="6">
        <f t="shared" si="8"/>
        <v>0.15156259730783628</v>
      </c>
      <c r="Y63" s="10">
        <f t="shared" si="9"/>
        <v>0.13715061847432558</v>
      </c>
    </row>
    <row r="64" spans="1:25" x14ac:dyDescent="0.35">
      <c r="A64" s="6">
        <v>1990</v>
      </c>
      <c r="B64" s="6">
        <v>5963.1</v>
      </c>
      <c r="C64" s="6">
        <v>255.5</v>
      </c>
      <c r="D64" s="6">
        <f t="shared" si="0"/>
        <v>5707.6</v>
      </c>
      <c r="E64" s="6">
        <v>12802.8</v>
      </c>
      <c r="F64" s="6">
        <v>4082.8</v>
      </c>
      <c r="G64" s="6">
        <v>57.822000000000003</v>
      </c>
      <c r="H64" s="6">
        <v>61.493000000000002</v>
      </c>
      <c r="I64" s="6">
        <v>68.722999999999999</v>
      </c>
      <c r="J64" s="6">
        <f t="shared" si="1"/>
        <v>26760.882079263632</v>
      </c>
      <c r="K64" s="6">
        <f t="shared" si="2"/>
        <v>10312.856698142576</v>
      </c>
      <c r="L64" s="8">
        <f t="shared" si="3"/>
        <v>9870.9833627339085</v>
      </c>
      <c r="M64" s="16">
        <f>+'Question 1.2'!I63</f>
        <v>0.56017843068202777</v>
      </c>
      <c r="N64" s="4">
        <f>+'Question 1.2'!J63</f>
        <v>0.5627263691649399</v>
      </c>
      <c r="O64" s="17">
        <f>+'Question 1.2'!K63</f>
        <v>0.5983270343369933</v>
      </c>
      <c r="P64" s="2"/>
      <c r="Q64" s="16">
        <f>+'Question 2'!I63</f>
        <v>0.58525474805522459</v>
      </c>
      <c r="R64" s="4">
        <f>+'Question 2'!J63</f>
        <v>0.58803647502024436</v>
      </c>
      <c r="S64" s="17">
        <f>+'Question 2'!K63</f>
        <v>0.6270225626008934</v>
      </c>
      <c r="T64" s="9">
        <f t="shared" si="4"/>
        <v>0.16949429408543767</v>
      </c>
      <c r="U64" s="6">
        <f t="shared" si="5"/>
        <v>0.16851239354971817</v>
      </c>
      <c r="V64" s="10">
        <f t="shared" si="6"/>
        <v>0.15479294449753489</v>
      </c>
      <c r="W64" s="9">
        <f t="shared" si="7"/>
        <v>0.15298238188090446</v>
      </c>
      <c r="X64" s="6">
        <f t="shared" si="8"/>
        <v>0.15195631777322485</v>
      </c>
      <c r="Y64" s="10">
        <f t="shared" si="9"/>
        <v>0.13757596137290762</v>
      </c>
    </row>
    <row r="65" spans="1:25" x14ac:dyDescent="0.35">
      <c r="A65" s="6">
        <v>1991</v>
      </c>
      <c r="B65" s="6">
        <v>6158.1</v>
      </c>
      <c r="C65" s="6">
        <v>270.5</v>
      </c>
      <c r="D65" s="6">
        <f t="shared" si="0"/>
        <v>5887.6</v>
      </c>
      <c r="E65" s="6">
        <v>13090.9</v>
      </c>
      <c r="F65" s="6">
        <v>4214.1000000000004</v>
      </c>
      <c r="G65" s="6">
        <v>57.76</v>
      </c>
      <c r="H65" s="6">
        <v>62.514000000000003</v>
      </c>
      <c r="I65" s="6">
        <v>70.093999999999994</v>
      </c>
      <c r="J65" s="6">
        <f t="shared" si="1"/>
        <v>26952.818778825516</v>
      </c>
      <c r="K65" s="6">
        <f t="shared" si="2"/>
        <v>10661.530470914129</v>
      </c>
      <c r="L65" s="8">
        <f t="shared" si="3"/>
        <v>10193.213296398893</v>
      </c>
      <c r="M65" s="16">
        <f>+'Question 1.2'!I64</f>
        <v>0.56031892953995543</v>
      </c>
      <c r="N65" s="4">
        <f>+'Question 1.2'!J64</f>
        <v>0.56283234919909952</v>
      </c>
      <c r="O65" s="17">
        <f>+'Question 1.2'!K64</f>
        <v>0.59734436673360569</v>
      </c>
      <c r="P65" s="2"/>
      <c r="Q65" s="16">
        <f>+'Question 2'!I64</f>
        <v>0.58606223248862011</v>
      </c>
      <c r="R65" s="4">
        <f>+'Question 2'!J64</f>
        <v>0.58881247760277122</v>
      </c>
      <c r="S65" s="17">
        <f>+'Question 2'!K64</f>
        <v>0.62669136744219833</v>
      </c>
      <c r="T65" s="9">
        <f t="shared" si="4"/>
        <v>0.17392144282425123</v>
      </c>
      <c r="U65" s="6">
        <f t="shared" si="5"/>
        <v>0.17292722769216973</v>
      </c>
      <c r="V65" s="10">
        <f t="shared" si="6"/>
        <v>0.15927555995469628</v>
      </c>
      <c r="W65" s="9">
        <f t="shared" si="7"/>
        <v>0.15654599952244891</v>
      </c>
      <c r="X65" s="6">
        <f t="shared" si="8"/>
        <v>0.15550589179583349</v>
      </c>
      <c r="Y65" s="10">
        <f t="shared" si="9"/>
        <v>0.14118057737389972</v>
      </c>
    </row>
    <row r="66" spans="1:25" x14ac:dyDescent="0.35">
      <c r="A66" s="6">
        <v>1992</v>
      </c>
      <c r="B66" s="6">
        <v>6520.3</v>
      </c>
      <c r="C66" s="6">
        <v>279.29999999999995</v>
      </c>
      <c r="D66" s="6">
        <f t="shared" si="0"/>
        <v>6241</v>
      </c>
      <c r="E66" s="6">
        <v>13643.6</v>
      </c>
      <c r="F66" s="6">
        <v>4390.6000000000004</v>
      </c>
      <c r="G66" s="6">
        <v>59.793999999999997</v>
      </c>
      <c r="H66" s="6">
        <v>63.576999999999998</v>
      </c>
      <c r="I66" s="6">
        <v>71.373999999999995</v>
      </c>
      <c r="J66" s="6">
        <f t="shared" si="1"/>
        <v>27611.501712309389</v>
      </c>
      <c r="K66" s="6">
        <f t="shared" si="2"/>
        <v>10904.605813292304</v>
      </c>
      <c r="L66" s="8">
        <f t="shared" si="3"/>
        <v>10437.502090510754</v>
      </c>
      <c r="M66" s="16">
        <f>+'Question 1.2'!I65</f>
        <v>0.5625814763124396</v>
      </c>
      <c r="N66" s="4">
        <f>+'Question 1.2'!J65</f>
        <v>0.565190595051</v>
      </c>
      <c r="O66" s="17">
        <f>+'Question 1.2'!K65</f>
        <v>0.60233169129720854</v>
      </c>
      <c r="P66" s="2"/>
      <c r="Q66" s="16">
        <f>+'Question 2'!I65</f>
        <v>0.58775837205576031</v>
      </c>
      <c r="R66" s="4">
        <f>+'Question 2'!J65</f>
        <v>0.59060683636832023</v>
      </c>
      <c r="S66" s="17">
        <f>+'Question 2'!K65</f>
        <v>0.63128366633968369</v>
      </c>
      <c r="T66" s="9">
        <f t="shared" si="4"/>
        <v>0.17274962535336011</v>
      </c>
      <c r="U66" s="6">
        <f t="shared" si="5"/>
        <v>0.17171920652063899</v>
      </c>
      <c r="V66" s="10">
        <f t="shared" si="6"/>
        <v>0.15705107951116529</v>
      </c>
      <c r="W66" s="9">
        <f t="shared" si="7"/>
        <v>0.15583262722524627</v>
      </c>
      <c r="X66" s="6">
        <f t="shared" si="8"/>
        <v>0.15475587114993886</v>
      </c>
      <c r="Y66" s="10">
        <f t="shared" si="9"/>
        <v>0.13937950726053178</v>
      </c>
    </row>
    <row r="67" spans="1:25" x14ac:dyDescent="0.35">
      <c r="A67" s="6">
        <v>1993</v>
      </c>
      <c r="B67" s="6">
        <v>6858.6</v>
      </c>
      <c r="C67" s="6">
        <v>288.3</v>
      </c>
      <c r="D67" s="6">
        <f t="shared" si="0"/>
        <v>6570.3</v>
      </c>
      <c r="E67" s="6">
        <v>14358</v>
      </c>
      <c r="F67" s="6">
        <v>4579.6000000000004</v>
      </c>
      <c r="G67" s="6">
        <v>61.44</v>
      </c>
      <c r="H67" s="6">
        <v>64.947999999999993</v>
      </c>
      <c r="I67" s="6">
        <v>72.430999999999997</v>
      </c>
      <c r="J67" s="6">
        <f t="shared" si="1"/>
        <v>28429.623430435946</v>
      </c>
      <c r="K67" s="6">
        <f t="shared" si="2"/>
        <v>11163.085937500002</v>
      </c>
      <c r="L67" s="8">
        <f t="shared" si="3"/>
        <v>10693.84765625</v>
      </c>
      <c r="M67" s="16">
        <f>+'Question 1.2'!I66</f>
        <v>0.55657131192954834</v>
      </c>
      <c r="N67" s="4">
        <f>+'Question 1.2'!J66</f>
        <v>0.55956551693809642</v>
      </c>
      <c r="O67" s="17">
        <f>+'Question 1.2'!K66</f>
        <v>0.597022161747916</v>
      </c>
      <c r="P67" s="2"/>
      <c r="Q67" s="16">
        <f>+'Question 2'!I66</f>
        <v>0.58099325753770759</v>
      </c>
      <c r="R67" s="4">
        <f>+'Question 2'!J66</f>
        <v>0.58425676502999879</v>
      </c>
      <c r="S67" s="17">
        <f>+'Question 2'!K66</f>
        <v>0.62521291928721179</v>
      </c>
      <c r="T67" s="9">
        <f t="shared" si="4"/>
        <v>0.17411530491058036</v>
      </c>
      <c r="U67" s="6">
        <f t="shared" si="5"/>
        <v>0.17293960985057713</v>
      </c>
      <c r="V67" s="10">
        <f t="shared" si="6"/>
        <v>0.15823200227478385</v>
      </c>
      <c r="W67" s="9">
        <f t="shared" si="7"/>
        <v>0.15761004649946656</v>
      </c>
      <c r="X67" s="6">
        <f t="shared" si="8"/>
        <v>0.15638247301320538</v>
      </c>
      <c r="Y67" s="10">
        <f t="shared" si="9"/>
        <v>0.14097675104561777</v>
      </c>
    </row>
    <row r="68" spans="1:25" x14ac:dyDescent="0.35">
      <c r="A68" s="6">
        <v>1994</v>
      </c>
      <c r="B68" s="6">
        <v>7287.2</v>
      </c>
      <c r="C68" s="6">
        <v>297.7</v>
      </c>
      <c r="D68" s="6">
        <f t="shared" ref="D68:D92" si="10">+B68-C68</f>
        <v>6989.5</v>
      </c>
      <c r="E68" s="6">
        <v>15242.3</v>
      </c>
      <c r="F68" s="6">
        <v>4824.5</v>
      </c>
      <c r="G68" s="6">
        <v>63.915999999999997</v>
      </c>
      <c r="H68" s="6">
        <v>66.480999999999995</v>
      </c>
      <c r="I68" s="6">
        <v>73.337000000000003</v>
      </c>
      <c r="J68" s="6">
        <f t="shared" ref="J68:J92" si="11">+(E68/H68)*100+(F68/I68)*100</f>
        <v>29505.837247195279</v>
      </c>
      <c r="K68" s="6">
        <f t="shared" ref="K68:K92" si="12">+(B68/G68)*100</f>
        <v>11401.214093497716</v>
      </c>
      <c r="L68" s="8">
        <f t="shared" ref="L68:L92" si="13">+D68/G68*100</f>
        <v>10935.446523562176</v>
      </c>
      <c r="M68" s="16">
        <f>+'Question 1.2'!I67</f>
        <v>0.54975848062355914</v>
      </c>
      <c r="N68" s="4">
        <f>+'Question 1.2'!J67</f>
        <v>0.55222131859346357</v>
      </c>
      <c r="O68" s="17">
        <f>+'Question 1.2'!K67</f>
        <v>0.58931171945102312</v>
      </c>
      <c r="P68" s="2"/>
      <c r="Q68" s="16">
        <f>+'Question 2'!I67</f>
        <v>0.57317404678446238</v>
      </c>
      <c r="R68" s="4">
        <f>+'Question 2'!J67</f>
        <v>0.57585166019836131</v>
      </c>
      <c r="S68" s="17">
        <f>+'Question 2'!K67</f>
        <v>0.61630053535167062</v>
      </c>
      <c r="T68" s="9">
        <f t="shared" ref="T68:T92" si="14">+(K68-K68*M68)/J68</f>
        <v>0.17397574294152443</v>
      </c>
      <c r="U68" s="6">
        <f t="shared" ref="U68:U92" si="15">+($K68-$K68*N68)/$J68</f>
        <v>0.17302408911325881</v>
      </c>
      <c r="V68" s="10">
        <f t="shared" ref="V68:V92" si="16">+($K68-$K68*O68)/$J68</f>
        <v>0.15869215887694987</v>
      </c>
      <c r="W68" s="9">
        <f t="shared" ref="W68:W92" si="17">+($L68-$L68*Q68)/$J68</f>
        <v>0.15819013529943612</v>
      </c>
      <c r="X68" s="6">
        <f t="shared" ref="X68:X92" si="18">+($L68-$L68*R68)/$J68</f>
        <v>0.15719775884005438</v>
      </c>
      <c r="Y68" s="10">
        <f t="shared" ref="Y68:Y92" si="19">+($L68-$L68*S68)/$J68</f>
        <v>0.14220660615824726</v>
      </c>
    </row>
    <row r="69" spans="1:25" x14ac:dyDescent="0.35">
      <c r="A69" s="6">
        <v>1995</v>
      </c>
      <c r="B69" s="6">
        <v>7639.7</v>
      </c>
      <c r="C69" s="6">
        <v>320.8</v>
      </c>
      <c r="D69" s="6">
        <f t="shared" si="10"/>
        <v>7318.9</v>
      </c>
      <c r="E69" s="6">
        <v>15993.5</v>
      </c>
      <c r="F69" s="6">
        <v>5048.5</v>
      </c>
      <c r="G69" s="6">
        <v>65.631</v>
      </c>
      <c r="H69" s="6">
        <v>68.2</v>
      </c>
      <c r="I69" s="6">
        <v>74.350999999999999</v>
      </c>
      <c r="J69" s="6">
        <f t="shared" si="11"/>
        <v>30240.970013005208</v>
      </c>
      <c r="K69" s="6">
        <f t="shared" si="12"/>
        <v>11640.383355426551</v>
      </c>
      <c r="L69" s="8">
        <f t="shared" si="13"/>
        <v>11151.589949871248</v>
      </c>
      <c r="M69" s="16">
        <f>+'Question 1.2'!I68</f>
        <v>0.54951110645705992</v>
      </c>
      <c r="N69" s="4">
        <f>+'Question 1.2'!J68</f>
        <v>0.5520256676616393</v>
      </c>
      <c r="O69" s="17">
        <f>+'Question 1.2'!K68</f>
        <v>0.58931454160057284</v>
      </c>
      <c r="P69" s="2"/>
      <c r="Q69" s="16">
        <f>+'Question 2'!I68</f>
        <v>0.57359712525106243</v>
      </c>
      <c r="R69" s="4">
        <f>+'Question 2'!J68</f>
        <v>0.57633750223088653</v>
      </c>
      <c r="S69" s="17">
        <f>+'Question 2'!K68</f>
        <v>0.61710447015243508</v>
      </c>
      <c r="T69" s="9">
        <f t="shared" si="14"/>
        <v>0.17340261955706535</v>
      </c>
      <c r="U69" s="6">
        <f t="shared" si="15"/>
        <v>0.17243471223202256</v>
      </c>
      <c r="V69" s="10">
        <f t="shared" si="16"/>
        <v>0.15808144289725273</v>
      </c>
      <c r="W69" s="9">
        <f t="shared" si="17"/>
        <v>0.15723933493540487</v>
      </c>
      <c r="X69" s="6">
        <f t="shared" si="18"/>
        <v>0.1562287998773719</v>
      </c>
      <c r="Y69" s="10">
        <f t="shared" si="19"/>
        <v>0.14119566735665068</v>
      </c>
    </row>
    <row r="70" spans="1:25" x14ac:dyDescent="0.35">
      <c r="A70" s="6">
        <v>1996</v>
      </c>
      <c r="B70" s="6">
        <v>8073.1</v>
      </c>
      <c r="C70" s="6">
        <v>348.8</v>
      </c>
      <c r="D70" s="6">
        <f t="shared" si="10"/>
        <v>7724.3</v>
      </c>
      <c r="E70" s="6">
        <v>16812.900000000001</v>
      </c>
      <c r="F70" s="6">
        <v>5233.7</v>
      </c>
      <c r="G70" s="6">
        <v>68.106999999999999</v>
      </c>
      <c r="H70" s="6">
        <v>70.197999999999993</v>
      </c>
      <c r="I70" s="6">
        <v>75.534000000000006</v>
      </c>
      <c r="J70" s="6">
        <f t="shared" si="11"/>
        <v>30879.615021706821</v>
      </c>
      <c r="K70" s="6">
        <f t="shared" si="12"/>
        <v>11853.553966552632</v>
      </c>
      <c r="L70" s="8">
        <f t="shared" si="13"/>
        <v>11341.418650065338</v>
      </c>
      <c r="M70" s="16">
        <f>+'Question 1.2'!I69</f>
        <v>0.54711325265387512</v>
      </c>
      <c r="N70" s="4">
        <f>+'Question 1.2'!J69</f>
        <v>0.54950920016422189</v>
      </c>
      <c r="O70" s="17">
        <f>+'Question 1.2'!K69</f>
        <v>0.58938364847012981</v>
      </c>
      <c r="P70" s="2"/>
      <c r="Q70" s="16">
        <f>+'Question 2'!I69</f>
        <v>0.57181880558756126</v>
      </c>
      <c r="R70" s="4">
        <f>+'Question 2'!J69</f>
        <v>0.57443654003719546</v>
      </c>
      <c r="S70" s="17">
        <f>+'Question 2'!K69</f>
        <v>0.61815459112983351</v>
      </c>
      <c r="T70" s="9">
        <f t="shared" si="14"/>
        <v>0.17384664597114052</v>
      </c>
      <c r="U70" s="6">
        <f t="shared" si="15"/>
        <v>0.17292692941719517</v>
      </c>
      <c r="V70" s="10">
        <f t="shared" si="16"/>
        <v>0.15762058817724317</v>
      </c>
      <c r="W70" s="9">
        <f t="shared" si="17"/>
        <v>0.15726174631720091</v>
      </c>
      <c r="X70" s="6">
        <f t="shared" si="18"/>
        <v>0.15630030873816603</v>
      </c>
      <c r="Y70" s="10">
        <f t="shared" si="19"/>
        <v>0.14024360856045931</v>
      </c>
    </row>
    <row r="71" spans="1:25" x14ac:dyDescent="0.35">
      <c r="A71" s="6">
        <v>1997</v>
      </c>
      <c r="B71" s="6">
        <v>8577.6</v>
      </c>
      <c r="C71" s="6">
        <v>386.3</v>
      </c>
      <c r="D71" s="6">
        <f t="shared" si="10"/>
        <v>8191.3</v>
      </c>
      <c r="E71" s="6">
        <v>17752.7</v>
      </c>
      <c r="F71" s="6">
        <v>5466.3</v>
      </c>
      <c r="G71" s="6">
        <v>71.135999999999996</v>
      </c>
      <c r="H71" s="6">
        <v>72.394999999999996</v>
      </c>
      <c r="I71" s="6">
        <v>76.603999999999999</v>
      </c>
      <c r="J71" s="6">
        <f t="shared" si="11"/>
        <v>31657.786629334227</v>
      </c>
      <c r="K71" s="6">
        <f t="shared" si="12"/>
        <v>12058.029689608638</v>
      </c>
      <c r="L71" s="8">
        <f t="shared" si="13"/>
        <v>11514.985380116959</v>
      </c>
      <c r="M71" s="16">
        <f>+'Question 1.2'!I70</f>
        <v>0.54896474538332396</v>
      </c>
      <c r="N71" s="4">
        <f>+'Question 1.2'!J70</f>
        <v>0.55113649664083897</v>
      </c>
      <c r="O71" s="17">
        <f>+'Question 1.2'!K70</f>
        <v>0.59157265257921043</v>
      </c>
      <c r="P71" s="2"/>
      <c r="Q71" s="16">
        <f>+'Question 2'!I70</f>
        <v>0.57485380830881549</v>
      </c>
      <c r="R71" s="4">
        <f>+'Question 2'!J70</f>
        <v>0.57723567269384002</v>
      </c>
      <c r="S71" s="17">
        <f>+'Question 2'!K70</f>
        <v>0.62174688057040994</v>
      </c>
      <c r="T71" s="9">
        <f t="shared" si="14"/>
        <v>0.17179332702269992</v>
      </c>
      <c r="U71" s="6">
        <f t="shared" si="15"/>
        <v>0.17096613586596579</v>
      </c>
      <c r="V71" s="10">
        <f t="shared" si="16"/>
        <v>0.15556454211124845</v>
      </c>
      <c r="W71" s="9">
        <f t="shared" si="17"/>
        <v>0.15463974910994421</v>
      </c>
      <c r="X71" s="6">
        <f t="shared" si="18"/>
        <v>0.15377338615500649</v>
      </c>
      <c r="Y71" s="10">
        <f t="shared" si="19"/>
        <v>0.13758318581184281</v>
      </c>
    </row>
    <row r="72" spans="1:25" x14ac:dyDescent="0.35">
      <c r="A72" s="6">
        <v>1998</v>
      </c>
      <c r="B72" s="6">
        <v>9062.7999999999993</v>
      </c>
      <c r="C72" s="6">
        <v>420.40000000000003</v>
      </c>
      <c r="D72" s="6">
        <f t="shared" si="10"/>
        <v>8642.4</v>
      </c>
      <c r="E72" s="6">
        <v>18828.3</v>
      </c>
      <c r="F72" s="6">
        <v>5697.1</v>
      </c>
      <c r="G72" s="6">
        <v>74.323999999999998</v>
      </c>
      <c r="H72" s="6">
        <v>74.882000000000005</v>
      </c>
      <c r="I72" s="6">
        <v>77.81</v>
      </c>
      <c r="J72" s="6">
        <f t="shared" si="11"/>
        <v>32465.769366182092</v>
      </c>
      <c r="K72" s="6">
        <f t="shared" si="12"/>
        <v>12193.63866315053</v>
      </c>
      <c r="L72" s="8">
        <f t="shared" si="13"/>
        <v>11628.007104030999</v>
      </c>
      <c r="M72" s="16">
        <f>+'Question 1.2'!I71</f>
        <v>0.55955113210045471</v>
      </c>
      <c r="N72" s="4">
        <f>+'Question 1.2'!J71</f>
        <v>0.56180758663476027</v>
      </c>
      <c r="O72" s="17">
        <f>+'Question 1.2'!K71</f>
        <v>0.6046958097827384</v>
      </c>
      <c r="P72" s="2"/>
      <c r="Q72" s="16">
        <f>+'Question 2'!I71</f>
        <v>0.58676987873738784</v>
      </c>
      <c r="R72" s="4">
        <f>+'Question 2'!J71</f>
        <v>0.58925168487102031</v>
      </c>
      <c r="S72" s="17">
        <f>+'Question 2'!K71</f>
        <v>0.63660900348991956</v>
      </c>
      <c r="T72" s="9">
        <f t="shared" si="14"/>
        <v>0.16542575301958279</v>
      </c>
      <c r="U72" s="6">
        <f t="shared" si="15"/>
        <v>0.1645782637473954</v>
      </c>
      <c r="V72" s="10">
        <f t="shared" si="16"/>
        <v>0.14847011334219484</v>
      </c>
      <c r="W72" s="9">
        <f t="shared" si="17"/>
        <v>0.14800335490112884</v>
      </c>
      <c r="X72" s="6">
        <f t="shared" si="18"/>
        <v>0.14711446608327239</v>
      </c>
      <c r="Y72" s="10">
        <f t="shared" si="19"/>
        <v>0.13015287089920677</v>
      </c>
    </row>
    <row r="73" spans="1:25" x14ac:dyDescent="0.35">
      <c r="A73" s="6">
        <v>1999</v>
      </c>
      <c r="B73" s="6">
        <v>9630.7000000000007</v>
      </c>
      <c r="C73" s="6">
        <v>471.6</v>
      </c>
      <c r="D73" s="6">
        <f t="shared" si="10"/>
        <v>9159.1</v>
      </c>
      <c r="E73" s="6">
        <v>20085.2</v>
      </c>
      <c r="F73" s="6">
        <v>6015.7</v>
      </c>
      <c r="G73" s="6">
        <v>77.856999999999999</v>
      </c>
      <c r="H73" s="6">
        <v>77.558999999999997</v>
      </c>
      <c r="I73" s="6">
        <v>79.16</v>
      </c>
      <c r="J73" s="6">
        <f t="shared" si="11"/>
        <v>33496.091109266592</v>
      </c>
      <c r="K73" s="6">
        <f t="shared" si="12"/>
        <v>12369.729118769026</v>
      </c>
      <c r="L73" s="8">
        <f t="shared" si="13"/>
        <v>11764.003236703187</v>
      </c>
      <c r="M73" s="16">
        <f>+'Question 1.2'!I72</f>
        <v>0.56099764295430232</v>
      </c>
      <c r="N73" s="4">
        <f>+'Question 1.2'!J72</f>
        <v>0.56364300245161969</v>
      </c>
      <c r="O73" s="17">
        <f>+'Question 1.2'!K72</f>
        <v>0.6078005647365875</v>
      </c>
      <c r="P73" s="2"/>
      <c r="Q73" s="16">
        <f>+'Question 2'!I72</f>
        <v>0.58988328547564717</v>
      </c>
      <c r="R73" s="4">
        <f>+'Question 2'!J72</f>
        <v>0.59280878657874236</v>
      </c>
      <c r="S73" s="17">
        <f>+'Question 2'!K72</f>
        <v>0.64185328185328183</v>
      </c>
      <c r="T73" s="9">
        <f t="shared" si="14"/>
        <v>0.16211862516859812</v>
      </c>
      <c r="U73" s="6">
        <f t="shared" si="15"/>
        <v>0.16114172370577265</v>
      </c>
      <c r="V73" s="10">
        <f t="shared" si="16"/>
        <v>0.14483483338151287</v>
      </c>
      <c r="W73" s="9">
        <f t="shared" si="17"/>
        <v>0.14403514551451194</v>
      </c>
      <c r="X73" s="6">
        <f t="shared" si="18"/>
        <v>0.14300769415209702</v>
      </c>
      <c r="Y73" s="10">
        <f t="shared" si="19"/>
        <v>0.12578300965771605</v>
      </c>
    </row>
    <row r="74" spans="1:25" x14ac:dyDescent="0.35">
      <c r="A74" s="6">
        <v>2000</v>
      </c>
      <c r="B74" s="6">
        <v>10252.299999999999</v>
      </c>
      <c r="C74" s="6">
        <v>524.5</v>
      </c>
      <c r="D74" s="6">
        <f t="shared" si="10"/>
        <v>9727.7999999999993</v>
      </c>
      <c r="E74" s="6">
        <v>21482.6</v>
      </c>
      <c r="F74" s="6">
        <v>6341</v>
      </c>
      <c r="G74" s="6">
        <v>81.069999999999993</v>
      </c>
      <c r="H74" s="6">
        <v>80.352999999999994</v>
      </c>
      <c r="I74" s="6">
        <v>80.564999999999998</v>
      </c>
      <c r="J74" s="6">
        <f t="shared" si="11"/>
        <v>34605.944013923996</v>
      </c>
      <c r="K74" s="6">
        <f t="shared" si="12"/>
        <v>12646.23165165906</v>
      </c>
      <c r="L74" s="8">
        <f t="shared" si="13"/>
        <v>11999.259898852843</v>
      </c>
      <c r="M74" s="16">
        <f>+'Question 1.2'!I73</f>
        <v>0.57041834515181966</v>
      </c>
      <c r="N74" s="4">
        <f>+'Question 1.2'!J73</f>
        <v>0.5729780042130016</v>
      </c>
      <c r="O74" s="17">
        <f>+'Question 1.2'!K73</f>
        <v>0.61867634301673613</v>
      </c>
      <c r="P74" s="2"/>
      <c r="Q74" s="16">
        <f>+'Question 2'!I73</f>
        <v>0.60117395505664184</v>
      </c>
      <c r="R74" s="4">
        <f>+'Question 2'!J73</f>
        <v>0.60401776492460235</v>
      </c>
      <c r="S74" s="17">
        <f>+'Question 2'!K73</f>
        <v>0.655021785150256</v>
      </c>
      <c r="T74" s="9">
        <f t="shared" si="14"/>
        <v>0.15698427756593744</v>
      </c>
      <c r="U74" s="6">
        <f t="shared" si="15"/>
        <v>0.15604888792813559</v>
      </c>
      <c r="V74" s="10">
        <f t="shared" si="16"/>
        <v>0.13934910426162156</v>
      </c>
      <c r="W74" s="9">
        <f t="shared" si="17"/>
        <v>0.13828888371839779</v>
      </c>
      <c r="X74" s="6">
        <f t="shared" si="18"/>
        <v>0.13730282150622836</v>
      </c>
      <c r="Y74" s="10">
        <f t="shared" si="19"/>
        <v>0.11961769509188414</v>
      </c>
    </row>
    <row r="75" spans="1:25" x14ac:dyDescent="0.35">
      <c r="A75" s="6">
        <v>2001</v>
      </c>
      <c r="B75" s="6">
        <v>10581.8</v>
      </c>
      <c r="C75" s="6">
        <v>534.70000000000005</v>
      </c>
      <c r="D75" s="6">
        <f t="shared" si="10"/>
        <v>10047.099999999999</v>
      </c>
      <c r="E75" s="6">
        <v>22772.5</v>
      </c>
      <c r="F75" s="6">
        <v>6604</v>
      </c>
      <c r="G75" s="6">
        <v>81.88</v>
      </c>
      <c r="H75" s="6">
        <v>82.652000000000001</v>
      </c>
      <c r="I75" s="6">
        <v>82.096999999999994</v>
      </c>
      <c r="J75" s="6">
        <f t="shared" si="11"/>
        <v>35596.410241879079</v>
      </c>
      <c r="K75" s="6">
        <f t="shared" si="12"/>
        <v>12923.546653639471</v>
      </c>
      <c r="L75" s="8">
        <f t="shared" si="13"/>
        <v>12270.517830972152</v>
      </c>
      <c r="M75" s="16">
        <f>+'Question 1.2'!I74</f>
        <v>0.57070630705551051</v>
      </c>
      <c r="N75" s="4">
        <f>+'Question 1.2'!J74</f>
        <v>0.57388982334103078</v>
      </c>
      <c r="O75" s="17">
        <f>+'Question 1.2'!K74</f>
        <v>0.62309509806956198</v>
      </c>
      <c r="P75" s="2"/>
      <c r="Q75" s="16">
        <f>+'Question 2'!I74</f>
        <v>0.60107891829483151</v>
      </c>
      <c r="R75" s="4">
        <f>+'Question 2'!J74</f>
        <v>0.60461134916503156</v>
      </c>
      <c r="S75" s="17">
        <f>+'Question 2'!K74</f>
        <v>0.65947758097276543</v>
      </c>
      <c r="T75" s="9">
        <f t="shared" si="14"/>
        <v>0.15585833040979183</v>
      </c>
      <c r="U75" s="6">
        <f t="shared" si="15"/>
        <v>0.15470253068282561</v>
      </c>
      <c r="V75" s="10">
        <f t="shared" si="16"/>
        <v>0.13683818258597233</v>
      </c>
      <c r="W75" s="9">
        <f t="shared" si="17"/>
        <v>0.13751297428455447</v>
      </c>
      <c r="X75" s="6">
        <f t="shared" si="18"/>
        <v>0.13629530217422262</v>
      </c>
      <c r="Y75" s="10">
        <f t="shared" si="19"/>
        <v>0.11738224124643874</v>
      </c>
    </row>
    <row r="76" spans="1:25" x14ac:dyDescent="0.35">
      <c r="A76" s="6">
        <v>2002</v>
      </c>
      <c r="B76" s="6">
        <v>10936.4</v>
      </c>
      <c r="C76" s="6">
        <v>533.29999999999995</v>
      </c>
      <c r="D76" s="6">
        <f t="shared" si="10"/>
        <v>10403.1</v>
      </c>
      <c r="E76" s="6">
        <v>23906.799999999999</v>
      </c>
      <c r="F76" s="6">
        <v>6898.7</v>
      </c>
      <c r="G76" s="6">
        <v>83.305999999999997</v>
      </c>
      <c r="H76" s="6">
        <v>84.548000000000002</v>
      </c>
      <c r="I76" s="6">
        <v>83.908000000000001</v>
      </c>
      <c r="J76" s="6">
        <f t="shared" si="11"/>
        <v>36497.751755584832</v>
      </c>
      <c r="K76" s="6">
        <f t="shared" si="12"/>
        <v>13127.985979401243</v>
      </c>
      <c r="L76" s="8">
        <f t="shared" si="13"/>
        <v>12487.816003649197</v>
      </c>
      <c r="M76" s="16">
        <f>+'Question 1.2'!I75</f>
        <v>0.5610255659997806</v>
      </c>
      <c r="N76" s="4">
        <f>+'Question 1.2'!J75</f>
        <v>0.56315741165672328</v>
      </c>
      <c r="O76" s="17">
        <f>+'Question 1.2'!K75</f>
        <v>0.61201771535729965</v>
      </c>
      <c r="P76" s="2"/>
      <c r="Q76" s="16">
        <f>+'Question 2'!I75</f>
        <v>0.58978573694379566</v>
      </c>
      <c r="R76" s="4">
        <f>+'Question 2'!J75</f>
        <v>0.59214221604562955</v>
      </c>
      <c r="S76" s="17">
        <f>+'Question 2'!K75</f>
        <v>0.64640377585098863</v>
      </c>
      <c r="T76" s="9">
        <f t="shared" si="14"/>
        <v>0.15789603297930957</v>
      </c>
      <c r="U76" s="6">
        <f t="shared" si="15"/>
        <v>0.15712922301024598</v>
      </c>
      <c r="V76" s="10">
        <f t="shared" si="16"/>
        <v>0.13955451358085483</v>
      </c>
      <c r="W76" s="9">
        <f t="shared" si="17"/>
        <v>0.14035604914580979</v>
      </c>
      <c r="X76" s="6">
        <f t="shared" si="18"/>
        <v>0.13954977270343569</v>
      </c>
      <c r="Y76" s="10">
        <f t="shared" si="19"/>
        <v>0.12098401612045262</v>
      </c>
    </row>
    <row r="77" spans="1:25" x14ac:dyDescent="0.35">
      <c r="A77" s="6">
        <v>2003</v>
      </c>
      <c r="B77" s="6">
        <v>11458.2</v>
      </c>
      <c r="C77" s="6">
        <v>554.5</v>
      </c>
      <c r="D77" s="6">
        <f t="shared" si="10"/>
        <v>10903.7</v>
      </c>
      <c r="E77" s="6">
        <v>25270.5</v>
      </c>
      <c r="F77" s="6">
        <v>7197.7</v>
      </c>
      <c r="G77" s="6">
        <v>85.688999999999993</v>
      </c>
      <c r="H77" s="6">
        <v>86.563000000000002</v>
      </c>
      <c r="I77" s="6">
        <v>85.775000000000006</v>
      </c>
      <c r="J77" s="6">
        <f t="shared" si="11"/>
        <v>37584.561553420761</v>
      </c>
      <c r="K77" s="6">
        <f t="shared" si="12"/>
        <v>13371.844694184787</v>
      </c>
      <c r="L77" s="8">
        <f t="shared" si="13"/>
        <v>12724.737130786918</v>
      </c>
      <c r="M77" s="16">
        <f>+'Question 1.2'!I76</f>
        <v>0.55454608926358417</v>
      </c>
      <c r="N77" s="4">
        <f>+'Question 1.2'!J76</f>
        <v>0.55693262395806853</v>
      </c>
      <c r="O77" s="17">
        <f>+'Question 1.2'!K76</f>
        <v>0.60445006754057184</v>
      </c>
      <c r="P77" s="2"/>
      <c r="Q77" s="16">
        <f>+'Question 2'!I76</f>
        <v>0.58274714087878421</v>
      </c>
      <c r="R77" s="4">
        <f>+'Question 2'!J76</f>
        <v>0.58538315552853171</v>
      </c>
      <c r="S77" s="17">
        <f>+'Question 2'!K76</f>
        <v>0.63810920192413911</v>
      </c>
      <c r="T77" s="9">
        <f t="shared" si="14"/>
        <v>0.15848370358979139</v>
      </c>
      <c r="U77" s="6">
        <f t="shared" si="15"/>
        <v>0.15763462168027997</v>
      </c>
      <c r="V77" s="10">
        <f t="shared" si="16"/>
        <v>0.14072885373758884</v>
      </c>
      <c r="W77" s="9">
        <f t="shared" si="17"/>
        <v>0.14126632664957878</v>
      </c>
      <c r="X77" s="6">
        <f t="shared" si="18"/>
        <v>0.14037386995713436</v>
      </c>
      <c r="Y77" s="10">
        <f t="shared" si="19"/>
        <v>0.12252278822039091</v>
      </c>
    </row>
    <row r="78" spans="1:25" x14ac:dyDescent="0.35">
      <c r="A78" s="6">
        <v>2004</v>
      </c>
      <c r="B78" s="6">
        <v>12213.7</v>
      </c>
      <c r="C78" s="6">
        <v>582.1</v>
      </c>
      <c r="D78" s="6">
        <f t="shared" si="10"/>
        <v>11631.6</v>
      </c>
      <c r="E78" s="6">
        <v>27811.3</v>
      </c>
      <c r="F78" s="6">
        <v>7976.3</v>
      </c>
      <c r="G78" s="6">
        <v>88.944999999999993</v>
      </c>
      <c r="H78" s="6">
        <v>88.769000000000005</v>
      </c>
      <c r="I78" s="6">
        <v>87.620999999999995</v>
      </c>
      <c r="J78" s="6">
        <f t="shared" si="11"/>
        <v>40433.15182231275</v>
      </c>
      <c r="K78" s="6">
        <f t="shared" si="12"/>
        <v>13731.744336387657</v>
      </c>
      <c r="L78" s="8">
        <f t="shared" si="13"/>
        <v>13077.294957558044</v>
      </c>
      <c r="M78" s="16">
        <f>+'Question 1.2'!I77</f>
        <v>0.5502100100706584</v>
      </c>
      <c r="N78" s="4">
        <f>+'Question 1.2'!J77</f>
        <v>0.5523082360096323</v>
      </c>
      <c r="O78" s="17">
        <f>+'Question 1.2'!K77</f>
        <v>0.59972513007237649</v>
      </c>
      <c r="P78" s="2"/>
      <c r="Q78" s="16">
        <f>+'Question 2'!I77</f>
        <v>0.57774510815365043</v>
      </c>
      <c r="R78" s="4">
        <f>+'Question 2'!J77</f>
        <v>0.58005904084521631</v>
      </c>
      <c r="S78" s="17">
        <f>+'Question 2'!K77</f>
        <v>0.63258716770841172</v>
      </c>
      <c r="T78" s="9">
        <f t="shared" si="14"/>
        <v>0.15275586661952223</v>
      </c>
      <c r="U78" s="6">
        <f t="shared" si="15"/>
        <v>0.1520432755684811</v>
      </c>
      <c r="V78" s="10">
        <f t="shared" si="16"/>
        <v>0.13593974079195481</v>
      </c>
      <c r="W78" s="9">
        <f t="shared" si="17"/>
        <v>0.13656990660073237</v>
      </c>
      <c r="X78" s="6">
        <f t="shared" si="18"/>
        <v>0.13582151131231848</v>
      </c>
      <c r="Y78" s="10">
        <f t="shared" si="19"/>
        <v>0.11883233837876152</v>
      </c>
    </row>
    <row r="79" spans="1:25" x14ac:dyDescent="0.35">
      <c r="A79" s="6">
        <v>2005</v>
      </c>
      <c r="B79" s="6">
        <v>13036.6</v>
      </c>
      <c r="C79" s="6">
        <v>625.90000000000009</v>
      </c>
      <c r="D79" s="6">
        <f t="shared" si="10"/>
        <v>12410.7</v>
      </c>
      <c r="E79" s="6">
        <v>30662.1</v>
      </c>
      <c r="F79" s="6">
        <v>8712.7999999999993</v>
      </c>
      <c r="G79" s="6">
        <v>92.07</v>
      </c>
      <c r="H79" s="6">
        <v>91.034000000000006</v>
      </c>
      <c r="I79" s="6">
        <v>89.183999999999997</v>
      </c>
      <c r="J79" s="6">
        <f t="shared" si="11"/>
        <v>43451.496264512898</v>
      </c>
      <c r="K79" s="6">
        <f t="shared" si="12"/>
        <v>14159.443901379387</v>
      </c>
      <c r="L79" s="8">
        <f t="shared" si="13"/>
        <v>13479.635060280221</v>
      </c>
      <c r="M79" s="16">
        <f>+'Question 1.2'!I78</f>
        <v>0.54205851218876089</v>
      </c>
      <c r="N79" s="4">
        <f>+'Question 1.2'!J78</f>
        <v>0.54460260332775878</v>
      </c>
      <c r="O79" s="17">
        <f>+'Question 1.2'!K78</f>
        <v>0.58899622427631959</v>
      </c>
      <c r="P79" s="2"/>
      <c r="Q79" s="16">
        <f>+'Question 2'!I78</f>
        <v>0.5693957633332527</v>
      </c>
      <c r="R79" s="4">
        <f>+'Question 2'!J78</f>
        <v>0.57220359843884105</v>
      </c>
      <c r="S79" s="17">
        <f>+'Question 2'!K78</f>
        <v>0.6214143759123445</v>
      </c>
      <c r="T79" s="9">
        <f t="shared" si="14"/>
        <v>0.14922838945072497</v>
      </c>
      <c r="U79" s="6">
        <f t="shared" si="15"/>
        <v>0.148399352044433</v>
      </c>
      <c r="V79" s="10">
        <f t="shared" si="16"/>
        <v>0.13393290003611355</v>
      </c>
      <c r="W79" s="9">
        <f t="shared" si="17"/>
        <v>0.13358315511953425</v>
      </c>
      <c r="X79" s="6">
        <f t="shared" si="18"/>
        <v>0.13271210128280628</v>
      </c>
      <c r="Y79" s="10">
        <f t="shared" si="19"/>
        <v>0.11744580717552508</v>
      </c>
    </row>
    <row r="80" spans="1:25" x14ac:dyDescent="0.35">
      <c r="A80" s="6">
        <v>2006</v>
      </c>
      <c r="B80" s="6">
        <v>13814.6</v>
      </c>
      <c r="C80" s="6">
        <v>665.9</v>
      </c>
      <c r="D80" s="6">
        <f t="shared" si="10"/>
        <v>13148.7</v>
      </c>
      <c r="E80" s="6">
        <v>32986.800000000003</v>
      </c>
      <c r="F80" s="6">
        <v>9609.2000000000007</v>
      </c>
      <c r="G80" s="6">
        <v>94.697999999999993</v>
      </c>
      <c r="H80" s="6">
        <v>93.527000000000001</v>
      </c>
      <c r="I80" s="6">
        <v>90.944999999999993</v>
      </c>
      <c r="J80" s="6">
        <f t="shared" si="11"/>
        <v>45835.761584749584</v>
      </c>
      <c r="K80" s="6">
        <f t="shared" si="12"/>
        <v>14588.058881919365</v>
      </c>
      <c r="L80" s="8">
        <f t="shared" si="13"/>
        <v>13884.876132547681</v>
      </c>
      <c r="M80" s="16">
        <f>+'Question 1.2'!I79</f>
        <v>0.54144890188641004</v>
      </c>
      <c r="N80" s="4">
        <f>+'Question 1.2'!J79</f>
        <v>0.54347494387165673</v>
      </c>
      <c r="O80" s="17">
        <f>+'Question 1.2'!K79</f>
        <v>0.58834309985448541</v>
      </c>
      <c r="P80" s="2"/>
      <c r="Q80" s="16">
        <f>+'Question 2'!I79</f>
        <v>0.56886992630450151</v>
      </c>
      <c r="R80" s="4">
        <f>+'Question 2'!J79</f>
        <v>0.57110680145374582</v>
      </c>
      <c r="S80" s="17">
        <f>+'Question 2'!K79</f>
        <v>0.62086224642252397</v>
      </c>
      <c r="T80" s="9">
        <f t="shared" si="14"/>
        <v>0.14594216804451468</v>
      </c>
      <c r="U80" s="6">
        <f t="shared" si="15"/>
        <v>0.1452973435939954</v>
      </c>
      <c r="V80" s="10">
        <f t="shared" si="16"/>
        <v>0.1310172426690786</v>
      </c>
      <c r="W80" s="9">
        <f t="shared" si="17"/>
        <v>0.13060081175284469</v>
      </c>
      <c r="X80" s="6">
        <f t="shared" si="18"/>
        <v>0.12992320253904763</v>
      </c>
      <c r="Y80" s="10">
        <f t="shared" si="19"/>
        <v>0.11485094964249848</v>
      </c>
    </row>
    <row r="81" spans="1:25" x14ac:dyDescent="0.35">
      <c r="A81" s="6">
        <v>2007</v>
      </c>
      <c r="B81" s="6">
        <v>14451.9</v>
      </c>
      <c r="C81" s="6">
        <v>712.19999999999993</v>
      </c>
      <c r="D81" s="6">
        <f t="shared" si="10"/>
        <v>13739.699999999999</v>
      </c>
      <c r="E81" s="6">
        <v>34154.6</v>
      </c>
      <c r="F81" s="6">
        <v>10354.9</v>
      </c>
      <c r="G81" s="6">
        <v>96.474999999999994</v>
      </c>
      <c r="H81" s="6">
        <v>95.686000000000007</v>
      </c>
      <c r="I81" s="6">
        <v>92.718000000000004</v>
      </c>
      <c r="J81" s="6">
        <f t="shared" si="11"/>
        <v>46862.624795704869</v>
      </c>
      <c r="K81" s="6">
        <f t="shared" si="12"/>
        <v>14979.942990412024</v>
      </c>
      <c r="L81" s="8">
        <f t="shared" si="13"/>
        <v>14241.720653018916</v>
      </c>
      <c r="M81" s="16">
        <f>+'Question 1.2'!I80</f>
        <v>0.54518091046851969</v>
      </c>
      <c r="N81" s="4">
        <f>+'Question 1.2'!J80</f>
        <v>0.54724844241628634</v>
      </c>
      <c r="O81" s="17">
        <f>+'Question 1.2'!K80</f>
        <v>0.58783284713466089</v>
      </c>
      <c r="P81" s="2"/>
      <c r="Q81" s="16">
        <f>+'Question 2'!I80</f>
        <v>0.57344046813249194</v>
      </c>
      <c r="R81" s="4">
        <f>+'Question 2'!J80</f>
        <v>0.5757283468882215</v>
      </c>
      <c r="S81" s="17">
        <f>+'Question 2'!K80</f>
        <v>0.62082089023016129</v>
      </c>
      <c r="T81" s="9">
        <f t="shared" si="14"/>
        <v>0.14538588185860918</v>
      </c>
      <c r="U81" s="6">
        <f t="shared" si="15"/>
        <v>0.14472498181633844</v>
      </c>
      <c r="V81" s="10">
        <f t="shared" si="16"/>
        <v>0.13175191273129691</v>
      </c>
      <c r="W81" s="9">
        <f t="shared" si="17"/>
        <v>0.12963297982609717</v>
      </c>
      <c r="X81" s="6">
        <f t="shared" si="18"/>
        <v>0.12893768522258056</v>
      </c>
      <c r="Y81" s="10">
        <f t="shared" si="19"/>
        <v>0.11523389870593385</v>
      </c>
    </row>
    <row r="82" spans="1:25" x14ac:dyDescent="0.35">
      <c r="A82" s="6">
        <v>2008</v>
      </c>
      <c r="B82" s="6">
        <v>14712.8</v>
      </c>
      <c r="C82" s="6">
        <v>749.2</v>
      </c>
      <c r="D82" s="6">
        <f t="shared" si="10"/>
        <v>13963.599999999999</v>
      </c>
      <c r="E82" s="6">
        <v>34981.300000000003</v>
      </c>
      <c r="F82" s="6">
        <v>11038</v>
      </c>
      <c r="G82" s="6">
        <v>96.343000000000004</v>
      </c>
      <c r="H82" s="6">
        <v>97.192999999999998</v>
      </c>
      <c r="I82" s="6">
        <v>94.480999999999995</v>
      </c>
      <c r="J82" s="6">
        <f t="shared" si="11"/>
        <v>47674.355953616519</v>
      </c>
      <c r="K82" s="6">
        <f t="shared" si="12"/>
        <v>15271.270356953797</v>
      </c>
      <c r="L82" s="8">
        <f t="shared" si="13"/>
        <v>14493.632126879998</v>
      </c>
      <c r="M82" s="16">
        <f>+'Question 1.2'!I81</f>
        <v>0.54761840030449682</v>
      </c>
      <c r="N82" s="4">
        <f>+'Question 1.2'!J81</f>
        <v>0.54958322533116877</v>
      </c>
      <c r="O82" s="17">
        <f>+'Question 1.2'!K81</f>
        <v>0.58813224033344769</v>
      </c>
      <c r="P82" s="2"/>
      <c r="Q82" s="16">
        <f>+'Question 2'!I81</f>
        <v>0.57700020052135559</v>
      </c>
      <c r="R82" s="4">
        <f>+'Question 2'!J81</f>
        <v>0.57918194234778242</v>
      </c>
      <c r="S82" s="17">
        <f>+'Question 2'!K81</f>
        <v>0.62215735785824056</v>
      </c>
      <c r="T82" s="9">
        <f t="shared" si="14"/>
        <v>0.14490896783551011</v>
      </c>
      <c r="U82" s="6">
        <f t="shared" si="15"/>
        <v>0.14427958598889201</v>
      </c>
      <c r="V82" s="10">
        <f t="shared" si="16"/>
        <v>0.13193138708156285</v>
      </c>
      <c r="W82" s="9">
        <f t="shared" si="17"/>
        <v>0.12859751035446138</v>
      </c>
      <c r="X82" s="6">
        <f t="shared" si="18"/>
        <v>0.12793423210359578</v>
      </c>
      <c r="Y82" s="10">
        <f t="shared" si="19"/>
        <v>0.11486913976098719</v>
      </c>
    </row>
    <row r="83" spans="1:25" x14ac:dyDescent="0.35">
      <c r="A83" s="6">
        <v>2009</v>
      </c>
      <c r="B83" s="6">
        <v>14448.9</v>
      </c>
      <c r="C83" s="6">
        <v>741.8</v>
      </c>
      <c r="D83" s="6">
        <f t="shared" si="10"/>
        <v>13707.1</v>
      </c>
      <c r="E83" s="6">
        <v>34101.1</v>
      </c>
      <c r="F83" s="6">
        <v>11090.2</v>
      </c>
      <c r="G83" s="6">
        <v>93.899000000000001</v>
      </c>
      <c r="H83" s="6">
        <v>97.561999999999998</v>
      </c>
      <c r="I83" s="6">
        <v>96.188999999999993</v>
      </c>
      <c r="J83" s="6">
        <f t="shared" si="11"/>
        <v>46482.853271644162</v>
      </c>
      <c r="K83" s="6">
        <f t="shared" si="12"/>
        <v>15387.703809412242</v>
      </c>
      <c r="L83" s="8">
        <f t="shared" si="13"/>
        <v>14597.706045857782</v>
      </c>
      <c r="M83" s="16">
        <f>+'Question 1.2'!I82</f>
        <v>0.53696129117095426</v>
      </c>
      <c r="N83" s="4">
        <f>+'Question 1.2'!J82</f>
        <v>0.53913665865217575</v>
      </c>
      <c r="O83" s="17">
        <f>+'Question 1.2'!K82</f>
        <v>0.57675009849763237</v>
      </c>
      <c r="P83" s="2"/>
      <c r="Q83" s="16">
        <f>+'Question 2'!I82</f>
        <v>0.56602052950660608</v>
      </c>
      <c r="R83" s="4">
        <f>+'Question 2'!J82</f>
        <v>0.56843825098177125</v>
      </c>
      <c r="S83" s="17">
        <f>+'Question 2'!K82</f>
        <v>0.6104104545132687</v>
      </c>
      <c r="T83" s="9">
        <f t="shared" si="14"/>
        <v>0.15328453402193673</v>
      </c>
      <c r="U83" s="6">
        <f t="shared" si="15"/>
        <v>0.15256439943204736</v>
      </c>
      <c r="V83" s="10">
        <f t="shared" si="16"/>
        <v>0.14011283007134925</v>
      </c>
      <c r="W83" s="9">
        <f t="shared" si="17"/>
        <v>0.13628906778113309</v>
      </c>
      <c r="X83" s="6">
        <f t="shared" si="18"/>
        <v>0.13552979452419753</v>
      </c>
      <c r="Y83" s="10">
        <f t="shared" si="19"/>
        <v>0.12234863531976728</v>
      </c>
    </row>
    <row r="84" spans="1:25" x14ac:dyDescent="0.35">
      <c r="A84" s="6">
        <v>2010</v>
      </c>
      <c r="B84" s="6">
        <v>14992.1</v>
      </c>
      <c r="C84" s="6">
        <v>762.2</v>
      </c>
      <c r="D84" s="6">
        <f t="shared" si="10"/>
        <v>14229.9</v>
      </c>
      <c r="E84" s="6">
        <v>34582.199999999997</v>
      </c>
      <c r="F84" s="6">
        <v>11517.2</v>
      </c>
      <c r="G84" s="6">
        <v>96.305999999999997</v>
      </c>
      <c r="H84" s="6">
        <v>98.058000000000007</v>
      </c>
      <c r="I84" s="6">
        <v>97.775000000000006</v>
      </c>
      <c r="J84" s="6">
        <f t="shared" si="11"/>
        <v>47046.376010515931</v>
      </c>
      <c r="K84" s="6">
        <f t="shared" si="12"/>
        <v>15567.150540983948</v>
      </c>
      <c r="L84" s="8">
        <f t="shared" si="13"/>
        <v>14775.714908728429</v>
      </c>
      <c r="M84" s="16">
        <f>+'Question 1.2'!I83</f>
        <v>0.52860506533440943</v>
      </c>
      <c r="N84" s="4">
        <f>+'Question 1.2'!J83</f>
        <v>0.53057986248267641</v>
      </c>
      <c r="O84" s="17">
        <f>+'Question 1.2'!K83</f>
        <v>0.57312187219763366</v>
      </c>
      <c r="P84" s="2"/>
      <c r="Q84" s="16">
        <f>+'Question 2'!I83</f>
        <v>0.55691888207225626</v>
      </c>
      <c r="R84" s="4">
        <f>+'Question 2'!J83</f>
        <v>0.55911133687500436</v>
      </c>
      <c r="S84" s="17">
        <f>+'Question 2'!K83</f>
        <v>0.60655624779953154</v>
      </c>
      <c r="T84" s="9">
        <f t="shared" si="14"/>
        <v>0.15597962126894258</v>
      </c>
      <c r="U84" s="6">
        <f t="shared" si="15"/>
        <v>0.15532618168226528</v>
      </c>
      <c r="V84" s="10">
        <f t="shared" si="16"/>
        <v>0.14124947852874897</v>
      </c>
      <c r="W84" s="9">
        <f t="shared" si="17"/>
        <v>0.13915716437920009</v>
      </c>
      <c r="X84" s="6">
        <f t="shared" si="18"/>
        <v>0.13846858664244868</v>
      </c>
      <c r="Y84" s="10">
        <f t="shared" si="19"/>
        <v>0.12356770506266168</v>
      </c>
    </row>
    <row r="85" spans="1:25" x14ac:dyDescent="0.35">
      <c r="A85" s="6">
        <v>2011</v>
      </c>
      <c r="B85" s="6">
        <v>15542.6</v>
      </c>
      <c r="C85" s="6">
        <v>810.40000000000009</v>
      </c>
      <c r="D85" s="6">
        <f t="shared" si="10"/>
        <v>14732.2</v>
      </c>
      <c r="E85" s="6">
        <v>35557.699999999997</v>
      </c>
      <c r="F85" s="6">
        <v>12132.5</v>
      </c>
      <c r="G85" s="6">
        <v>97.8</v>
      </c>
      <c r="H85" s="6">
        <v>98.858000000000004</v>
      </c>
      <c r="I85" s="6">
        <v>99.07</v>
      </c>
      <c r="J85" s="6">
        <f t="shared" si="11"/>
        <v>48214.851251437773</v>
      </c>
      <c r="K85" s="6">
        <f t="shared" si="12"/>
        <v>15892.229038854808</v>
      </c>
      <c r="L85" s="8">
        <f t="shared" si="13"/>
        <v>15063.599182004091</v>
      </c>
      <c r="M85" s="16">
        <f>+'Question 1.2'!I84</f>
        <v>0.52924864565774066</v>
      </c>
      <c r="N85" s="4">
        <f>+'Question 1.2'!J84</f>
        <v>0.53129965251314371</v>
      </c>
      <c r="O85" s="17">
        <f>+'Question 1.2'!K84</f>
        <v>0.57712249093192447</v>
      </c>
      <c r="P85" s="2"/>
      <c r="Q85" s="16">
        <f>+'Question 2'!I84</f>
        <v>0.55836195544453637</v>
      </c>
      <c r="R85" s="4">
        <f>+'Question 2'!J84</f>
        <v>0.56064530199970009</v>
      </c>
      <c r="S85" s="17">
        <f>+'Question 2'!K84</f>
        <v>0.61191409591680357</v>
      </c>
      <c r="T85" s="9">
        <f t="shared" si="14"/>
        <v>0.15516564190033025</v>
      </c>
      <c r="U85" s="6">
        <f t="shared" si="15"/>
        <v>0.15448960391907951</v>
      </c>
      <c r="V85" s="10">
        <f t="shared" si="16"/>
        <v>0.13938581277464487</v>
      </c>
      <c r="W85" s="9">
        <f t="shared" si="17"/>
        <v>0.13797944645757226</v>
      </c>
      <c r="X85" s="6">
        <f t="shared" si="18"/>
        <v>0.13726606839235275</v>
      </c>
      <c r="Y85" s="10">
        <f t="shared" si="19"/>
        <v>0.12124833646812566</v>
      </c>
    </row>
    <row r="86" spans="1:25" x14ac:dyDescent="0.35">
      <c r="A86" s="6">
        <v>2012</v>
      </c>
      <c r="B86" s="6">
        <v>16197</v>
      </c>
      <c r="C86" s="6">
        <v>846.1</v>
      </c>
      <c r="D86" s="6">
        <f t="shared" si="10"/>
        <v>15350.9</v>
      </c>
      <c r="E86" s="6">
        <v>36693.1</v>
      </c>
      <c r="F86" s="6">
        <v>12522.8</v>
      </c>
      <c r="G86" s="6">
        <v>100</v>
      </c>
      <c r="H86" s="6">
        <v>100</v>
      </c>
      <c r="I86" s="6">
        <v>100</v>
      </c>
      <c r="J86" s="6">
        <f t="shared" si="11"/>
        <v>49215.899999999994</v>
      </c>
      <c r="K86" s="6">
        <f t="shared" si="12"/>
        <v>16197</v>
      </c>
      <c r="L86" s="8">
        <f t="shared" si="13"/>
        <v>15350.899999999998</v>
      </c>
      <c r="M86" s="16">
        <f>+'Question 1.2'!I85</f>
        <v>0.52890658763968645</v>
      </c>
      <c r="N86" s="4">
        <f>+'Question 1.2'!J85</f>
        <v>0.53080736105087056</v>
      </c>
      <c r="O86" s="17">
        <f>+'Question 1.2'!K85</f>
        <v>0.57915587795858492</v>
      </c>
      <c r="P86" s="2"/>
      <c r="Q86" s="16">
        <f>+'Question 2'!I85</f>
        <v>0.5580584851702507</v>
      </c>
      <c r="R86" s="4">
        <f>+'Question 2'!J85</f>
        <v>0.560174983162121</v>
      </c>
      <c r="S86" s="17">
        <f>+'Question 2'!K85</f>
        <v>0.61429411427260217</v>
      </c>
      <c r="T86" s="9">
        <f t="shared" si="14"/>
        <v>0.15503729485796258</v>
      </c>
      <c r="U86" s="6">
        <f t="shared" si="15"/>
        <v>0.15441174850117645</v>
      </c>
      <c r="V86" s="10">
        <f t="shared" si="16"/>
        <v>0.13850020511064107</v>
      </c>
      <c r="W86" s="9">
        <f t="shared" si="17"/>
        <v>0.13784569620793277</v>
      </c>
      <c r="X86" s="6">
        <f t="shared" si="18"/>
        <v>0.13718554066829211</v>
      </c>
      <c r="Y86" s="10">
        <f t="shared" si="19"/>
        <v>0.12030527697782041</v>
      </c>
    </row>
    <row r="87" spans="1:25" x14ac:dyDescent="0.35">
      <c r="A87" s="6">
        <v>2013</v>
      </c>
      <c r="B87" s="6">
        <v>16784.900000000001</v>
      </c>
      <c r="C87" s="6">
        <v>879.8</v>
      </c>
      <c r="D87" s="6">
        <f t="shared" si="10"/>
        <v>15905.100000000002</v>
      </c>
      <c r="E87" s="6">
        <v>38699.599999999999</v>
      </c>
      <c r="F87" s="6">
        <v>12943.2</v>
      </c>
      <c r="G87" s="6">
        <v>101.842</v>
      </c>
      <c r="H87" s="6">
        <v>101.42</v>
      </c>
      <c r="I87" s="6">
        <v>100.733</v>
      </c>
      <c r="J87" s="6">
        <f t="shared" si="11"/>
        <v>51006.776518222003</v>
      </c>
      <c r="K87" s="6">
        <f t="shared" si="12"/>
        <v>16481.314192572809</v>
      </c>
      <c r="L87" s="8">
        <f t="shared" si="13"/>
        <v>15617.426994756584</v>
      </c>
      <c r="M87" s="16">
        <f>+'Question 1.2'!I86</f>
        <v>0.52631829799403029</v>
      </c>
      <c r="N87" s="4">
        <f>+'Question 1.2'!J86</f>
        <v>0.52819697223351592</v>
      </c>
      <c r="O87" s="17">
        <f>+'Question 1.2'!K86</f>
        <v>0.57658469089390141</v>
      </c>
      <c r="P87" s="2"/>
      <c r="Q87" s="16">
        <f>+'Question 2'!I86</f>
        <v>0.55543190548943422</v>
      </c>
      <c r="R87" s="4">
        <f>+'Question 2'!J86</f>
        <v>0.55752458126648741</v>
      </c>
      <c r="S87" s="17">
        <f>+'Question 2'!K86</f>
        <v>0.61171045160575555</v>
      </c>
      <c r="T87" s="9">
        <f t="shared" si="14"/>
        <v>0.15305607393645124</v>
      </c>
      <c r="U87" s="6">
        <f t="shared" si="15"/>
        <v>0.15244903654808789</v>
      </c>
      <c r="V87" s="10">
        <f t="shared" si="16"/>
        <v>0.13681399256488833</v>
      </c>
      <c r="W87" s="9">
        <f t="shared" si="17"/>
        <v>0.13611935970383149</v>
      </c>
      <c r="X87" s="6">
        <f t="shared" si="18"/>
        <v>0.13547861717111825</v>
      </c>
      <c r="Y87" s="10">
        <f t="shared" si="19"/>
        <v>0.11888780450001075</v>
      </c>
    </row>
    <row r="88" spans="1:25" x14ac:dyDescent="0.35">
      <c r="A88" s="6">
        <v>2014</v>
      </c>
      <c r="B88" s="6">
        <v>17527.3</v>
      </c>
      <c r="C88" s="6">
        <v>917.7</v>
      </c>
      <c r="D88" s="6">
        <f t="shared" si="10"/>
        <v>16609.599999999999</v>
      </c>
      <c r="E88" s="6">
        <v>40485</v>
      </c>
      <c r="F88" s="6">
        <v>13238.9</v>
      </c>
      <c r="G88" s="6">
        <v>104.41500000000001</v>
      </c>
      <c r="H88" s="6">
        <v>103.083</v>
      </c>
      <c r="I88" s="6">
        <v>101.386</v>
      </c>
      <c r="J88" s="6">
        <f t="shared" si="11"/>
        <v>52332.094386092394</v>
      </c>
      <c r="K88" s="6">
        <f t="shared" si="12"/>
        <v>16786.189723698699</v>
      </c>
      <c r="L88" s="8">
        <f t="shared" si="13"/>
        <v>15907.293013455919</v>
      </c>
      <c r="M88" s="16">
        <f>+'Question 1.2'!I87</f>
        <v>0.5276967930029155</v>
      </c>
      <c r="N88" s="4">
        <f>+'Question 1.2'!J87</f>
        <v>0.52945183523000483</v>
      </c>
      <c r="O88" s="17">
        <f>+'Question 1.2'!K87</f>
        <v>0.57729301251443377</v>
      </c>
      <c r="P88" s="2"/>
      <c r="Q88" s="16">
        <f>+'Question 2'!I87</f>
        <v>0.55685266351989215</v>
      </c>
      <c r="R88" s="4">
        <f>+'Question 2'!J87</f>
        <v>0.55880735884965116</v>
      </c>
      <c r="S88" s="17">
        <f>+'Question 2'!K87</f>
        <v>0.61236907268369556</v>
      </c>
      <c r="T88" s="9">
        <f t="shared" si="14"/>
        <v>0.15149730452736024</v>
      </c>
      <c r="U88" s="6">
        <f t="shared" si="15"/>
        <v>0.15093435224840746</v>
      </c>
      <c r="V88" s="10">
        <f t="shared" si="16"/>
        <v>0.13558868172017133</v>
      </c>
      <c r="W88" s="9">
        <f t="shared" si="17"/>
        <v>0.13470270227508821</v>
      </c>
      <c r="X88" s="6">
        <f t="shared" si="18"/>
        <v>0.13410853703619854</v>
      </c>
      <c r="Y88" s="10">
        <f t="shared" si="19"/>
        <v>0.11782747880116923</v>
      </c>
    </row>
    <row r="89" spans="1:25" x14ac:dyDescent="0.35">
      <c r="A89" s="6">
        <v>2015</v>
      </c>
      <c r="B89" s="6">
        <v>18224.8</v>
      </c>
      <c r="C89" s="6">
        <v>954.5</v>
      </c>
      <c r="D89" s="6">
        <f t="shared" si="10"/>
        <v>17270.3</v>
      </c>
      <c r="E89" s="6">
        <v>41605.699999999997</v>
      </c>
      <c r="F89" s="6">
        <v>13432.9</v>
      </c>
      <c r="G89" s="6">
        <v>107.45099999999999</v>
      </c>
      <c r="H89" s="6">
        <v>104.75700000000001</v>
      </c>
      <c r="I89" s="6">
        <v>102.126</v>
      </c>
      <c r="J89" s="6">
        <f t="shared" si="11"/>
        <v>52869.652924577931</v>
      </c>
      <c r="K89" s="6">
        <f t="shared" si="12"/>
        <v>16961.033401271277</v>
      </c>
      <c r="L89" s="8">
        <f t="shared" si="13"/>
        <v>16072.721519576366</v>
      </c>
      <c r="M89" s="16">
        <f>+'Question 1.2'!I88</f>
        <v>0.53214301391510477</v>
      </c>
      <c r="N89" s="4">
        <f>+'Question 1.2'!J88</f>
        <v>0.5338213843401679</v>
      </c>
      <c r="O89" s="17">
        <f>+'Question 1.2'!K88</f>
        <v>0.57915952535935467</v>
      </c>
      <c r="P89" s="2"/>
      <c r="Q89" s="16">
        <f>+'Question 2'!I88</f>
        <v>0.561553649907645</v>
      </c>
      <c r="R89" s="4">
        <f>+'Question 2'!J88</f>
        <v>0.56342299424853315</v>
      </c>
      <c r="S89" s="17">
        <f>+'Question 2'!K88</f>
        <v>0.61416774324290102</v>
      </c>
      <c r="T89" s="9">
        <f t="shared" si="14"/>
        <v>0.15009249217739912</v>
      </c>
      <c r="U89" s="6">
        <f t="shared" si="15"/>
        <v>0.14955405669949251</v>
      </c>
      <c r="V89" s="10">
        <f t="shared" si="16"/>
        <v>0.13500919624287144</v>
      </c>
      <c r="W89" s="9">
        <f t="shared" si="17"/>
        <v>0.1332905683410133</v>
      </c>
      <c r="X89" s="6">
        <f t="shared" si="18"/>
        <v>0.13272227539121553</v>
      </c>
      <c r="Y89" s="10">
        <f t="shared" si="19"/>
        <v>0.11729553861405542</v>
      </c>
    </row>
    <row r="90" spans="1:25" x14ac:dyDescent="0.35">
      <c r="A90" s="6">
        <v>2016</v>
      </c>
      <c r="B90" s="6">
        <v>18715</v>
      </c>
      <c r="C90" s="6">
        <v>1007.5</v>
      </c>
      <c r="D90" s="6">
        <f t="shared" si="10"/>
        <v>17707.5</v>
      </c>
      <c r="E90" s="6">
        <v>43475</v>
      </c>
      <c r="F90" s="6">
        <v>13821.1</v>
      </c>
      <c r="G90" s="6">
        <v>109.211</v>
      </c>
      <c r="H90" s="6">
        <v>106.377</v>
      </c>
      <c r="I90" s="6">
        <v>102.935</v>
      </c>
      <c r="J90" s="6">
        <f t="shared" si="11"/>
        <v>54295.813875976048</v>
      </c>
      <c r="K90" s="6">
        <f t="shared" si="12"/>
        <v>17136.552178809827</v>
      </c>
      <c r="L90" s="8">
        <f t="shared" si="13"/>
        <v>16214.026059646005</v>
      </c>
      <c r="M90" s="16">
        <f>+'Question 1.2'!I89</f>
        <v>0.53220945765428795</v>
      </c>
      <c r="N90" s="4">
        <f>+'Question 1.2'!J89</f>
        <v>0.53397272317886468</v>
      </c>
      <c r="O90" s="17">
        <f>+'Question 1.2'!K89</f>
        <v>0.57809570794277254</v>
      </c>
      <c r="P90" s="2"/>
      <c r="Q90" s="16">
        <f>+'Question 2'!I89</f>
        <v>0.56249047013977127</v>
      </c>
      <c r="R90" s="4">
        <f>+'Question 2'!J89</f>
        <v>0.56446046345568601</v>
      </c>
      <c r="S90" s="17">
        <f>+'Question 2'!K89</f>
        <v>0.61399950684255944</v>
      </c>
      <c r="T90" s="9">
        <f t="shared" si="14"/>
        <v>0.14764153008134526</v>
      </c>
      <c r="U90" s="6">
        <f t="shared" si="15"/>
        <v>0.14708501771860538</v>
      </c>
      <c r="V90" s="10">
        <f t="shared" si="16"/>
        <v>0.1331591590434103</v>
      </c>
      <c r="W90" s="9">
        <f t="shared" si="17"/>
        <v>0.13065078893008306</v>
      </c>
      <c r="X90" s="6">
        <f t="shared" si="18"/>
        <v>0.1300625019023845</v>
      </c>
      <c r="Y90" s="10">
        <f t="shared" si="19"/>
        <v>0.11526896105447583</v>
      </c>
    </row>
    <row r="91" spans="1:25" x14ac:dyDescent="0.35">
      <c r="A91" s="6">
        <v>2017</v>
      </c>
      <c r="B91" s="6">
        <v>19519.400000000001</v>
      </c>
      <c r="C91" s="6">
        <v>1054.6000000000001</v>
      </c>
      <c r="D91" s="6">
        <f t="shared" si="10"/>
        <v>18464.800000000003</v>
      </c>
      <c r="E91" s="6">
        <v>45443.4</v>
      </c>
      <c r="F91" s="6">
        <v>14363</v>
      </c>
      <c r="G91" s="6">
        <v>111.79900000000001</v>
      </c>
      <c r="H91" s="6">
        <v>107.88200000000001</v>
      </c>
      <c r="I91" s="6">
        <v>103.773</v>
      </c>
      <c r="J91" s="6">
        <f t="shared" si="11"/>
        <v>55964.032871143085</v>
      </c>
      <c r="K91" s="6">
        <f t="shared" si="12"/>
        <v>17459.369046234762</v>
      </c>
      <c r="L91" s="8">
        <f t="shared" si="13"/>
        <v>16516.069016717502</v>
      </c>
      <c r="M91" s="16">
        <f>+'Question 1.2'!I90</f>
        <v>0.53339754295726305</v>
      </c>
      <c r="N91" s="4">
        <f>+'Question 1.2'!J90</f>
        <v>0.53507243695492401</v>
      </c>
      <c r="O91" s="17">
        <f>+'Question 1.2'!K90</f>
        <v>0.58035350973517419</v>
      </c>
      <c r="P91" s="2"/>
      <c r="Q91" s="16">
        <f>+'Question 2'!I90</f>
        <v>0.56386205103764997</v>
      </c>
      <c r="R91" s="4">
        <f>+'Question 2'!J90</f>
        <v>0.56573406434575646</v>
      </c>
      <c r="S91" s="17">
        <f>+'Question 2'!K90</f>
        <v>0.6166000414556867</v>
      </c>
      <c r="T91" s="9">
        <f t="shared" si="14"/>
        <v>0.14556821725386584</v>
      </c>
      <c r="U91" s="6">
        <f t="shared" si="15"/>
        <v>0.14504569250148039</v>
      </c>
      <c r="V91" s="10">
        <f t="shared" si="16"/>
        <v>0.13091913799994709</v>
      </c>
      <c r="W91" s="9">
        <f t="shared" si="17"/>
        <v>0.12871274810479286</v>
      </c>
      <c r="X91" s="6">
        <f t="shared" si="18"/>
        <v>0.12816028075369812</v>
      </c>
      <c r="Y91" s="10">
        <f t="shared" si="19"/>
        <v>0.11314874664062374</v>
      </c>
    </row>
    <row r="92" spans="1:25" ht="15" thickBot="1" x14ac:dyDescent="0.4">
      <c r="A92" s="6">
        <v>2018</v>
      </c>
      <c r="B92" s="6">
        <v>20580.2</v>
      </c>
      <c r="C92" s="6">
        <v>1139.5</v>
      </c>
      <c r="D92" s="6">
        <f t="shared" si="10"/>
        <v>19440.7</v>
      </c>
      <c r="E92" s="6">
        <v>47831.7</v>
      </c>
      <c r="F92" s="6">
        <v>15057.7</v>
      </c>
      <c r="G92" s="6">
        <v>115.072</v>
      </c>
      <c r="H92" s="6">
        <v>109.66800000000001</v>
      </c>
      <c r="I92" s="6">
        <v>104.6</v>
      </c>
      <c r="J92" s="6">
        <f t="shared" si="11"/>
        <v>58010.508333478036</v>
      </c>
      <c r="K92" s="6">
        <f t="shared" si="12"/>
        <v>17884.628754171303</v>
      </c>
      <c r="L92" s="8">
        <f t="shared" si="13"/>
        <v>16894.379171301447</v>
      </c>
      <c r="M92" s="18">
        <f>+'Question 1.2'!I91</f>
        <v>0.53102010670450239</v>
      </c>
      <c r="N92" s="19">
        <f>+'Question 1.2'!J91</f>
        <v>0.53268700221292864</v>
      </c>
      <c r="O92" s="20">
        <f>+'Question 1.2'!K91</f>
        <v>0.57740265229566223</v>
      </c>
      <c r="P92" s="2"/>
      <c r="Q92" s="18">
        <f>+'Question 2'!I91</f>
        <v>0.56214539599911528</v>
      </c>
      <c r="R92" s="19">
        <f>+'Question 2'!J91</f>
        <v>0.56401376939869841</v>
      </c>
      <c r="S92" s="20">
        <f>+'Question 2'!K91</f>
        <v>0.61439212930428677</v>
      </c>
      <c r="T92" s="11">
        <f t="shared" si="14"/>
        <v>0.14458641245728193</v>
      </c>
      <c r="U92" s="12">
        <f t="shared" si="15"/>
        <v>0.14407250888710765</v>
      </c>
      <c r="V92" s="13">
        <f t="shared" si="16"/>
        <v>0.13028668241867111</v>
      </c>
      <c r="W92" s="11">
        <f t="shared" si="17"/>
        <v>0.12751623653023564</v>
      </c>
      <c r="X92" s="12">
        <f t="shared" si="18"/>
        <v>0.12697211082692897</v>
      </c>
      <c r="Y92" s="13">
        <f t="shared" si="19"/>
        <v>0.11230043945696579</v>
      </c>
    </row>
    <row r="93" spans="1:25" ht="15" thickBot="1" x14ac:dyDescent="0.4">
      <c r="A93" t="s">
        <v>33</v>
      </c>
      <c r="S93" s="43" t="s">
        <v>30</v>
      </c>
      <c r="T93" s="44">
        <f>AVERAGE(T3:T92)</f>
        <v>0.1891783130765112</v>
      </c>
      <c r="U93" s="44">
        <f t="shared" ref="U93:Y93" si="20">AVERAGE(U3:U92)</f>
        <v>0.18831959609383364</v>
      </c>
      <c r="V93" s="44">
        <f t="shared" si="20"/>
        <v>0.16533754594825839</v>
      </c>
      <c r="W93" s="44">
        <f>AVERAGE(W3:W92)</f>
        <v>0.17707428366122299</v>
      </c>
      <c r="X93" s="44">
        <f t="shared" si="20"/>
        <v>0.17618800112912769</v>
      </c>
      <c r="Y93" s="45">
        <f t="shared" si="20"/>
        <v>0.15253631134379483</v>
      </c>
    </row>
  </sheetData>
  <mergeCells count="4">
    <mergeCell ref="T1:V1"/>
    <mergeCell ref="W1:Y1"/>
    <mergeCell ref="Q1:S1"/>
    <mergeCell ref="M1:O1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65F3-6C08-4B00-A6EB-37C9F2654FF3}">
  <sheetPr>
    <tabColor rgb="FFC00000"/>
  </sheetPr>
  <dimension ref="A1:K92"/>
  <sheetViews>
    <sheetView workbookViewId="0">
      <selection activeCell="A92" sqref="A92"/>
    </sheetView>
  </sheetViews>
  <sheetFormatPr baseColWidth="10" defaultRowHeight="14.5" x14ac:dyDescent="0.35"/>
  <cols>
    <col min="3" max="4" width="15.81640625" customWidth="1"/>
    <col min="6" max="6" width="15.453125" customWidth="1"/>
  </cols>
  <sheetData>
    <row r="1" spans="1:11" ht="43.5" x14ac:dyDescent="0.35">
      <c r="A1" s="4"/>
      <c r="B1" s="4" t="s">
        <v>0</v>
      </c>
      <c r="C1" s="5" t="s">
        <v>1</v>
      </c>
      <c r="D1" s="4" t="s">
        <v>3</v>
      </c>
      <c r="E1" s="5" t="s">
        <v>13</v>
      </c>
      <c r="F1" s="5" t="s">
        <v>31</v>
      </c>
      <c r="G1" s="5" t="s">
        <v>32</v>
      </c>
      <c r="H1" s="28" t="s">
        <v>26</v>
      </c>
      <c r="I1" s="28" t="s">
        <v>27</v>
      </c>
      <c r="J1" s="28" t="s">
        <v>28</v>
      </c>
      <c r="K1" s="28" t="s">
        <v>29</v>
      </c>
    </row>
    <row r="2" spans="1:11" x14ac:dyDescent="0.35">
      <c r="A2" s="6">
        <v>1929</v>
      </c>
      <c r="B2" s="6">
        <v>104.6</v>
      </c>
      <c r="C2" s="6">
        <v>51.4</v>
      </c>
      <c r="D2" s="6">
        <v>0</v>
      </c>
      <c r="E2" s="6"/>
      <c r="F2" s="6"/>
      <c r="G2" s="6"/>
      <c r="H2" s="6" t="e">
        <f>+(F2/E2)*100</f>
        <v>#DIV/0!</v>
      </c>
      <c r="I2" s="6">
        <f>+(C2/B2)*100</f>
        <v>49.139579349904402</v>
      </c>
      <c r="J2" s="6" t="e">
        <f>+(G2/E2)*100</f>
        <v>#DIV/0!</v>
      </c>
      <c r="K2" s="6">
        <f>+(D2/B2)*100</f>
        <v>0</v>
      </c>
    </row>
    <row r="3" spans="1:11" x14ac:dyDescent="0.35">
      <c r="A3" s="6">
        <v>1930</v>
      </c>
      <c r="B3" s="6">
        <v>92.2</v>
      </c>
      <c r="C3" s="6">
        <v>47.2</v>
      </c>
      <c r="D3" s="6">
        <v>0.1</v>
      </c>
      <c r="E3" s="6"/>
      <c r="F3" s="6"/>
      <c r="G3" s="6"/>
      <c r="H3" s="6" t="e">
        <f t="shared" ref="H3:H66" si="0">+(F3/E3)*100</f>
        <v>#DIV/0!</v>
      </c>
      <c r="I3" s="6">
        <f t="shared" ref="I3:I66" si="1">+(C3/B3)*100</f>
        <v>51.193058568329718</v>
      </c>
      <c r="J3" s="6" t="e">
        <f t="shared" ref="J3:J66" si="2">+(G3/E3)*100</f>
        <v>#DIV/0!</v>
      </c>
      <c r="K3" s="6">
        <f t="shared" ref="K3:K66" si="3">+(D3/B3)*100</f>
        <v>0.10845986984815618</v>
      </c>
    </row>
    <row r="4" spans="1:11" x14ac:dyDescent="0.35">
      <c r="A4" s="6">
        <v>1931</v>
      </c>
      <c r="B4" s="6">
        <v>77.400000000000006</v>
      </c>
      <c r="C4" s="6">
        <v>40.1</v>
      </c>
      <c r="D4" s="6">
        <v>0.1</v>
      </c>
      <c r="E4" s="6"/>
      <c r="F4" s="6"/>
      <c r="G4" s="6"/>
      <c r="H4" s="6" t="e">
        <f t="shared" si="0"/>
        <v>#DIV/0!</v>
      </c>
      <c r="I4" s="6">
        <f t="shared" si="1"/>
        <v>51.808785529715763</v>
      </c>
      <c r="J4" s="6" t="e">
        <f t="shared" si="2"/>
        <v>#DIV/0!</v>
      </c>
      <c r="K4" s="6">
        <f t="shared" si="3"/>
        <v>0.12919896640826875</v>
      </c>
    </row>
    <row r="5" spans="1:11" x14ac:dyDescent="0.35">
      <c r="A5" s="6">
        <v>1932</v>
      </c>
      <c r="B5" s="6">
        <v>59.5</v>
      </c>
      <c r="C5" s="6">
        <v>31.3</v>
      </c>
      <c r="D5" s="6">
        <v>0.1</v>
      </c>
      <c r="E5" s="6"/>
      <c r="F5" s="6"/>
      <c r="G5" s="6"/>
      <c r="H5" s="6" t="e">
        <f t="shared" si="0"/>
        <v>#DIV/0!</v>
      </c>
      <c r="I5" s="6">
        <f t="shared" si="1"/>
        <v>52.605042016806728</v>
      </c>
      <c r="J5" s="6" t="e">
        <f t="shared" si="2"/>
        <v>#DIV/0!</v>
      </c>
      <c r="K5" s="6">
        <f t="shared" si="3"/>
        <v>0.16806722689075632</v>
      </c>
    </row>
    <row r="6" spans="1:11" x14ac:dyDescent="0.35">
      <c r="A6" s="6">
        <v>1933</v>
      </c>
      <c r="B6" s="6">
        <v>57.2</v>
      </c>
      <c r="C6" s="6">
        <v>29.8</v>
      </c>
      <c r="D6" s="6">
        <v>0.2</v>
      </c>
      <c r="E6" s="6"/>
      <c r="F6" s="6"/>
      <c r="G6" s="6"/>
      <c r="H6" s="6" t="e">
        <f t="shared" si="0"/>
        <v>#DIV/0!</v>
      </c>
      <c r="I6" s="6">
        <f t="shared" si="1"/>
        <v>52.097902097902093</v>
      </c>
      <c r="J6" s="6" t="e">
        <f t="shared" si="2"/>
        <v>#DIV/0!</v>
      </c>
      <c r="K6" s="6">
        <f t="shared" si="3"/>
        <v>0.34965034965034963</v>
      </c>
    </row>
    <row r="7" spans="1:11" x14ac:dyDescent="0.35">
      <c r="A7" s="6">
        <v>1934</v>
      </c>
      <c r="B7" s="6">
        <v>66.8</v>
      </c>
      <c r="C7" s="6">
        <v>34.6</v>
      </c>
      <c r="D7" s="6">
        <v>0.5</v>
      </c>
      <c r="E7" s="6"/>
      <c r="F7" s="6"/>
      <c r="G7" s="6"/>
      <c r="H7" s="6" t="e">
        <f t="shared" si="0"/>
        <v>#DIV/0!</v>
      </c>
      <c r="I7" s="6">
        <f t="shared" si="1"/>
        <v>51.796407185628745</v>
      </c>
      <c r="J7" s="6" t="e">
        <f t="shared" si="2"/>
        <v>#DIV/0!</v>
      </c>
      <c r="K7" s="6">
        <f t="shared" si="3"/>
        <v>0.74850299401197606</v>
      </c>
    </row>
    <row r="8" spans="1:11" x14ac:dyDescent="0.35">
      <c r="A8" s="6">
        <v>1935</v>
      </c>
      <c r="B8" s="6">
        <v>74.2</v>
      </c>
      <c r="C8" s="6">
        <v>37.700000000000003</v>
      </c>
      <c r="D8" s="6">
        <v>0.6</v>
      </c>
      <c r="E8" s="6"/>
      <c r="F8" s="6"/>
      <c r="G8" s="6"/>
      <c r="H8" s="6" t="e">
        <f t="shared" si="0"/>
        <v>#DIV/0!</v>
      </c>
      <c r="I8" s="6">
        <f t="shared" si="1"/>
        <v>50.808625336927228</v>
      </c>
      <c r="J8" s="6" t="e">
        <f t="shared" si="2"/>
        <v>#DIV/0!</v>
      </c>
      <c r="K8" s="6">
        <f t="shared" si="3"/>
        <v>0.8086253369272236</v>
      </c>
    </row>
    <row r="9" spans="1:11" x14ac:dyDescent="0.35">
      <c r="A9" s="6">
        <v>1936</v>
      </c>
      <c r="B9" s="6">
        <v>84.8</v>
      </c>
      <c r="C9" s="6">
        <v>43.3</v>
      </c>
      <c r="D9" s="6">
        <v>0.3</v>
      </c>
      <c r="E9" s="6"/>
      <c r="F9" s="6"/>
      <c r="G9" s="6"/>
      <c r="H9" s="6" t="e">
        <f t="shared" si="0"/>
        <v>#DIV/0!</v>
      </c>
      <c r="I9" s="6">
        <f t="shared" si="1"/>
        <v>51.061320754716974</v>
      </c>
      <c r="J9" s="6" t="e">
        <f t="shared" si="2"/>
        <v>#DIV/0!</v>
      </c>
      <c r="K9" s="6">
        <f t="shared" si="3"/>
        <v>0.35377358490566041</v>
      </c>
    </row>
    <row r="10" spans="1:11" x14ac:dyDescent="0.35">
      <c r="A10" s="6">
        <v>1937</v>
      </c>
      <c r="B10" s="6">
        <v>93</v>
      </c>
      <c r="C10" s="6">
        <v>48.3</v>
      </c>
      <c r="D10" s="6">
        <v>0.3</v>
      </c>
      <c r="E10" s="6"/>
      <c r="F10" s="6"/>
      <c r="G10" s="6"/>
      <c r="H10" s="6" t="e">
        <f t="shared" si="0"/>
        <v>#DIV/0!</v>
      </c>
      <c r="I10" s="6">
        <f t="shared" si="1"/>
        <v>51.935483870967737</v>
      </c>
      <c r="J10" s="6" t="e">
        <f t="shared" si="2"/>
        <v>#DIV/0!</v>
      </c>
      <c r="K10" s="6">
        <f t="shared" si="3"/>
        <v>0.32258064516129031</v>
      </c>
    </row>
    <row r="11" spans="1:11" x14ac:dyDescent="0.35">
      <c r="A11" s="6">
        <v>1938</v>
      </c>
      <c r="B11" s="6">
        <v>87.4</v>
      </c>
      <c r="C11" s="6">
        <v>45.4</v>
      </c>
      <c r="D11" s="6">
        <v>0.5</v>
      </c>
      <c r="E11" s="6"/>
      <c r="F11" s="6"/>
      <c r="G11" s="6"/>
      <c r="H11" s="6" t="e">
        <f t="shared" si="0"/>
        <v>#DIV/0!</v>
      </c>
      <c r="I11" s="6">
        <f t="shared" si="1"/>
        <v>51.945080091533178</v>
      </c>
      <c r="J11" s="6" t="e">
        <f t="shared" si="2"/>
        <v>#DIV/0!</v>
      </c>
      <c r="K11" s="6">
        <f t="shared" si="3"/>
        <v>0.57208237986270016</v>
      </c>
    </row>
    <row r="12" spans="1:11" x14ac:dyDescent="0.35">
      <c r="A12" s="6">
        <v>1939</v>
      </c>
      <c r="B12" s="6">
        <v>93.4</v>
      </c>
      <c r="C12" s="6">
        <v>48.6</v>
      </c>
      <c r="D12" s="6">
        <v>0.8</v>
      </c>
      <c r="E12" s="6"/>
      <c r="F12" s="6"/>
      <c r="G12" s="6"/>
      <c r="H12" s="6" t="e">
        <f t="shared" si="0"/>
        <v>#DIV/0!</v>
      </c>
      <c r="I12" s="6">
        <f t="shared" si="1"/>
        <v>52.034261241970015</v>
      </c>
      <c r="J12" s="6" t="e">
        <f t="shared" si="2"/>
        <v>#DIV/0!</v>
      </c>
      <c r="K12" s="6">
        <f t="shared" si="3"/>
        <v>0.85653104925053536</v>
      </c>
    </row>
    <row r="13" spans="1:11" x14ac:dyDescent="0.35">
      <c r="A13" s="6">
        <v>1940</v>
      </c>
      <c r="B13" s="6">
        <v>102.9</v>
      </c>
      <c r="C13" s="6">
        <v>52.7</v>
      </c>
      <c r="D13" s="6">
        <v>0.7</v>
      </c>
      <c r="E13" s="6"/>
      <c r="F13" s="6"/>
      <c r="G13" s="6"/>
      <c r="H13" s="6" t="e">
        <f t="shared" si="0"/>
        <v>#DIV/0!</v>
      </c>
      <c r="I13" s="6">
        <f t="shared" si="1"/>
        <v>51.214771622934883</v>
      </c>
      <c r="J13" s="6" t="e">
        <f t="shared" si="2"/>
        <v>#DIV/0!</v>
      </c>
      <c r="K13" s="6">
        <f t="shared" si="3"/>
        <v>0.68027210884353728</v>
      </c>
    </row>
    <row r="14" spans="1:11" x14ac:dyDescent="0.35">
      <c r="A14" s="6">
        <v>1941</v>
      </c>
      <c r="B14" s="6">
        <v>129.30000000000001</v>
      </c>
      <c r="C14" s="6">
        <v>66.2</v>
      </c>
      <c r="D14" s="6">
        <v>0.5</v>
      </c>
      <c r="E14" s="6"/>
      <c r="F14" s="6"/>
      <c r="G14" s="6"/>
      <c r="H14" s="6" t="e">
        <f t="shared" si="0"/>
        <v>#DIV/0!</v>
      </c>
      <c r="I14" s="6">
        <f t="shared" si="1"/>
        <v>51.198762567672077</v>
      </c>
      <c r="J14" s="6" t="e">
        <f t="shared" si="2"/>
        <v>#DIV/0!</v>
      </c>
      <c r="K14" s="6">
        <f t="shared" si="3"/>
        <v>0.38669760247486462</v>
      </c>
    </row>
    <row r="15" spans="1:11" x14ac:dyDescent="0.35">
      <c r="A15" s="6">
        <v>1942</v>
      </c>
      <c r="B15" s="6">
        <v>166</v>
      </c>
      <c r="C15" s="6">
        <v>88</v>
      </c>
      <c r="D15" s="6">
        <v>0.5</v>
      </c>
      <c r="E15" s="6"/>
      <c r="F15" s="6"/>
      <c r="G15" s="6"/>
      <c r="H15" s="6" t="e">
        <f t="shared" si="0"/>
        <v>#DIV/0!</v>
      </c>
      <c r="I15" s="6">
        <f t="shared" si="1"/>
        <v>53.01204819277109</v>
      </c>
      <c r="J15" s="6" t="e">
        <f t="shared" si="2"/>
        <v>#DIV/0!</v>
      </c>
      <c r="K15" s="6">
        <f t="shared" si="3"/>
        <v>0.30120481927710846</v>
      </c>
    </row>
    <row r="16" spans="1:11" x14ac:dyDescent="0.35">
      <c r="A16" s="6">
        <v>1943</v>
      </c>
      <c r="B16" s="6">
        <v>203.1</v>
      </c>
      <c r="C16" s="6">
        <v>112.7</v>
      </c>
      <c r="D16" s="6">
        <v>0.6</v>
      </c>
      <c r="E16" s="6"/>
      <c r="F16" s="6"/>
      <c r="G16" s="6"/>
      <c r="H16" s="6" t="e">
        <f t="shared" si="0"/>
        <v>#DIV/0!</v>
      </c>
      <c r="I16" s="6">
        <f t="shared" si="1"/>
        <v>55.48990645002462</v>
      </c>
      <c r="J16" s="6" t="e">
        <f t="shared" si="2"/>
        <v>#DIV/0!</v>
      </c>
      <c r="K16" s="6">
        <f t="shared" si="3"/>
        <v>0.29542097488921709</v>
      </c>
    </row>
    <row r="17" spans="1:11" x14ac:dyDescent="0.35">
      <c r="A17" s="6">
        <v>1944</v>
      </c>
      <c r="B17" s="6">
        <v>224.4</v>
      </c>
      <c r="C17" s="6">
        <v>124.3</v>
      </c>
      <c r="D17" s="6">
        <v>1</v>
      </c>
      <c r="E17" s="6"/>
      <c r="F17" s="6"/>
      <c r="G17" s="6"/>
      <c r="H17" s="6" t="e">
        <f t="shared" si="0"/>
        <v>#DIV/0!</v>
      </c>
      <c r="I17" s="6">
        <f t="shared" si="1"/>
        <v>55.39215686274509</v>
      </c>
      <c r="J17" s="6" t="e">
        <f t="shared" si="2"/>
        <v>#DIV/0!</v>
      </c>
      <c r="K17" s="6">
        <f t="shared" si="3"/>
        <v>0.44563279857397509</v>
      </c>
    </row>
    <row r="18" spans="1:11" x14ac:dyDescent="0.35">
      <c r="A18" s="6">
        <v>1945</v>
      </c>
      <c r="B18" s="6">
        <v>228</v>
      </c>
      <c r="C18" s="6">
        <v>126.3</v>
      </c>
      <c r="D18" s="6">
        <v>1.1000000000000001</v>
      </c>
      <c r="E18" s="6"/>
      <c r="F18" s="6"/>
      <c r="G18" s="6"/>
      <c r="H18" s="6" t="e">
        <f t="shared" si="0"/>
        <v>#DIV/0!</v>
      </c>
      <c r="I18" s="6">
        <f t="shared" si="1"/>
        <v>55.39473684210526</v>
      </c>
      <c r="J18" s="6" t="e">
        <f t="shared" si="2"/>
        <v>#DIV/0!</v>
      </c>
      <c r="K18" s="6">
        <f t="shared" si="3"/>
        <v>0.48245614035087719</v>
      </c>
    </row>
    <row r="19" spans="1:11" x14ac:dyDescent="0.35">
      <c r="A19" s="6">
        <v>1946</v>
      </c>
      <c r="B19" s="6">
        <v>227.5</v>
      </c>
      <c r="C19" s="6">
        <v>122.5</v>
      </c>
      <c r="D19" s="6">
        <v>1.4</v>
      </c>
      <c r="E19" s="6"/>
      <c r="F19" s="6"/>
      <c r="G19" s="6"/>
      <c r="H19" s="6" t="e">
        <f t="shared" si="0"/>
        <v>#DIV/0!</v>
      </c>
      <c r="I19" s="6">
        <f t="shared" si="1"/>
        <v>53.846153846153847</v>
      </c>
      <c r="J19" s="6" t="e">
        <f t="shared" si="2"/>
        <v>#DIV/0!</v>
      </c>
      <c r="K19" s="6">
        <f t="shared" si="3"/>
        <v>0.61538461538461542</v>
      </c>
    </row>
    <row r="20" spans="1:11" x14ac:dyDescent="0.35">
      <c r="A20" s="6">
        <v>1947</v>
      </c>
      <c r="B20" s="6">
        <v>249.6</v>
      </c>
      <c r="C20" s="6">
        <v>132.4</v>
      </c>
      <c r="D20" s="6">
        <v>0.4</v>
      </c>
      <c r="E20" s="6"/>
      <c r="F20" s="6"/>
      <c r="G20" s="6"/>
      <c r="H20" s="6" t="e">
        <f t="shared" si="0"/>
        <v>#DIV/0!</v>
      </c>
      <c r="I20" s="6">
        <f t="shared" si="1"/>
        <v>53.044871794871796</v>
      </c>
      <c r="J20" s="6" t="e">
        <f t="shared" si="2"/>
        <v>#DIV/0!</v>
      </c>
      <c r="K20" s="6">
        <f t="shared" si="3"/>
        <v>0.16025641025641027</v>
      </c>
    </row>
    <row r="21" spans="1:11" x14ac:dyDescent="0.35">
      <c r="A21" s="6">
        <v>1948</v>
      </c>
      <c r="B21" s="6">
        <v>274.5</v>
      </c>
      <c r="C21" s="6">
        <v>144.30000000000001</v>
      </c>
      <c r="D21" s="6">
        <v>0.5</v>
      </c>
      <c r="E21" s="6">
        <v>134.6</v>
      </c>
      <c r="F21" s="6">
        <v>91.1</v>
      </c>
      <c r="G21" s="6">
        <v>13.3</v>
      </c>
      <c r="H21" s="6">
        <f t="shared" si="0"/>
        <v>67.682020802377423</v>
      </c>
      <c r="I21" s="6">
        <f t="shared" si="1"/>
        <v>52.568306010928964</v>
      </c>
      <c r="J21" s="6">
        <f t="shared" si="2"/>
        <v>9.8811292719167909</v>
      </c>
      <c r="K21" s="6">
        <f t="shared" si="3"/>
        <v>0.18214936247723132</v>
      </c>
    </row>
    <row r="22" spans="1:11" x14ac:dyDescent="0.35">
      <c r="A22" s="6">
        <v>1949</v>
      </c>
      <c r="B22" s="6">
        <v>272.5</v>
      </c>
      <c r="C22" s="6">
        <v>144.30000000000001</v>
      </c>
      <c r="D22" s="6">
        <v>0.5</v>
      </c>
      <c r="E22" s="6">
        <v>130.6</v>
      </c>
      <c r="F22" s="6">
        <v>88.8</v>
      </c>
      <c r="G22" s="6">
        <v>13.9</v>
      </c>
      <c r="H22" s="6">
        <f t="shared" si="0"/>
        <v>67.993874425727412</v>
      </c>
      <c r="I22" s="6">
        <f t="shared" si="1"/>
        <v>52.954128440366979</v>
      </c>
      <c r="J22" s="6">
        <f t="shared" si="2"/>
        <v>10.643185298621747</v>
      </c>
      <c r="K22" s="6">
        <f t="shared" si="3"/>
        <v>0.1834862385321101</v>
      </c>
    </row>
    <row r="23" spans="1:11" x14ac:dyDescent="0.35">
      <c r="A23" s="6">
        <v>1950</v>
      </c>
      <c r="B23" s="6">
        <v>299.8</v>
      </c>
      <c r="C23" s="6">
        <v>158.30000000000001</v>
      </c>
      <c r="D23" s="6">
        <v>0.8</v>
      </c>
      <c r="E23" s="6">
        <v>148.80000000000001</v>
      </c>
      <c r="F23" s="6">
        <v>98.7</v>
      </c>
      <c r="G23" s="6">
        <v>15.5</v>
      </c>
      <c r="H23" s="6">
        <f t="shared" si="0"/>
        <v>66.33064516129032</v>
      </c>
      <c r="I23" s="6">
        <f t="shared" si="1"/>
        <v>52.801867911941294</v>
      </c>
      <c r="J23" s="6">
        <f t="shared" si="2"/>
        <v>10.416666666666666</v>
      </c>
      <c r="K23" s="6">
        <f t="shared" si="3"/>
        <v>0.26684456304202803</v>
      </c>
    </row>
    <row r="24" spans="1:11" x14ac:dyDescent="0.35">
      <c r="A24" s="6">
        <v>1951</v>
      </c>
      <c r="B24" s="6">
        <v>346.9</v>
      </c>
      <c r="C24" s="6">
        <v>185.7</v>
      </c>
      <c r="D24" s="6">
        <v>1</v>
      </c>
      <c r="E24" s="6">
        <v>170.7</v>
      </c>
      <c r="F24" s="6">
        <v>114.6</v>
      </c>
      <c r="G24" s="6">
        <v>16.899999999999999</v>
      </c>
      <c r="H24" s="6">
        <f t="shared" si="0"/>
        <v>67.135325131810191</v>
      </c>
      <c r="I24" s="6">
        <f t="shared" si="1"/>
        <v>53.53127702507927</v>
      </c>
      <c r="J24" s="6">
        <f t="shared" si="2"/>
        <v>9.9004100761569998</v>
      </c>
      <c r="K24" s="6">
        <f t="shared" si="3"/>
        <v>0.28826751225136932</v>
      </c>
    </row>
    <row r="25" spans="1:11" x14ac:dyDescent="0.35">
      <c r="A25" s="6">
        <v>1952</v>
      </c>
      <c r="B25" s="6">
        <v>367.3</v>
      </c>
      <c r="C25" s="6">
        <v>201.1</v>
      </c>
      <c r="D25" s="6">
        <v>0.8</v>
      </c>
      <c r="E25" s="6">
        <v>178.9</v>
      </c>
      <c r="F25" s="6">
        <v>123</v>
      </c>
      <c r="G25" s="6">
        <v>18.399999999999999</v>
      </c>
      <c r="H25" s="6">
        <f t="shared" si="0"/>
        <v>68.753493571827846</v>
      </c>
      <c r="I25" s="6">
        <f t="shared" si="1"/>
        <v>54.750884835284509</v>
      </c>
      <c r="J25" s="6">
        <f t="shared" si="2"/>
        <v>10.285075461151481</v>
      </c>
      <c r="K25" s="6">
        <f t="shared" si="3"/>
        <v>0.21780560849441874</v>
      </c>
    </row>
    <row r="26" spans="1:11" x14ac:dyDescent="0.35">
      <c r="A26" s="6">
        <v>1953</v>
      </c>
      <c r="B26" s="6">
        <v>389.2</v>
      </c>
      <c r="C26" s="6">
        <v>215.2</v>
      </c>
      <c r="D26" s="6">
        <v>0.5</v>
      </c>
      <c r="E26" s="6">
        <v>191.9</v>
      </c>
      <c r="F26" s="6">
        <v>134</v>
      </c>
      <c r="G26" s="6">
        <v>19.399999999999999</v>
      </c>
      <c r="H26" s="6">
        <f t="shared" si="0"/>
        <v>69.828035435122459</v>
      </c>
      <c r="I26" s="6">
        <f t="shared" si="1"/>
        <v>55.292908530318599</v>
      </c>
      <c r="J26" s="6">
        <f t="shared" si="2"/>
        <v>10.10943199583116</v>
      </c>
      <c r="K26" s="6">
        <f t="shared" si="3"/>
        <v>0.12846865364850976</v>
      </c>
    </row>
    <row r="27" spans="1:11" x14ac:dyDescent="0.35">
      <c r="A27" s="6">
        <v>1954</v>
      </c>
      <c r="B27" s="6">
        <v>390.5</v>
      </c>
      <c r="C27" s="6">
        <v>214.1</v>
      </c>
      <c r="D27" s="6">
        <v>0.3</v>
      </c>
      <c r="E27" s="6">
        <v>188.5</v>
      </c>
      <c r="F27" s="6">
        <v>132.19999999999999</v>
      </c>
      <c r="G27" s="6">
        <v>18.7</v>
      </c>
      <c r="H27" s="6">
        <f t="shared" si="0"/>
        <v>70.132625994694948</v>
      </c>
      <c r="I27" s="6">
        <f t="shared" si="1"/>
        <v>54.827144686299611</v>
      </c>
      <c r="J27" s="6">
        <f t="shared" si="2"/>
        <v>9.9204244031830235</v>
      </c>
      <c r="K27" s="6">
        <f t="shared" si="3"/>
        <v>7.6824583866837381E-2</v>
      </c>
    </row>
    <row r="28" spans="1:11" x14ac:dyDescent="0.35">
      <c r="A28" s="6">
        <v>1955</v>
      </c>
      <c r="B28" s="6">
        <v>425.5</v>
      </c>
      <c r="C28" s="6">
        <v>230.6</v>
      </c>
      <c r="D28" s="6">
        <v>0.2</v>
      </c>
      <c r="E28" s="6">
        <v>213.5</v>
      </c>
      <c r="F28" s="6">
        <v>144.6</v>
      </c>
      <c r="G28" s="6">
        <v>20.9</v>
      </c>
      <c r="H28" s="6">
        <f t="shared" si="0"/>
        <v>67.728337236533946</v>
      </c>
      <c r="I28" s="6">
        <f t="shared" si="1"/>
        <v>54.195064629847231</v>
      </c>
      <c r="J28" s="6">
        <f t="shared" si="2"/>
        <v>9.7892271662763459</v>
      </c>
      <c r="K28" s="6">
        <f t="shared" si="3"/>
        <v>4.7003525264394837E-2</v>
      </c>
    </row>
    <row r="29" spans="1:11" x14ac:dyDescent="0.35">
      <c r="A29" s="6">
        <v>1956</v>
      </c>
      <c r="B29" s="6">
        <v>449.4</v>
      </c>
      <c r="C29" s="6">
        <v>249.3</v>
      </c>
      <c r="D29" s="6">
        <v>0.7</v>
      </c>
      <c r="E29" s="6">
        <v>228</v>
      </c>
      <c r="F29" s="6">
        <v>158.19999999999999</v>
      </c>
      <c r="G29" s="6">
        <v>22.9</v>
      </c>
      <c r="H29" s="6">
        <f t="shared" si="0"/>
        <v>69.385964912280699</v>
      </c>
      <c r="I29" s="6">
        <f t="shared" si="1"/>
        <v>55.47396528704941</v>
      </c>
      <c r="J29" s="6">
        <f t="shared" si="2"/>
        <v>10.043859649122806</v>
      </c>
      <c r="K29" s="6">
        <f t="shared" si="3"/>
        <v>0.1557632398753894</v>
      </c>
    </row>
    <row r="30" spans="1:11" x14ac:dyDescent="0.35">
      <c r="A30" s="6">
        <v>1957</v>
      </c>
      <c r="B30" s="6">
        <v>474</v>
      </c>
      <c r="C30" s="6">
        <v>262.60000000000002</v>
      </c>
      <c r="D30" s="6">
        <v>1.1000000000000001</v>
      </c>
      <c r="E30" s="6">
        <v>237.1</v>
      </c>
      <c r="F30" s="6">
        <v>166.5</v>
      </c>
      <c r="G30" s="6">
        <v>24.4</v>
      </c>
      <c r="H30" s="6">
        <f t="shared" si="0"/>
        <v>70.223534373682</v>
      </c>
      <c r="I30" s="6">
        <f t="shared" si="1"/>
        <v>55.400843881856545</v>
      </c>
      <c r="J30" s="6">
        <f t="shared" si="2"/>
        <v>10.2910164487558</v>
      </c>
      <c r="K30" s="6">
        <f t="shared" si="3"/>
        <v>0.23206751054852323</v>
      </c>
    </row>
    <row r="31" spans="1:11" x14ac:dyDescent="0.35">
      <c r="A31" s="6">
        <v>1958</v>
      </c>
      <c r="B31" s="6">
        <v>481.2</v>
      </c>
      <c r="C31" s="6">
        <v>264.7</v>
      </c>
      <c r="D31" s="6">
        <v>1.4</v>
      </c>
      <c r="E31" s="6">
        <v>230.4</v>
      </c>
      <c r="F31" s="6">
        <v>164</v>
      </c>
      <c r="G31" s="6">
        <v>24.6</v>
      </c>
      <c r="H31" s="6">
        <f t="shared" si="0"/>
        <v>71.180555555555557</v>
      </c>
      <c r="I31" s="6">
        <f t="shared" si="1"/>
        <v>55.008312551953452</v>
      </c>
      <c r="J31" s="6">
        <f t="shared" si="2"/>
        <v>10.677083333333334</v>
      </c>
      <c r="K31" s="6">
        <f t="shared" si="3"/>
        <v>0.29093931837073977</v>
      </c>
    </row>
    <row r="32" spans="1:11" x14ac:dyDescent="0.35">
      <c r="A32" s="6">
        <v>1959</v>
      </c>
      <c r="B32" s="6">
        <v>521.70000000000005</v>
      </c>
      <c r="C32" s="6">
        <v>285.8</v>
      </c>
      <c r="D32" s="6">
        <v>1.1000000000000001</v>
      </c>
      <c r="E32" s="6">
        <v>259.8</v>
      </c>
      <c r="F32" s="6">
        <v>180.3</v>
      </c>
      <c r="G32" s="6">
        <v>26.9</v>
      </c>
      <c r="H32" s="6">
        <f t="shared" si="0"/>
        <v>69.399538106235568</v>
      </c>
      <c r="I32" s="6">
        <f t="shared" si="1"/>
        <v>54.782442016484566</v>
      </c>
      <c r="J32" s="6">
        <f t="shared" si="2"/>
        <v>10.354118552732871</v>
      </c>
      <c r="K32" s="6">
        <f t="shared" si="3"/>
        <v>0.21084914701935978</v>
      </c>
    </row>
    <row r="33" spans="1:11" x14ac:dyDescent="0.35">
      <c r="A33" s="6">
        <v>1960</v>
      </c>
      <c r="B33" s="6">
        <v>542.4</v>
      </c>
      <c r="C33" s="6">
        <v>301.3</v>
      </c>
      <c r="D33" s="6">
        <v>1.1000000000000001</v>
      </c>
      <c r="E33" s="6">
        <v>271.39999999999998</v>
      </c>
      <c r="F33" s="6">
        <v>190.7</v>
      </c>
      <c r="G33" s="6">
        <v>29.3</v>
      </c>
      <c r="H33" s="6">
        <f t="shared" si="0"/>
        <v>70.265291083271933</v>
      </c>
      <c r="I33" s="6">
        <f t="shared" si="1"/>
        <v>55.549410029498524</v>
      </c>
      <c r="J33" s="6">
        <f t="shared" si="2"/>
        <v>10.795873249815772</v>
      </c>
      <c r="K33" s="6">
        <f t="shared" si="3"/>
        <v>0.20280235988200593</v>
      </c>
    </row>
    <row r="34" spans="1:11" x14ac:dyDescent="0.35">
      <c r="A34" s="6">
        <v>1961</v>
      </c>
      <c r="B34" s="6">
        <v>562.20000000000005</v>
      </c>
      <c r="C34" s="6">
        <v>310.39999999999998</v>
      </c>
      <c r="D34" s="6">
        <v>2</v>
      </c>
      <c r="E34" s="6">
        <v>279.2</v>
      </c>
      <c r="F34" s="6">
        <v>195.6</v>
      </c>
      <c r="G34" s="6">
        <v>30.6</v>
      </c>
      <c r="H34" s="6">
        <f t="shared" si="0"/>
        <v>70.05730659025788</v>
      </c>
      <c r="I34" s="6">
        <f t="shared" si="1"/>
        <v>55.211668445393094</v>
      </c>
      <c r="J34" s="6">
        <f t="shared" si="2"/>
        <v>10.959885386819485</v>
      </c>
      <c r="K34" s="6">
        <f t="shared" si="3"/>
        <v>0.3557452863749555</v>
      </c>
    </row>
    <row r="35" spans="1:11" x14ac:dyDescent="0.35">
      <c r="A35" s="6">
        <v>1962</v>
      </c>
      <c r="B35" s="6">
        <v>603.9</v>
      </c>
      <c r="C35" s="6">
        <v>332.2</v>
      </c>
      <c r="D35" s="6">
        <v>2.2999999999999998</v>
      </c>
      <c r="E35" s="6">
        <v>305.10000000000002</v>
      </c>
      <c r="F35" s="6">
        <v>211</v>
      </c>
      <c r="G35" s="6">
        <v>33.1</v>
      </c>
      <c r="H35" s="6">
        <f t="shared" si="0"/>
        <v>69.157653228449675</v>
      </c>
      <c r="I35" s="6">
        <f t="shared" si="1"/>
        <v>55.009107468123865</v>
      </c>
      <c r="J35" s="6">
        <f t="shared" si="2"/>
        <v>10.848901999344477</v>
      </c>
      <c r="K35" s="6">
        <f t="shared" si="3"/>
        <v>0.38085775790693821</v>
      </c>
    </row>
    <row r="36" spans="1:11" x14ac:dyDescent="0.35">
      <c r="A36" s="6">
        <v>1963</v>
      </c>
      <c r="B36" s="6">
        <v>637.5</v>
      </c>
      <c r="C36" s="6">
        <v>350.4</v>
      </c>
      <c r="D36" s="6">
        <v>2.2000000000000002</v>
      </c>
      <c r="E36" s="6">
        <v>324.89999999999998</v>
      </c>
      <c r="F36" s="6">
        <v>222.7</v>
      </c>
      <c r="G36" s="6">
        <v>35.5</v>
      </c>
      <c r="H36" s="6">
        <f t="shared" si="0"/>
        <v>68.544167436134202</v>
      </c>
      <c r="I36" s="6">
        <f t="shared" si="1"/>
        <v>54.964705882352938</v>
      </c>
      <c r="J36" s="6">
        <f t="shared" si="2"/>
        <v>10.926438904278241</v>
      </c>
      <c r="K36" s="6">
        <f t="shared" si="3"/>
        <v>0.34509803921568633</v>
      </c>
    </row>
    <row r="37" spans="1:11" x14ac:dyDescent="0.35">
      <c r="A37" s="6">
        <v>1964</v>
      </c>
      <c r="B37" s="6">
        <v>684.5</v>
      </c>
      <c r="C37" s="6">
        <v>376</v>
      </c>
      <c r="D37" s="6">
        <v>2.7</v>
      </c>
      <c r="E37" s="6">
        <v>351.6</v>
      </c>
      <c r="F37" s="6">
        <v>239.2</v>
      </c>
      <c r="G37" s="6">
        <v>38.299999999999997</v>
      </c>
      <c r="H37" s="6">
        <f t="shared" si="0"/>
        <v>68.031854379977247</v>
      </c>
      <c r="I37" s="6">
        <f t="shared" si="1"/>
        <v>54.93060628195763</v>
      </c>
      <c r="J37" s="6">
        <f t="shared" si="2"/>
        <v>10.89306029579067</v>
      </c>
      <c r="K37" s="6">
        <f t="shared" si="3"/>
        <v>0.39444850255661068</v>
      </c>
    </row>
    <row r="38" spans="1:11" x14ac:dyDescent="0.35">
      <c r="A38" s="6">
        <v>1965</v>
      </c>
      <c r="B38" s="6">
        <v>742.3</v>
      </c>
      <c r="C38" s="6">
        <v>405.4</v>
      </c>
      <c r="D38" s="6">
        <v>3</v>
      </c>
      <c r="E38" s="6">
        <v>386.6</v>
      </c>
      <c r="F38" s="6">
        <v>259.89999999999998</v>
      </c>
      <c r="G38" s="6">
        <v>41</v>
      </c>
      <c r="H38" s="6">
        <f t="shared" si="0"/>
        <v>67.227108122090002</v>
      </c>
      <c r="I38" s="6">
        <f t="shared" si="1"/>
        <v>54.614037451165295</v>
      </c>
      <c r="J38" s="6">
        <f t="shared" si="2"/>
        <v>10.605276771857216</v>
      </c>
      <c r="K38" s="6">
        <f t="shared" si="3"/>
        <v>0.40414926579550048</v>
      </c>
    </row>
    <row r="39" spans="1:11" x14ac:dyDescent="0.35">
      <c r="A39" s="6">
        <v>1966</v>
      </c>
      <c r="B39" s="6">
        <v>813.4</v>
      </c>
      <c r="C39" s="6">
        <v>449.2</v>
      </c>
      <c r="D39" s="6">
        <v>3.9</v>
      </c>
      <c r="E39" s="6">
        <v>424.2</v>
      </c>
      <c r="F39" s="6">
        <v>288.5</v>
      </c>
      <c r="G39" s="6">
        <v>41.8</v>
      </c>
      <c r="H39" s="6">
        <f t="shared" si="0"/>
        <v>68.010372465818008</v>
      </c>
      <c r="I39" s="6">
        <f t="shared" si="1"/>
        <v>55.224981558888622</v>
      </c>
      <c r="J39" s="6">
        <f t="shared" si="2"/>
        <v>9.8538425271098529</v>
      </c>
      <c r="K39" s="6">
        <f t="shared" si="3"/>
        <v>0.47946889599213177</v>
      </c>
    </row>
    <row r="40" spans="1:11" x14ac:dyDescent="0.35">
      <c r="A40" s="6">
        <v>1967</v>
      </c>
      <c r="B40" s="6">
        <v>860</v>
      </c>
      <c r="C40" s="6">
        <v>481.8</v>
      </c>
      <c r="D40" s="6">
        <v>3.8</v>
      </c>
      <c r="E40" s="6">
        <v>446.1</v>
      </c>
      <c r="F40" s="6">
        <v>308.39999999999998</v>
      </c>
      <c r="G40" s="6">
        <v>44.5</v>
      </c>
      <c r="H40" s="6">
        <f t="shared" si="0"/>
        <v>69.1324815063887</v>
      </c>
      <c r="I40" s="6">
        <f t="shared" si="1"/>
        <v>56.02325581395349</v>
      </c>
      <c r="J40" s="6">
        <f t="shared" si="2"/>
        <v>9.9753418516027779</v>
      </c>
      <c r="K40" s="6">
        <f t="shared" si="3"/>
        <v>0.44186046511627908</v>
      </c>
    </row>
    <row r="41" spans="1:11" x14ac:dyDescent="0.35">
      <c r="A41" s="6">
        <v>1968</v>
      </c>
      <c r="B41" s="6">
        <v>940.7</v>
      </c>
      <c r="C41" s="6">
        <v>530.79999999999995</v>
      </c>
      <c r="D41" s="6">
        <v>4.2</v>
      </c>
      <c r="E41" s="6">
        <v>492.1</v>
      </c>
      <c r="F41" s="6">
        <v>340.2</v>
      </c>
      <c r="G41" s="6">
        <v>51.6</v>
      </c>
      <c r="H41" s="6">
        <f t="shared" si="0"/>
        <v>69.132290184921757</v>
      </c>
      <c r="I41" s="6">
        <f t="shared" si="1"/>
        <v>56.426065695758467</v>
      </c>
      <c r="J41" s="6">
        <f t="shared" si="2"/>
        <v>10.485673643568379</v>
      </c>
      <c r="K41" s="6">
        <f t="shared" si="3"/>
        <v>0.4464760284894228</v>
      </c>
    </row>
    <row r="42" spans="1:11" x14ac:dyDescent="0.35">
      <c r="A42" s="6">
        <v>1969</v>
      </c>
      <c r="B42" s="6">
        <v>1017.6</v>
      </c>
      <c r="C42" s="6">
        <v>584.5</v>
      </c>
      <c r="D42" s="6">
        <v>4.5</v>
      </c>
      <c r="E42" s="6">
        <v>534.9</v>
      </c>
      <c r="F42" s="6">
        <v>377.5</v>
      </c>
      <c r="G42" s="6">
        <v>57.2</v>
      </c>
      <c r="H42" s="6">
        <f t="shared" si="0"/>
        <v>70.573939054028784</v>
      </c>
      <c r="I42" s="6">
        <f t="shared" si="1"/>
        <v>57.43907232704403</v>
      </c>
      <c r="J42" s="6">
        <f t="shared" si="2"/>
        <v>10.69358758646476</v>
      </c>
      <c r="K42" s="6">
        <f t="shared" si="3"/>
        <v>0.44221698113207547</v>
      </c>
    </row>
    <row r="43" spans="1:11" x14ac:dyDescent="0.35">
      <c r="A43" s="6">
        <v>1970</v>
      </c>
      <c r="B43" s="6">
        <v>1073.3</v>
      </c>
      <c r="C43" s="6">
        <v>623.29999999999995</v>
      </c>
      <c r="D43" s="6">
        <v>4.8</v>
      </c>
      <c r="E43" s="6">
        <v>550.29999999999995</v>
      </c>
      <c r="F43" s="6">
        <v>398</v>
      </c>
      <c r="G43" s="6">
        <v>60.7</v>
      </c>
      <c r="H43" s="6">
        <f t="shared" si="0"/>
        <v>72.324186807196071</v>
      </c>
      <c r="I43" s="6">
        <f t="shared" si="1"/>
        <v>58.073232087953045</v>
      </c>
      <c r="J43" s="6">
        <f t="shared" si="2"/>
        <v>11.030347083409051</v>
      </c>
      <c r="K43" s="6">
        <f t="shared" si="3"/>
        <v>0.4472188577285009</v>
      </c>
    </row>
    <row r="44" spans="1:11" x14ac:dyDescent="0.35">
      <c r="A44" s="6">
        <v>1971</v>
      </c>
      <c r="B44" s="6">
        <v>1164.9000000000001</v>
      </c>
      <c r="C44" s="6">
        <v>665</v>
      </c>
      <c r="D44" s="6">
        <v>4.7</v>
      </c>
      <c r="E44" s="6">
        <v>593.29999999999995</v>
      </c>
      <c r="F44" s="6">
        <v>421.7</v>
      </c>
      <c r="G44" s="6">
        <v>66.2</v>
      </c>
      <c r="H44" s="6">
        <f t="shared" si="0"/>
        <v>71.077026799258391</v>
      </c>
      <c r="I44" s="6">
        <f t="shared" si="1"/>
        <v>57.086445188428193</v>
      </c>
      <c r="J44" s="6">
        <f t="shared" si="2"/>
        <v>11.157930220798923</v>
      </c>
      <c r="K44" s="6">
        <f t="shared" si="3"/>
        <v>0.40346810885054513</v>
      </c>
    </row>
    <row r="45" spans="1:11" x14ac:dyDescent="0.35">
      <c r="A45" s="6">
        <v>1972</v>
      </c>
      <c r="B45" s="6">
        <v>1279.0999999999999</v>
      </c>
      <c r="C45" s="6">
        <v>731.3</v>
      </c>
      <c r="D45" s="6">
        <v>6.6</v>
      </c>
      <c r="E45" s="6">
        <v>659.5</v>
      </c>
      <c r="F45" s="6">
        <v>468.2</v>
      </c>
      <c r="G45" s="6">
        <v>71.2</v>
      </c>
      <c r="H45" s="6">
        <f t="shared" si="0"/>
        <v>70.993176648976501</v>
      </c>
      <c r="I45" s="6">
        <f t="shared" si="1"/>
        <v>57.173012274255342</v>
      </c>
      <c r="J45" s="6">
        <f t="shared" si="2"/>
        <v>10.796057619408643</v>
      </c>
      <c r="K45" s="6">
        <f t="shared" si="3"/>
        <v>0.5159878039246345</v>
      </c>
    </row>
    <row r="46" spans="1:11" x14ac:dyDescent="0.35">
      <c r="A46" s="6">
        <v>1973</v>
      </c>
      <c r="B46" s="6">
        <v>1425.4</v>
      </c>
      <c r="C46" s="6">
        <v>812.7</v>
      </c>
      <c r="D46" s="6">
        <v>5.2</v>
      </c>
      <c r="E46" s="6">
        <v>738.2</v>
      </c>
      <c r="F46" s="6">
        <v>526.1</v>
      </c>
      <c r="G46" s="6">
        <v>78.900000000000006</v>
      </c>
      <c r="H46" s="6">
        <f t="shared" si="0"/>
        <v>71.267949065293962</v>
      </c>
      <c r="I46" s="6">
        <f t="shared" si="1"/>
        <v>57.015574575557736</v>
      </c>
      <c r="J46" s="6">
        <f t="shared" si="2"/>
        <v>10.688160390138174</v>
      </c>
      <c r="K46" s="6">
        <f t="shared" si="3"/>
        <v>0.36480987792900238</v>
      </c>
    </row>
    <row r="47" spans="1:11" x14ac:dyDescent="0.35">
      <c r="A47" s="6">
        <v>1974</v>
      </c>
      <c r="B47" s="6">
        <v>1545.2</v>
      </c>
      <c r="C47" s="6">
        <v>887.7</v>
      </c>
      <c r="D47" s="6">
        <v>3.3</v>
      </c>
      <c r="E47" s="6">
        <v>793.5</v>
      </c>
      <c r="F47" s="6">
        <v>577.29999999999995</v>
      </c>
      <c r="G47" s="6">
        <v>84.9</v>
      </c>
      <c r="H47" s="6">
        <f t="shared" si="0"/>
        <v>72.753623188405797</v>
      </c>
      <c r="I47" s="6">
        <f t="shared" si="1"/>
        <v>57.448873932177072</v>
      </c>
      <c r="J47" s="6">
        <f t="shared" si="2"/>
        <v>10.699432892249529</v>
      </c>
      <c r="K47" s="6">
        <f t="shared" si="3"/>
        <v>0.2135645871084649</v>
      </c>
    </row>
    <row r="48" spans="1:11" x14ac:dyDescent="0.35">
      <c r="A48" s="6">
        <v>1975</v>
      </c>
      <c r="B48" s="6">
        <v>1684.9</v>
      </c>
      <c r="C48" s="6">
        <v>947.2</v>
      </c>
      <c r="D48" s="6">
        <v>4.5</v>
      </c>
      <c r="E48" s="6">
        <v>852</v>
      </c>
      <c r="F48" s="6">
        <v>607.79999999999995</v>
      </c>
      <c r="G48" s="6">
        <v>92.7</v>
      </c>
      <c r="H48" s="6">
        <f t="shared" si="0"/>
        <v>71.338028169014081</v>
      </c>
      <c r="I48" s="6">
        <f t="shared" si="1"/>
        <v>56.216986171286131</v>
      </c>
      <c r="J48" s="6">
        <f t="shared" si="2"/>
        <v>10.880281690140846</v>
      </c>
      <c r="K48" s="6">
        <f t="shared" si="3"/>
        <v>0.2670781648762538</v>
      </c>
    </row>
    <row r="49" spans="1:11" x14ac:dyDescent="0.35">
      <c r="A49" s="6">
        <v>1976</v>
      </c>
      <c r="B49" s="6">
        <v>1873.4</v>
      </c>
      <c r="C49" s="6">
        <v>1048.3</v>
      </c>
      <c r="D49" s="6">
        <v>5.0999999999999996</v>
      </c>
      <c r="E49" s="6">
        <v>962.3</v>
      </c>
      <c r="F49" s="6">
        <v>682.8</v>
      </c>
      <c r="G49" s="6">
        <v>99</v>
      </c>
      <c r="H49" s="6">
        <f t="shared" si="0"/>
        <v>70.95500363711939</v>
      </c>
      <c r="I49" s="6">
        <f t="shared" si="1"/>
        <v>55.957083377815728</v>
      </c>
      <c r="J49" s="6">
        <f t="shared" si="2"/>
        <v>10.28785202119921</v>
      </c>
      <c r="K49" s="6">
        <f t="shared" si="3"/>
        <v>0.27223230490018147</v>
      </c>
    </row>
    <row r="50" spans="1:11" x14ac:dyDescent="0.35">
      <c r="A50" s="6">
        <v>1977</v>
      </c>
      <c r="B50" s="6">
        <v>2081.8000000000002</v>
      </c>
      <c r="C50" s="6">
        <v>1165.8</v>
      </c>
      <c r="D50" s="6">
        <v>7.1</v>
      </c>
      <c r="E50" s="6">
        <v>1092.0999999999999</v>
      </c>
      <c r="F50" s="6">
        <v>771.7</v>
      </c>
      <c r="G50" s="6">
        <v>106</v>
      </c>
      <c r="H50" s="6">
        <f t="shared" si="0"/>
        <v>70.662027286878498</v>
      </c>
      <c r="I50" s="6">
        <f t="shared" si="1"/>
        <v>55.999615717167828</v>
      </c>
      <c r="J50" s="6">
        <f t="shared" si="2"/>
        <v>9.7060708726307112</v>
      </c>
      <c r="K50" s="6">
        <f t="shared" si="3"/>
        <v>0.34105101354596978</v>
      </c>
    </row>
    <row r="51" spans="1:11" x14ac:dyDescent="0.35">
      <c r="A51" s="6">
        <v>1978</v>
      </c>
      <c r="B51" s="6">
        <v>2351.6</v>
      </c>
      <c r="C51" s="6">
        <v>1316.8</v>
      </c>
      <c r="D51" s="6">
        <v>8.9</v>
      </c>
      <c r="E51" s="6">
        <v>1247.5999999999999</v>
      </c>
      <c r="F51" s="6">
        <v>884.7</v>
      </c>
      <c r="G51" s="6">
        <v>116.6</v>
      </c>
      <c r="H51" s="6">
        <f t="shared" si="0"/>
        <v>70.912151330554678</v>
      </c>
      <c r="I51" s="6">
        <f t="shared" si="1"/>
        <v>55.995917673073649</v>
      </c>
      <c r="J51" s="6">
        <f t="shared" si="2"/>
        <v>9.345944212888746</v>
      </c>
      <c r="K51" s="6">
        <f t="shared" si="3"/>
        <v>0.3784657254635142</v>
      </c>
    </row>
    <row r="52" spans="1:11" x14ac:dyDescent="0.35">
      <c r="A52" s="6">
        <v>1979</v>
      </c>
      <c r="B52" s="6">
        <v>2627.3</v>
      </c>
      <c r="C52" s="6">
        <v>1477.2</v>
      </c>
      <c r="D52" s="6">
        <v>8.5</v>
      </c>
      <c r="E52" s="6">
        <v>1380.9</v>
      </c>
      <c r="F52" s="6">
        <v>1004.4</v>
      </c>
      <c r="G52" s="6">
        <v>125.8</v>
      </c>
      <c r="H52" s="6">
        <f t="shared" si="0"/>
        <v>72.735172713447753</v>
      </c>
      <c r="I52" s="6">
        <f t="shared" si="1"/>
        <v>56.22502188558596</v>
      </c>
      <c r="J52" s="6">
        <f t="shared" si="2"/>
        <v>9.1100007241653991</v>
      </c>
      <c r="K52" s="6">
        <f t="shared" si="3"/>
        <v>0.32352605336276785</v>
      </c>
    </row>
    <row r="53" spans="1:11" x14ac:dyDescent="0.35">
      <c r="A53" s="6">
        <v>1980</v>
      </c>
      <c r="B53" s="6">
        <v>2857.3</v>
      </c>
      <c r="C53" s="6">
        <v>1622.2</v>
      </c>
      <c r="D53" s="6">
        <v>9.8000000000000007</v>
      </c>
      <c r="E53" s="6">
        <v>1490.1</v>
      </c>
      <c r="F53" s="6">
        <v>1102</v>
      </c>
      <c r="G53" s="6">
        <v>140.6</v>
      </c>
      <c r="H53" s="6">
        <f t="shared" si="0"/>
        <v>73.954768136366695</v>
      </c>
      <c r="I53" s="6">
        <f t="shared" si="1"/>
        <v>56.773877436740982</v>
      </c>
      <c r="J53" s="6">
        <f t="shared" si="2"/>
        <v>9.4356083484329911</v>
      </c>
      <c r="K53" s="6">
        <f t="shared" si="3"/>
        <v>0.34298113603751795</v>
      </c>
    </row>
    <row r="54" spans="1:11" x14ac:dyDescent="0.35">
      <c r="A54" s="6">
        <v>1981</v>
      </c>
      <c r="B54" s="6">
        <v>3207</v>
      </c>
      <c r="C54" s="6">
        <v>1792.5</v>
      </c>
      <c r="D54" s="6">
        <v>11.5</v>
      </c>
      <c r="E54" s="6">
        <v>1689.9</v>
      </c>
      <c r="F54" s="6">
        <v>1220.5999999999999</v>
      </c>
      <c r="G54" s="6">
        <v>168.7</v>
      </c>
      <c r="H54" s="6">
        <f t="shared" si="0"/>
        <v>72.22912598378602</v>
      </c>
      <c r="I54" s="6">
        <f t="shared" si="1"/>
        <v>55.893358278765206</v>
      </c>
      <c r="J54" s="6">
        <f t="shared" si="2"/>
        <v>9.9828392212556949</v>
      </c>
      <c r="K54" s="6">
        <f t="shared" si="3"/>
        <v>0.3585905830994699</v>
      </c>
    </row>
    <row r="55" spans="1:11" x14ac:dyDescent="0.35">
      <c r="A55" s="6">
        <v>1982</v>
      </c>
      <c r="B55" s="6">
        <v>3343.8</v>
      </c>
      <c r="C55" s="6">
        <v>1893</v>
      </c>
      <c r="D55" s="6">
        <v>15</v>
      </c>
      <c r="E55" s="6">
        <v>1745.9</v>
      </c>
      <c r="F55" s="6">
        <v>1275.0999999999999</v>
      </c>
      <c r="G55" s="6">
        <v>177.9</v>
      </c>
      <c r="H55" s="6">
        <f t="shared" si="0"/>
        <v>73.033965290108256</v>
      </c>
      <c r="I55" s="6">
        <f t="shared" si="1"/>
        <v>56.612237574017577</v>
      </c>
      <c r="J55" s="6">
        <f t="shared" si="2"/>
        <v>10.189587032476087</v>
      </c>
      <c r="K55" s="6">
        <f t="shared" si="3"/>
        <v>0.4485914229319935</v>
      </c>
    </row>
    <row r="56" spans="1:11" x14ac:dyDescent="0.35">
      <c r="A56" s="6">
        <v>1983</v>
      </c>
      <c r="B56" s="6">
        <v>3634</v>
      </c>
      <c r="C56" s="6">
        <v>2012.5</v>
      </c>
      <c r="D56" s="6">
        <v>21.3</v>
      </c>
      <c r="E56" s="6">
        <v>1886.5</v>
      </c>
      <c r="F56" s="6">
        <v>1353</v>
      </c>
      <c r="G56" s="6">
        <v>196.9</v>
      </c>
      <c r="H56" s="6">
        <f t="shared" si="0"/>
        <v>71.720116618075807</v>
      </c>
      <c r="I56" s="6">
        <f t="shared" si="1"/>
        <v>55.379746835443036</v>
      </c>
      <c r="J56" s="6">
        <f t="shared" si="2"/>
        <v>10.43731778425656</v>
      </c>
      <c r="K56" s="6">
        <f t="shared" si="3"/>
        <v>0.58613098514034123</v>
      </c>
    </row>
    <row r="57" spans="1:11" x14ac:dyDescent="0.35">
      <c r="A57" s="6">
        <v>1984</v>
      </c>
      <c r="B57" s="6">
        <v>4037.6</v>
      </c>
      <c r="C57" s="6">
        <v>2215.9</v>
      </c>
      <c r="D57" s="6">
        <v>21.1</v>
      </c>
      <c r="E57" s="6">
        <v>2131.5</v>
      </c>
      <c r="F57" s="6">
        <v>1501.1</v>
      </c>
      <c r="G57" s="6">
        <v>222.5</v>
      </c>
      <c r="H57" s="6">
        <f t="shared" si="0"/>
        <v>70.424583626554067</v>
      </c>
      <c r="I57" s="6">
        <f t="shared" si="1"/>
        <v>54.881612839310492</v>
      </c>
      <c r="J57" s="6">
        <f t="shared" si="2"/>
        <v>10.438658221909455</v>
      </c>
      <c r="K57" s="6">
        <f t="shared" si="3"/>
        <v>0.52258767584703791</v>
      </c>
    </row>
    <row r="58" spans="1:11" x14ac:dyDescent="0.35">
      <c r="A58" s="6">
        <v>1985</v>
      </c>
      <c r="B58" s="6">
        <v>4339</v>
      </c>
      <c r="C58" s="6">
        <v>2387.3000000000002</v>
      </c>
      <c r="D58" s="6">
        <v>21.4</v>
      </c>
      <c r="E58" s="6">
        <v>2274.4</v>
      </c>
      <c r="F58" s="6">
        <v>1615.9</v>
      </c>
      <c r="G58" s="6">
        <v>239.9</v>
      </c>
      <c r="H58" s="6">
        <f t="shared" si="0"/>
        <v>71.047309180443193</v>
      </c>
      <c r="I58" s="6">
        <f t="shared" si="1"/>
        <v>55.019589767227473</v>
      </c>
      <c r="J58" s="6">
        <f t="shared" si="2"/>
        <v>10.547836792120998</v>
      </c>
      <c r="K58" s="6">
        <f t="shared" si="3"/>
        <v>0.49320119843281857</v>
      </c>
    </row>
    <row r="59" spans="1:11" x14ac:dyDescent="0.35">
      <c r="A59" s="6">
        <v>1986</v>
      </c>
      <c r="B59" s="6">
        <v>4579.6000000000004</v>
      </c>
      <c r="C59" s="6">
        <v>2542.1</v>
      </c>
      <c r="D59" s="6">
        <v>24.9</v>
      </c>
      <c r="E59" s="6">
        <v>2356.6999999999998</v>
      </c>
      <c r="F59" s="6">
        <v>1723.4</v>
      </c>
      <c r="G59" s="6">
        <v>248.9</v>
      </c>
      <c r="H59" s="6">
        <f t="shared" si="0"/>
        <v>73.127678533542678</v>
      </c>
      <c r="I59" s="6">
        <f t="shared" si="1"/>
        <v>55.509214778583271</v>
      </c>
      <c r="J59" s="6">
        <f t="shared" si="2"/>
        <v>10.561378198328173</v>
      </c>
      <c r="K59" s="6">
        <f t="shared" si="3"/>
        <v>0.54371560835007415</v>
      </c>
    </row>
    <row r="60" spans="1:11" x14ac:dyDescent="0.35">
      <c r="A60" s="6">
        <v>1987</v>
      </c>
      <c r="B60" s="6">
        <v>4855.2</v>
      </c>
      <c r="C60" s="6">
        <v>2722.4</v>
      </c>
      <c r="D60" s="6">
        <v>30.3</v>
      </c>
      <c r="E60" s="6">
        <v>2523.6</v>
      </c>
      <c r="F60" s="6">
        <v>1847.6</v>
      </c>
      <c r="G60" s="6">
        <v>258.3</v>
      </c>
      <c r="H60" s="6">
        <f t="shared" si="0"/>
        <v>73.212870502456809</v>
      </c>
      <c r="I60" s="6">
        <f t="shared" si="1"/>
        <v>56.071840500906248</v>
      </c>
      <c r="J60" s="6">
        <f t="shared" si="2"/>
        <v>10.235378031383737</v>
      </c>
      <c r="K60" s="6">
        <f t="shared" si="3"/>
        <v>0.62407315867523483</v>
      </c>
    </row>
    <row r="61" spans="1:11" x14ac:dyDescent="0.35">
      <c r="A61" s="6">
        <v>1988</v>
      </c>
      <c r="B61" s="6">
        <v>5236.3999999999996</v>
      </c>
      <c r="C61" s="6">
        <v>2948</v>
      </c>
      <c r="D61" s="6">
        <v>29.5</v>
      </c>
      <c r="E61" s="6">
        <v>2742.5</v>
      </c>
      <c r="F61" s="6">
        <v>2002.3</v>
      </c>
      <c r="G61" s="6">
        <v>278.39999999999998</v>
      </c>
      <c r="H61" s="6">
        <f t="shared" si="0"/>
        <v>73.010027347310853</v>
      </c>
      <c r="I61" s="6">
        <f t="shared" si="1"/>
        <v>56.298220151248955</v>
      </c>
      <c r="J61" s="6">
        <f t="shared" si="2"/>
        <v>10.151321786690975</v>
      </c>
      <c r="K61" s="6">
        <f t="shared" si="3"/>
        <v>0.56336414330456042</v>
      </c>
    </row>
    <row r="62" spans="1:11" x14ac:dyDescent="0.35">
      <c r="A62" s="6">
        <v>1989</v>
      </c>
      <c r="B62" s="6">
        <v>5641.6</v>
      </c>
      <c r="C62" s="6">
        <v>3139.6</v>
      </c>
      <c r="D62" s="6">
        <v>27.4</v>
      </c>
      <c r="E62" s="6">
        <v>2892.8</v>
      </c>
      <c r="F62" s="6">
        <v>2119.3000000000002</v>
      </c>
      <c r="G62" s="6">
        <v>301.2</v>
      </c>
      <c r="H62" s="6">
        <f t="shared" si="0"/>
        <v>73.261200221238937</v>
      </c>
      <c r="I62" s="6">
        <f t="shared" si="1"/>
        <v>55.650879183210435</v>
      </c>
      <c r="J62" s="6">
        <f t="shared" si="2"/>
        <v>10.412057522123892</v>
      </c>
      <c r="K62" s="6">
        <f t="shared" si="3"/>
        <v>0.48567782189449793</v>
      </c>
    </row>
    <row r="63" spans="1:11" x14ac:dyDescent="0.35">
      <c r="A63" s="6">
        <v>1990</v>
      </c>
      <c r="B63" s="6">
        <v>5963.1</v>
      </c>
      <c r="C63" s="6">
        <v>3340.4</v>
      </c>
      <c r="D63" s="6">
        <v>27</v>
      </c>
      <c r="E63" s="6">
        <v>3012.5</v>
      </c>
      <c r="F63" s="6">
        <v>2234.9</v>
      </c>
      <c r="G63" s="6">
        <v>318.5</v>
      </c>
      <c r="H63" s="6">
        <f t="shared" si="0"/>
        <v>74.187551867219923</v>
      </c>
      <c r="I63" s="6">
        <f t="shared" si="1"/>
        <v>56.017843068202779</v>
      </c>
      <c r="J63" s="6">
        <f t="shared" si="2"/>
        <v>10.572614107883817</v>
      </c>
      <c r="K63" s="6">
        <f t="shared" si="3"/>
        <v>0.45278462544649589</v>
      </c>
    </row>
    <row r="64" spans="1:11" x14ac:dyDescent="0.35">
      <c r="A64" s="6">
        <v>1991</v>
      </c>
      <c r="B64" s="6">
        <v>6158.1</v>
      </c>
      <c r="C64" s="6">
        <v>3450.5</v>
      </c>
      <c r="D64" s="6">
        <v>27.5</v>
      </c>
      <c r="E64" s="6">
        <v>3074.8</v>
      </c>
      <c r="F64" s="6">
        <v>2277.8000000000002</v>
      </c>
      <c r="G64" s="6">
        <v>341.6</v>
      </c>
      <c r="H64" s="6">
        <f t="shared" si="0"/>
        <v>74.079614934304672</v>
      </c>
      <c r="I64" s="6">
        <f t="shared" si="1"/>
        <v>56.031892953995545</v>
      </c>
      <c r="J64" s="6">
        <f t="shared" si="2"/>
        <v>11.109665669311825</v>
      </c>
      <c r="K64" s="6">
        <f t="shared" si="3"/>
        <v>0.44656631103749528</v>
      </c>
    </row>
    <row r="65" spans="1:11" x14ac:dyDescent="0.35">
      <c r="A65" s="6">
        <v>1992</v>
      </c>
      <c r="B65" s="6">
        <v>6520.3</v>
      </c>
      <c r="C65" s="6">
        <v>3668.2</v>
      </c>
      <c r="D65" s="6">
        <v>30.1</v>
      </c>
      <c r="E65" s="6">
        <v>3247.6</v>
      </c>
      <c r="F65" s="6">
        <v>2420.5</v>
      </c>
      <c r="G65" s="6">
        <v>359.9</v>
      </c>
      <c r="H65" s="6">
        <f t="shared" si="0"/>
        <v>74.531962064293637</v>
      </c>
      <c r="I65" s="6">
        <f t="shared" si="1"/>
        <v>56.258147631243958</v>
      </c>
      <c r="J65" s="6">
        <f t="shared" si="2"/>
        <v>11.082029806626432</v>
      </c>
      <c r="K65" s="6">
        <f t="shared" si="3"/>
        <v>0.46163520083431747</v>
      </c>
    </row>
    <row r="66" spans="1:11" x14ac:dyDescent="0.35">
      <c r="A66" s="6">
        <v>1993</v>
      </c>
      <c r="B66" s="6">
        <v>6858.6</v>
      </c>
      <c r="C66" s="6">
        <v>3817.3</v>
      </c>
      <c r="D66" s="6">
        <v>36.700000000000003</v>
      </c>
      <c r="E66" s="6">
        <v>3401.2</v>
      </c>
      <c r="F66" s="6">
        <v>2515.6999999999998</v>
      </c>
      <c r="G66" s="6">
        <v>375.5</v>
      </c>
      <c r="H66" s="6">
        <f t="shared" si="0"/>
        <v>73.965071151358345</v>
      </c>
      <c r="I66" s="6">
        <f t="shared" si="1"/>
        <v>55.657131192954836</v>
      </c>
      <c r="J66" s="6">
        <f t="shared" si="2"/>
        <v>11.040221098435847</v>
      </c>
      <c r="K66" s="6">
        <f t="shared" si="3"/>
        <v>0.5350946257253667</v>
      </c>
    </row>
    <row r="67" spans="1:11" x14ac:dyDescent="0.35">
      <c r="A67" s="6">
        <v>1994</v>
      </c>
      <c r="B67" s="6">
        <v>7287.2</v>
      </c>
      <c r="C67" s="6">
        <v>4006.2</v>
      </c>
      <c r="D67" s="6">
        <v>32.5</v>
      </c>
      <c r="E67" s="6">
        <v>3661.8</v>
      </c>
      <c r="F67" s="6">
        <v>2649</v>
      </c>
      <c r="G67" s="6">
        <v>408.3</v>
      </c>
      <c r="H67" s="6">
        <f t="shared" ref="H67:H91" si="4">+(F67/E67)*100</f>
        <v>72.3414714075045</v>
      </c>
      <c r="I67" s="6">
        <f t="shared" ref="I67:I91" si="5">+(C67/B67)*100</f>
        <v>54.975848062355915</v>
      </c>
      <c r="J67" s="6">
        <f t="shared" ref="J67:J91" si="6">+(G67/E67)*100</f>
        <v>11.150253973455678</v>
      </c>
      <c r="K67" s="6">
        <f t="shared" ref="K67:K91" si="7">+(D67/B67)*100</f>
        <v>0.44598748490503898</v>
      </c>
    </row>
    <row r="68" spans="1:11" x14ac:dyDescent="0.35">
      <c r="A68" s="6">
        <v>1995</v>
      </c>
      <c r="B68" s="6">
        <v>7639.7</v>
      </c>
      <c r="C68" s="6">
        <v>4198.1000000000004</v>
      </c>
      <c r="D68" s="6">
        <v>34.799999999999997</v>
      </c>
      <c r="E68" s="6">
        <v>3882.9</v>
      </c>
      <c r="F68" s="6">
        <v>2787.9</v>
      </c>
      <c r="G68" s="6">
        <v>421.6</v>
      </c>
      <c r="H68" s="6">
        <f t="shared" si="4"/>
        <v>71.799428262381213</v>
      </c>
      <c r="I68" s="6">
        <f t="shared" si="5"/>
        <v>54.951110645705995</v>
      </c>
      <c r="J68" s="6">
        <f t="shared" si="6"/>
        <v>10.857863967653044</v>
      </c>
      <c r="K68" s="6">
        <f t="shared" si="7"/>
        <v>0.45551526892417243</v>
      </c>
    </row>
    <row r="69" spans="1:11" x14ac:dyDescent="0.35">
      <c r="A69" s="6">
        <v>1996</v>
      </c>
      <c r="B69" s="6">
        <v>8073.1</v>
      </c>
      <c r="C69" s="6">
        <v>4416.8999999999996</v>
      </c>
      <c r="D69" s="6">
        <v>35.200000000000003</v>
      </c>
      <c r="E69" s="6">
        <v>4142.8</v>
      </c>
      <c r="F69" s="6">
        <v>2953.7</v>
      </c>
      <c r="G69" s="6">
        <v>442.2</v>
      </c>
      <c r="H69" s="6">
        <f t="shared" si="4"/>
        <v>71.297190306073176</v>
      </c>
      <c r="I69" s="6">
        <f t="shared" si="5"/>
        <v>54.711325265387515</v>
      </c>
      <c r="J69" s="6">
        <f t="shared" si="6"/>
        <v>10.673940330211451</v>
      </c>
      <c r="K69" s="6">
        <f t="shared" si="7"/>
        <v>0.4360159046710681</v>
      </c>
    </row>
    <row r="70" spans="1:11" x14ac:dyDescent="0.35">
      <c r="A70" s="6">
        <v>1997</v>
      </c>
      <c r="B70" s="6">
        <v>8577.6</v>
      </c>
      <c r="C70" s="6">
        <v>4708.8</v>
      </c>
      <c r="D70" s="6">
        <v>33.799999999999997</v>
      </c>
      <c r="E70" s="6">
        <v>4471.8</v>
      </c>
      <c r="F70" s="6">
        <v>3176.6</v>
      </c>
      <c r="G70" s="6">
        <v>451.3</v>
      </c>
      <c r="H70" s="6">
        <f t="shared" si="4"/>
        <v>71.036271747394778</v>
      </c>
      <c r="I70" s="6">
        <f t="shared" si="5"/>
        <v>54.896474538332399</v>
      </c>
      <c r="J70" s="6">
        <f t="shared" si="6"/>
        <v>10.092132921865915</v>
      </c>
      <c r="K70" s="6">
        <f t="shared" si="7"/>
        <v>0.39404961760865509</v>
      </c>
    </row>
    <row r="71" spans="1:11" x14ac:dyDescent="0.35">
      <c r="A71" s="6">
        <v>1998</v>
      </c>
      <c r="B71" s="6">
        <v>9062.7999999999993</v>
      </c>
      <c r="C71" s="6">
        <v>5071.1000000000004</v>
      </c>
      <c r="D71" s="6">
        <v>36.4</v>
      </c>
      <c r="E71" s="6">
        <v>4758.3999999999996</v>
      </c>
      <c r="F71" s="6">
        <v>3447.5</v>
      </c>
      <c r="G71" s="6">
        <v>483.6</v>
      </c>
      <c r="H71" s="6">
        <f t="shared" si="4"/>
        <v>72.450823806321466</v>
      </c>
      <c r="I71" s="6">
        <f t="shared" si="5"/>
        <v>55.955113210045468</v>
      </c>
      <c r="J71" s="6">
        <f t="shared" si="6"/>
        <v>10.163080026899801</v>
      </c>
      <c r="K71" s="6">
        <f t="shared" si="7"/>
        <v>0.40164187668270296</v>
      </c>
    </row>
    <row r="72" spans="1:11" x14ac:dyDescent="0.35">
      <c r="A72" s="6">
        <v>1999</v>
      </c>
      <c r="B72" s="6">
        <v>9630.7000000000007</v>
      </c>
      <c r="C72" s="6">
        <v>5402.8</v>
      </c>
      <c r="D72" s="6">
        <v>45.2</v>
      </c>
      <c r="E72" s="6">
        <v>5032.5</v>
      </c>
      <c r="F72" s="6">
        <v>3684.3</v>
      </c>
      <c r="G72" s="6">
        <v>507.9</v>
      </c>
      <c r="H72" s="6">
        <f t="shared" si="4"/>
        <v>73.210134128166914</v>
      </c>
      <c r="I72" s="6">
        <f t="shared" si="5"/>
        <v>56.099764295430234</v>
      </c>
      <c r="J72" s="6">
        <f t="shared" si="6"/>
        <v>10.092399403874813</v>
      </c>
      <c r="K72" s="6">
        <f t="shared" si="7"/>
        <v>0.46933244727797568</v>
      </c>
    </row>
    <row r="73" spans="1:11" x14ac:dyDescent="0.35">
      <c r="A73" s="6">
        <v>2000</v>
      </c>
      <c r="B73" s="6">
        <v>10252.299999999999</v>
      </c>
      <c r="C73" s="6">
        <v>5848.1</v>
      </c>
      <c r="D73" s="6">
        <v>45.8</v>
      </c>
      <c r="E73" s="6">
        <v>5376</v>
      </c>
      <c r="F73" s="6">
        <v>4008.9</v>
      </c>
      <c r="G73" s="6">
        <v>552.20000000000005</v>
      </c>
      <c r="H73" s="6">
        <f t="shared" si="4"/>
        <v>74.5703125</v>
      </c>
      <c r="I73" s="6">
        <f t="shared" si="5"/>
        <v>57.041834515181968</v>
      </c>
      <c r="J73" s="6">
        <f t="shared" si="6"/>
        <v>10.271577380952381</v>
      </c>
      <c r="K73" s="6">
        <f t="shared" si="7"/>
        <v>0.44672902665743297</v>
      </c>
    </row>
    <row r="74" spans="1:11" x14ac:dyDescent="0.35">
      <c r="A74" s="6">
        <v>2001</v>
      </c>
      <c r="B74" s="6">
        <v>10581.8</v>
      </c>
      <c r="C74" s="6">
        <v>6039.1</v>
      </c>
      <c r="D74" s="6">
        <v>58.7</v>
      </c>
      <c r="E74" s="6">
        <v>5313.4</v>
      </c>
      <c r="F74" s="6">
        <v>4013.8</v>
      </c>
      <c r="G74" s="6">
        <v>554.20000000000005</v>
      </c>
      <c r="H74" s="6">
        <f t="shared" si="4"/>
        <v>75.541084804456673</v>
      </c>
      <c r="I74" s="6">
        <f t="shared" si="5"/>
        <v>57.070630705551054</v>
      </c>
      <c r="J74" s="6">
        <f t="shared" si="6"/>
        <v>10.430232995821886</v>
      </c>
      <c r="K74" s="6">
        <f t="shared" si="7"/>
        <v>0.55472603904817708</v>
      </c>
    </row>
    <row r="75" spans="1:11" x14ac:dyDescent="0.35">
      <c r="A75" s="6">
        <v>2002</v>
      </c>
      <c r="B75" s="6">
        <v>10936.4</v>
      </c>
      <c r="C75" s="6">
        <v>6135.6</v>
      </c>
      <c r="D75" s="6">
        <v>41.4</v>
      </c>
      <c r="E75" s="6">
        <v>5379</v>
      </c>
      <c r="F75" s="6">
        <v>3972.7</v>
      </c>
      <c r="G75" s="6">
        <v>559.1</v>
      </c>
      <c r="H75" s="6">
        <f t="shared" si="4"/>
        <v>73.855735266778211</v>
      </c>
      <c r="I75" s="6">
        <f t="shared" si="5"/>
        <v>56.102556599978058</v>
      </c>
      <c r="J75" s="6">
        <f t="shared" si="6"/>
        <v>10.394125302100763</v>
      </c>
      <c r="K75" s="6">
        <f t="shared" si="7"/>
        <v>0.37855235726564501</v>
      </c>
    </row>
    <row r="76" spans="1:11" x14ac:dyDescent="0.35">
      <c r="A76" s="6">
        <v>2003</v>
      </c>
      <c r="B76" s="6">
        <v>11458.2</v>
      </c>
      <c r="C76" s="6">
        <v>6354.1</v>
      </c>
      <c r="D76" s="6">
        <v>49.1</v>
      </c>
      <c r="E76" s="6">
        <v>5583</v>
      </c>
      <c r="F76" s="6">
        <v>4040.9</v>
      </c>
      <c r="G76" s="6">
        <v>574.79999999999995</v>
      </c>
      <c r="H76" s="6">
        <f t="shared" si="4"/>
        <v>72.378649471610245</v>
      </c>
      <c r="I76" s="6">
        <f t="shared" si="5"/>
        <v>55.454608926358418</v>
      </c>
      <c r="J76" s="6">
        <f t="shared" si="6"/>
        <v>10.29554003224073</v>
      </c>
      <c r="K76" s="6">
        <f t="shared" si="7"/>
        <v>0.42851407725471707</v>
      </c>
    </row>
    <row r="77" spans="1:11" x14ac:dyDescent="0.35">
      <c r="A77" s="6">
        <v>2004</v>
      </c>
      <c r="B77" s="6">
        <v>12213.7</v>
      </c>
      <c r="C77" s="6">
        <v>6720.1</v>
      </c>
      <c r="D77" s="6">
        <v>46.4</v>
      </c>
      <c r="E77" s="6">
        <v>5975.3</v>
      </c>
      <c r="F77" s="6">
        <v>4240.2</v>
      </c>
      <c r="G77" s="6">
        <v>624</v>
      </c>
      <c r="H77" s="6">
        <f t="shared" si="4"/>
        <v>70.962127424564443</v>
      </c>
      <c r="I77" s="6">
        <f t="shared" si="5"/>
        <v>55.021001007065841</v>
      </c>
      <c r="J77" s="6">
        <f t="shared" si="6"/>
        <v>10.442990310109952</v>
      </c>
      <c r="K77" s="6">
        <f t="shared" si="7"/>
        <v>0.3799012584229185</v>
      </c>
    </row>
    <row r="78" spans="1:11" x14ac:dyDescent="0.35">
      <c r="A78" s="6">
        <v>2005</v>
      </c>
      <c r="B78" s="6">
        <v>13036.6</v>
      </c>
      <c r="C78" s="6">
        <v>7066.6</v>
      </c>
      <c r="D78" s="6">
        <v>60.9</v>
      </c>
      <c r="E78" s="6">
        <v>6431.4</v>
      </c>
      <c r="F78" s="6">
        <v>4443</v>
      </c>
      <c r="G78" s="6">
        <v>675.2</v>
      </c>
      <c r="H78" s="6">
        <f t="shared" si="4"/>
        <v>69.082936841123242</v>
      </c>
      <c r="I78" s="6">
        <f t="shared" si="5"/>
        <v>54.205851218876091</v>
      </c>
      <c r="J78" s="6">
        <f t="shared" si="6"/>
        <v>10.498491774730232</v>
      </c>
      <c r="K78" s="6">
        <f t="shared" si="7"/>
        <v>0.46714634183759568</v>
      </c>
    </row>
    <row r="79" spans="1:11" x14ac:dyDescent="0.35">
      <c r="A79" s="6">
        <v>2006</v>
      </c>
      <c r="B79" s="6">
        <v>13814.6</v>
      </c>
      <c r="C79" s="6">
        <v>7479.9</v>
      </c>
      <c r="D79" s="6">
        <v>51.5</v>
      </c>
      <c r="E79" s="6">
        <v>6889.5</v>
      </c>
      <c r="F79" s="6">
        <v>4681.2</v>
      </c>
      <c r="G79" s="6">
        <v>702.8</v>
      </c>
      <c r="H79" s="6">
        <f t="shared" si="4"/>
        <v>67.946875680383187</v>
      </c>
      <c r="I79" s="6">
        <f t="shared" si="5"/>
        <v>54.144890188641007</v>
      </c>
      <c r="J79" s="6">
        <f t="shared" si="6"/>
        <v>10.2010305537412</v>
      </c>
      <c r="K79" s="6">
        <f t="shared" si="7"/>
        <v>0.37279400055014261</v>
      </c>
    </row>
    <row r="80" spans="1:11" x14ac:dyDescent="0.35">
      <c r="A80" s="6">
        <v>2007</v>
      </c>
      <c r="B80" s="6">
        <v>14451.9</v>
      </c>
      <c r="C80" s="6">
        <v>7878.9</v>
      </c>
      <c r="D80" s="6">
        <v>54.6</v>
      </c>
      <c r="E80" s="6">
        <v>6991.8</v>
      </c>
      <c r="F80" s="6">
        <v>4894.2</v>
      </c>
      <c r="G80" s="6">
        <v>745.7</v>
      </c>
      <c r="H80" s="6">
        <f t="shared" si="4"/>
        <v>69.999141851883621</v>
      </c>
      <c r="I80" s="6">
        <f t="shared" si="5"/>
        <v>54.518091046851971</v>
      </c>
      <c r="J80" s="6">
        <f t="shared" si="6"/>
        <v>10.665350839554907</v>
      </c>
      <c r="K80" s="6">
        <f t="shared" si="7"/>
        <v>0.37780499449899319</v>
      </c>
    </row>
    <row r="81" spans="1:11" x14ac:dyDescent="0.35">
      <c r="A81" s="6">
        <v>2008</v>
      </c>
      <c r="B81" s="6">
        <v>14712.8</v>
      </c>
      <c r="C81" s="6">
        <v>8057</v>
      </c>
      <c r="D81" s="6">
        <v>52.6</v>
      </c>
      <c r="E81" s="6">
        <v>6837.7</v>
      </c>
      <c r="F81" s="6">
        <v>4940.3</v>
      </c>
      <c r="G81" s="6">
        <v>781</v>
      </c>
      <c r="H81" s="6">
        <f t="shared" si="4"/>
        <v>72.250903081445514</v>
      </c>
      <c r="I81" s="6">
        <f t="shared" si="5"/>
        <v>54.761840030449683</v>
      </c>
      <c r="J81" s="6">
        <f t="shared" si="6"/>
        <v>11.421969375667256</v>
      </c>
      <c r="K81" s="6">
        <f t="shared" si="7"/>
        <v>0.35751182643684409</v>
      </c>
    </row>
    <row r="82" spans="1:11" x14ac:dyDescent="0.35">
      <c r="A82" s="6">
        <v>2009</v>
      </c>
      <c r="B82" s="6">
        <v>14448.9</v>
      </c>
      <c r="C82" s="6">
        <v>7758.5</v>
      </c>
      <c r="D82" s="6">
        <v>58.3</v>
      </c>
      <c r="E82" s="6">
        <v>6540.1</v>
      </c>
      <c r="F82" s="6">
        <v>4607.5</v>
      </c>
      <c r="G82" s="6">
        <v>753.2</v>
      </c>
      <c r="H82" s="6">
        <f t="shared" si="4"/>
        <v>70.449993119371257</v>
      </c>
      <c r="I82" s="6">
        <f t="shared" si="5"/>
        <v>53.696129117095424</v>
      </c>
      <c r="J82" s="6">
        <f t="shared" si="6"/>
        <v>11.516643476399443</v>
      </c>
      <c r="K82" s="6">
        <f t="shared" si="7"/>
        <v>0.40349092318446389</v>
      </c>
    </row>
    <row r="83" spans="1:11" x14ac:dyDescent="0.35">
      <c r="A83" s="6">
        <v>2010</v>
      </c>
      <c r="B83" s="6">
        <v>14992.1</v>
      </c>
      <c r="C83" s="6">
        <v>7924.9</v>
      </c>
      <c r="D83" s="6">
        <v>55.8</v>
      </c>
      <c r="E83" s="6">
        <v>6960.9</v>
      </c>
      <c r="F83" s="6">
        <v>4700.8</v>
      </c>
      <c r="G83" s="6">
        <v>785.2</v>
      </c>
      <c r="H83" s="6">
        <f t="shared" si="4"/>
        <v>67.53149736384664</v>
      </c>
      <c r="I83" s="6">
        <f t="shared" si="5"/>
        <v>52.86050653344094</v>
      </c>
      <c r="J83" s="6">
        <f t="shared" si="6"/>
        <v>11.280150555244294</v>
      </c>
      <c r="K83" s="6">
        <f t="shared" si="7"/>
        <v>0.37219602323890577</v>
      </c>
    </row>
    <row r="84" spans="1:11" x14ac:dyDescent="0.35">
      <c r="A84" s="6">
        <v>2011</v>
      </c>
      <c r="B84" s="6">
        <v>15542.6</v>
      </c>
      <c r="C84" s="6">
        <v>8225.9</v>
      </c>
      <c r="D84" s="6">
        <v>60</v>
      </c>
      <c r="E84" s="6">
        <v>7302.9</v>
      </c>
      <c r="F84" s="6">
        <v>4928</v>
      </c>
      <c r="G84" s="6">
        <v>826.7</v>
      </c>
      <c r="H84" s="6">
        <f t="shared" si="4"/>
        <v>67.480042175026369</v>
      </c>
      <c r="I84" s="6">
        <f t="shared" si="5"/>
        <v>52.924864565774065</v>
      </c>
      <c r="J84" s="6">
        <f t="shared" si="6"/>
        <v>11.320160484191213</v>
      </c>
      <c r="K84" s="6">
        <f t="shared" si="7"/>
        <v>0.38603579838637037</v>
      </c>
    </row>
    <row r="85" spans="1:11" x14ac:dyDescent="0.35">
      <c r="A85" s="6">
        <v>2012</v>
      </c>
      <c r="B85" s="6">
        <v>16197</v>
      </c>
      <c r="C85" s="6">
        <v>8566.7000000000007</v>
      </c>
      <c r="D85" s="6">
        <v>58</v>
      </c>
      <c r="E85" s="6">
        <v>7790.3</v>
      </c>
      <c r="F85" s="6">
        <v>5182.7</v>
      </c>
      <c r="G85" s="6">
        <v>805.4</v>
      </c>
      <c r="H85" s="6">
        <f t="shared" si="4"/>
        <v>66.527604841918802</v>
      </c>
      <c r="I85" s="6">
        <f t="shared" si="5"/>
        <v>52.890658763968645</v>
      </c>
      <c r="J85" s="6">
        <f t="shared" si="6"/>
        <v>10.338497875563201</v>
      </c>
      <c r="K85" s="6">
        <f t="shared" si="7"/>
        <v>0.35809100450700743</v>
      </c>
    </row>
    <row r="86" spans="1:11" x14ac:dyDescent="0.35">
      <c r="A86" s="6">
        <v>2013</v>
      </c>
      <c r="B86" s="6">
        <v>16784.900000000001</v>
      </c>
      <c r="C86" s="6">
        <v>8834.2000000000007</v>
      </c>
      <c r="D86" s="6">
        <v>59.7</v>
      </c>
      <c r="E86" s="6">
        <v>8027.9</v>
      </c>
      <c r="F86" s="6">
        <v>5352.4</v>
      </c>
      <c r="G86" s="6">
        <v>861.2</v>
      </c>
      <c r="H86" s="6">
        <f t="shared" si="4"/>
        <v>66.672479726952247</v>
      </c>
      <c r="I86" s="6">
        <f t="shared" si="5"/>
        <v>52.631829799403029</v>
      </c>
      <c r="J86" s="6">
        <f t="shared" si="6"/>
        <v>10.727587538459623</v>
      </c>
      <c r="K86" s="6">
        <f t="shared" si="7"/>
        <v>0.35567682857806715</v>
      </c>
    </row>
    <row r="87" spans="1:11" x14ac:dyDescent="0.35">
      <c r="A87" s="6">
        <v>2014</v>
      </c>
      <c r="B87" s="6">
        <v>17527.3</v>
      </c>
      <c r="C87" s="6">
        <v>9249.1</v>
      </c>
      <c r="D87" s="6">
        <v>58.1</v>
      </c>
      <c r="E87" s="6">
        <v>8528.9</v>
      </c>
      <c r="F87" s="6">
        <v>5645.2</v>
      </c>
      <c r="G87" s="6">
        <v>923.2</v>
      </c>
      <c r="H87" s="6">
        <f t="shared" si="4"/>
        <v>66.189074792763421</v>
      </c>
      <c r="I87" s="6">
        <f t="shared" si="5"/>
        <v>52.76967930029155</v>
      </c>
      <c r="J87" s="6">
        <f t="shared" si="6"/>
        <v>10.824373600347057</v>
      </c>
      <c r="K87" s="6">
        <f t="shared" si="7"/>
        <v>0.33148288669675308</v>
      </c>
    </row>
    <row r="88" spans="1:11" x14ac:dyDescent="0.35">
      <c r="A88" s="6">
        <v>2015</v>
      </c>
      <c r="B88" s="6">
        <v>18224.8</v>
      </c>
      <c r="C88" s="6">
        <v>9698.2000000000007</v>
      </c>
      <c r="D88" s="6">
        <v>57.3</v>
      </c>
      <c r="E88" s="6">
        <v>8902.7999999999993</v>
      </c>
      <c r="F88" s="6">
        <v>5941.8</v>
      </c>
      <c r="G88" s="6">
        <v>975.2</v>
      </c>
      <c r="H88" s="6">
        <f t="shared" si="4"/>
        <v>66.740800646987481</v>
      </c>
      <c r="I88" s="6">
        <f t="shared" si="5"/>
        <v>53.214301391510475</v>
      </c>
      <c r="J88" s="6">
        <f t="shared" si="6"/>
        <v>10.953857213460935</v>
      </c>
      <c r="K88" s="6">
        <f t="shared" si="7"/>
        <v>0.31440674246082262</v>
      </c>
    </row>
    <row r="89" spans="1:11" x14ac:dyDescent="0.35">
      <c r="A89" s="6">
        <v>2016</v>
      </c>
      <c r="B89" s="6">
        <v>18715</v>
      </c>
      <c r="C89" s="6">
        <v>9960.2999999999993</v>
      </c>
      <c r="D89" s="6">
        <v>61.8</v>
      </c>
      <c r="E89" s="6">
        <v>9031.9</v>
      </c>
      <c r="F89" s="6">
        <v>6095.5</v>
      </c>
      <c r="G89" s="6">
        <v>1012.4</v>
      </c>
      <c r="H89" s="6">
        <f t="shared" si="4"/>
        <v>67.48856829681462</v>
      </c>
      <c r="I89" s="6">
        <f t="shared" si="5"/>
        <v>53.220945765428795</v>
      </c>
      <c r="J89" s="6">
        <f t="shared" si="6"/>
        <v>11.209158648789291</v>
      </c>
      <c r="K89" s="6">
        <f t="shared" si="7"/>
        <v>0.33021640395404755</v>
      </c>
    </row>
    <row r="90" spans="1:11" x14ac:dyDescent="0.35">
      <c r="A90" s="6">
        <v>2017</v>
      </c>
      <c r="B90" s="6">
        <v>19519.400000000001</v>
      </c>
      <c r="C90" s="6">
        <v>10411.6</v>
      </c>
      <c r="D90" s="6">
        <v>61.1</v>
      </c>
      <c r="E90" s="6">
        <v>9326.5</v>
      </c>
      <c r="F90" s="6">
        <v>6412.9</v>
      </c>
      <c r="G90" s="6">
        <v>1008.9</v>
      </c>
      <c r="H90" s="6">
        <f t="shared" si="4"/>
        <v>68.759984989009808</v>
      </c>
      <c r="I90" s="6">
        <f t="shared" si="5"/>
        <v>53.339754295726308</v>
      </c>
      <c r="J90" s="6">
        <f t="shared" si="6"/>
        <v>10.817562858521418</v>
      </c>
      <c r="K90" s="6">
        <f t="shared" si="7"/>
        <v>0.3130219166572743</v>
      </c>
    </row>
    <row r="91" spans="1:11" ht="15" thickBot="1" x14ac:dyDescent="0.4">
      <c r="A91" s="6">
        <v>2018</v>
      </c>
      <c r="B91" s="6">
        <v>20580.2</v>
      </c>
      <c r="C91" s="6">
        <v>10928.5</v>
      </c>
      <c r="D91" s="6">
        <v>64.400000000000006</v>
      </c>
      <c r="E91" s="6">
        <v>9780</v>
      </c>
      <c r="F91" s="6">
        <v>6750.3</v>
      </c>
      <c r="G91" s="29">
        <v>1075.4000000000001</v>
      </c>
      <c r="H91" s="29">
        <f t="shared" si="4"/>
        <v>69.021472392638046</v>
      </c>
      <c r="I91" s="29">
        <f t="shared" si="5"/>
        <v>53.102010670450241</v>
      </c>
      <c r="J91" s="29">
        <f t="shared" si="6"/>
        <v>10.9959100204499</v>
      </c>
      <c r="K91" s="29">
        <f t="shared" si="7"/>
        <v>0.3129221290366469</v>
      </c>
    </row>
    <row r="92" spans="1:11" ht="15" thickBot="1" x14ac:dyDescent="0.4">
      <c r="A92" t="s">
        <v>33</v>
      </c>
      <c r="B92" s="14"/>
      <c r="C92" s="14"/>
      <c r="D92" s="14"/>
      <c r="E92" s="14"/>
      <c r="F92" s="14"/>
      <c r="G92" s="30" t="s">
        <v>30</v>
      </c>
      <c r="H92" s="31">
        <f>AVERAGE(H21:H91)</f>
        <v>70.539369166015476</v>
      </c>
      <c r="I92" s="31">
        <f>AVERAGE(I2:I91)</f>
        <v>54.5756442946631</v>
      </c>
      <c r="J92" s="31">
        <f>AVERAGE(J21:J91)</f>
        <v>10.505394131675676</v>
      </c>
      <c r="K92" s="32">
        <f>AVERAGE(K2:K91)</f>
        <v>0.37993945435566168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Question 1.1</vt:lpstr>
      <vt:lpstr>Question 1.2</vt:lpstr>
      <vt:lpstr>Question 2</vt:lpstr>
      <vt:lpstr>Question 3</vt:lpstr>
      <vt:lpstr>Question 4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2019-09-18T15:20:17Z</dcterms:created>
  <dcterms:modified xsi:type="dcterms:W3CDTF">2019-09-22T15:24:05Z</dcterms:modified>
</cp:coreProperties>
</file>