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olin/Documents/GitHub2/Functionalism_Contrast_Change/Chapter4/Cantonese/"/>
    </mc:Choice>
  </mc:AlternateContent>
  <xr:revisionPtr revIDLastSave="0" documentId="13_ncr:1_{7D5C8D68-F114-924B-AEA0-FFE4B384AA32}" xr6:coauthVersionLast="46" xr6:coauthVersionMax="46" xr10:uidLastSave="{00000000-0000-0000-0000-000000000000}"/>
  <bookViews>
    <workbookView xWindow="720" yWindow="920" windowWidth="16680" windowHeight="15620" xr2:uid="{05E9B6ED-AB58-4141-BEF6-9BE56579A8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1" l="1"/>
  <c r="B48" i="1"/>
  <c r="B50" i="1" s="1"/>
  <c r="Q46" i="1"/>
  <c r="Q45" i="1"/>
  <c r="Q47" i="1" s="1"/>
  <c r="N45" i="1"/>
  <c r="N44" i="1"/>
  <c r="N46" i="1" s="1"/>
  <c r="T42" i="1"/>
  <c r="T41" i="1"/>
  <c r="T43" i="1" s="1"/>
  <c r="H40" i="1"/>
  <c r="E40" i="1"/>
  <c r="H39" i="1"/>
  <c r="E39" i="1"/>
  <c r="E41" i="1" s="1"/>
  <c r="K38" i="1"/>
  <c r="K37" i="1"/>
  <c r="K39" i="1" s="1"/>
  <c r="W29" i="1"/>
  <c r="Z29" i="1"/>
  <c r="W28" i="1"/>
  <c r="Z28" i="1"/>
  <c r="T44" i="1" l="1"/>
  <c r="Q48" i="1"/>
  <c r="E42" i="1"/>
  <c r="W30" i="1"/>
  <c r="W31" i="1" s="1"/>
  <c r="H41" i="1"/>
  <c r="Z30" i="1"/>
  <c r="Z31" i="1" s="1"/>
  <c r="K40" i="1"/>
  <c r="N47" i="1"/>
  <c r="B51" i="1"/>
  <c r="H42" i="1"/>
</calcChain>
</file>

<file path=xl/sharedStrings.xml><?xml version="1.0" encoding="utf-8"?>
<sst xmlns="http://schemas.openxmlformats.org/spreadsheetml/2006/main" count="345" uniqueCount="162">
  <si>
    <t>k</t>
  </si>
  <si>
    <t>t</t>
  </si>
  <si>
    <t>s</t>
  </si>
  <si>
    <t xml:space="preserve"> #</t>
  </si>
  <si>
    <t xml:space="preserve"> #:$s</t>
  </si>
  <si>
    <t xml:space="preserve"> $kh</t>
  </si>
  <si>
    <t xml:space="preserve"> #:s</t>
  </si>
  <si>
    <t xml:space="preserve"> $h</t>
  </si>
  <si>
    <t xml:space="preserve"> $f</t>
  </si>
  <si>
    <t xml:space="preserve"> $kh:th</t>
  </si>
  <si>
    <t xml:space="preserve"> $kwh</t>
  </si>
  <si>
    <t xml:space="preserve"> $ph</t>
  </si>
  <si>
    <t xml:space="preserve"> $th</t>
  </si>
  <si>
    <t xml:space="preserve"> $s</t>
  </si>
  <si>
    <t xml:space="preserve"> +C</t>
  </si>
  <si>
    <t xml:space="preserve"> $kh:$th</t>
  </si>
  <si>
    <t xml:space="preserve"> @</t>
  </si>
  <si>
    <t xml:space="preserve"> +Sh</t>
  </si>
  <si>
    <t xml:space="preserve"> deletion</t>
  </si>
  <si>
    <t xml:space="preserve"> $n</t>
  </si>
  <si>
    <t xml:space="preserve"> $f:#</t>
  </si>
  <si>
    <t xml:space="preserve"> m</t>
  </si>
  <si>
    <t>correct</t>
  </si>
  <si>
    <t xml:space="preserve"> $j</t>
  </si>
  <si>
    <t>errors</t>
  </si>
  <si>
    <t xml:space="preserve"> $th:#</t>
  </si>
  <si>
    <t>accuracy</t>
  </si>
  <si>
    <t xml:space="preserve"> $twh</t>
  </si>
  <si>
    <t xml:space="preserve"> kh:$th</t>
  </si>
  <si>
    <t xml:space="preserve"> +hs</t>
  </si>
  <si>
    <t xml:space="preserve"> +hw</t>
  </si>
  <si>
    <t xml:space="preserve"> deletion:$h</t>
  </si>
  <si>
    <t xml:space="preserve"> +sz</t>
  </si>
  <si>
    <t xml:space="preserve"> +stsh</t>
  </si>
  <si>
    <t xml:space="preserve"> s:$f</t>
  </si>
  <si>
    <t>consonant</t>
  </si>
  <si>
    <t>freqToken</t>
  </si>
  <si>
    <t>freqType</t>
  </si>
  <si>
    <t>flToken</t>
  </si>
  <si>
    <t>flType</t>
  </si>
  <si>
    <t>complexity</t>
  </si>
  <si>
    <t>RESULTS</t>
  </si>
  <si>
    <t>SUMMARY</t>
  </si>
  <si>
    <t>kh</t>
  </si>
  <si>
    <t>th</t>
  </si>
  <si>
    <t>ts</t>
  </si>
  <si>
    <t>tsh</t>
  </si>
  <si>
    <t>kw</t>
  </si>
  <si>
    <t>kwh</t>
  </si>
  <si>
    <t xml:space="preserve"> $</t>
  </si>
  <si>
    <t xml:space="preserve"> #:$x</t>
  </si>
  <si>
    <t xml:space="preserve"> $N</t>
  </si>
  <si>
    <t xml:space="preserve"> #:$h</t>
  </si>
  <si>
    <t xml:space="preserve"> #:$kw</t>
  </si>
  <si>
    <t xml:space="preserve"> $?</t>
  </si>
  <si>
    <t xml:space="preserve"> $k</t>
  </si>
  <si>
    <t xml:space="preserve"> #:tsh</t>
  </si>
  <si>
    <t xml:space="preserve"> $h:deletion</t>
  </si>
  <si>
    <t xml:space="preserve"> $h:#</t>
  </si>
  <si>
    <t xml:space="preserve"> $k:$kh</t>
  </si>
  <si>
    <t xml:space="preserve"> $j:$h</t>
  </si>
  <si>
    <t xml:space="preserve"> $ph:$p</t>
  </si>
  <si>
    <t xml:space="preserve"> $k:kh</t>
  </si>
  <si>
    <t xml:space="preserve"> $p</t>
  </si>
  <si>
    <t xml:space="preserve"> $kw</t>
  </si>
  <si>
    <t xml:space="preserve"> $kh:+C</t>
  </si>
  <si>
    <t xml:space="preserve"> $kh:$k</t>
  </si>
  <si>
    <t xml:space="preserve"> $s:ts</t>
  </si>
  <si>
    <t xml:space="preserve"> $m</t>
  </si>
  <si>
    <t xml:space="preserve"> $kh:$h</t>
  </si>
  <si>
    <t xml:space="preserve"> $th:t</t>
  </si>
  <si>
    <t xml:space="preserve"> $t</t>
  </si>
  <si>
    <t xml:space="preserve"> $ts</t>
  </si>
  <si>
    <t xml:space="preserve"> $t:$th</t>
  </si>
  <si>
    <t xml:space="preserve"> $ts:t</t>
  </si>
  <si>
    <t xml:space="preserve"> $t:ts</t>
  </si>
  <si>
    <t xml:space="preserve"> $tsh</t>
  </si>
  <si>
    <t xml:space="preserve"> $w</t>
  </si>
  <si>
    <t xml:space="preserve"> $th:$t</t>
  </si>
  <si>
    <t xml:space="preserve"> $s:tsh</t>
  </si>
  <si>
    <t xml:space="preserve"> $t:$ts</t>
  </si>
  <si>
    <t xml:space="preserve"> +Ng</t>
  </si>
  <si>
    <t xml:space="preserve"> $ts:$tsh</t>
  </si>
  <si>
    <t xml:space="preserve"> $w:kw</t>
  </si>
  <si>
    <t xml:space="preserve"> $s:$tsh</t>
  </si>
  <si>
    <t xml:space="preserve"> +c:$tsh</t>
  </si>
  <si>
    <t xml:space="preserve"> $t:k</t>
  </si>
  <si>
    <t xml:space="preserve"> $tsh:deletion</t>
  </si>
  <si>
    <t xml:space="preserve"> $tsh:$s</t>
  </si>
  <si>
    <t xml:space="preserve"> +pw</t>
  </si>
  <si>
    <t xml:space="preserve"> $tsh:th</t>
  </si>
  <si>
    <t xml:space="preserve"> +?s</t>
  </si>
  <si>
    <t xml:space="preserve"> +twh</t>
  </si>
  <si>
    <t xml:space="preserve"> +fh</t>
  </si>
  <si>
    <t xml:space="preserve"> +th</t>
  </si>
  <si>
    <t xml:space="preserve"> $th:tsh</t>
  </si>
  <si>
    <t xml:space="preserve"> +fkh</t>
  </si>
  <si>
    <t xml:space="preserve"> +d</t>
  </si>
  <si>
    <t xml:space="preserve"> +tl</t>
  </si>
  <si>
    <t xml:space="preserve"> +S</t>
  </si>
  <si>
    <t xml:space="preserve"> +G</t>
  </si>
  <si>
    <t xml:space="preserve"> $ts:k</t>
  </si>
  <si>
    <t xml:space="preserve"> +fk</t>
  </si>
  <si>
    <t xml:space="preserve"> +v:$f</t>
  </si>
  <si>
    <t xml:space="preserve"> $tsh:#</t>
  </si>
  <si>
    <t xml:space="preserve"> +g</t>
  </si>
  <si>
    <t xml:space="preserve"> +ks</t>
  </si>
  <si>
    <t xml:space="preserve"> +ftsh</t>
  </si>
  <si>
    <t xml:space="preserve"> kw:$w</t>
  </si>
  <si>
    <t xml:space="preserve"> kwh:$kw</t>
  </si>
  <si>
    <t xml:space="preserve"> +khj</t>
  </si>
  <si>
    <t xml:space="preserve"> +ps</t>
  </si>
  <si>
    <t xml:space="preserve"> $tsh:$th</t>
  </si>
  <si>
    <t xml:space="preserve"> $w:+v</t>
  </si>
  <si>
    <t xml:space="preserve"> +skh</t>
  </si>
  <si>
    <t xml:space="preserve"> +st</t>
  </si>
  <si>
    <t xml:space="preserve"> +sk</t>
  </si>
  <si>
    <t xml:space="preserve"> +sth</t>
  </si>
  <si>
    <t xml:space="preserve"> +Nk</t>
  </si>
  <si>
    <t xml:space="preserve"> +thkh</t>
  </si>
  <si>
    <t xml:space="preserve"> +sts</t>
  </si>
  <si>
    <t>total</t>
  </si>
  <si>
    <t xml:space="preserve"> +hj</t>
  </si>
  <si>
    <t xml:space="preserve"> +w0:$h</t>
  </si>
  <si>
    <t xml:space="preserve"> deletion:$n</t>
  </si>
  <si>
    <t xml:space="preserve"> +tC</t>
  </si>
  <si>
    <t xml:space="preserve"> +tsts</t>
  </si>
  <si>
    <t xml:space="preserve"> +Nkh</t>
  </si>
  <si>
    <t xml:space="preserve"> k</t>
  </si>
  <si>
    <t xml:space="preserve"> +ts</t>
  </si>
  <si>
    <t xml:space="preserve"> +tk</t>
  </si>
  <si>
    <t xml:space="preserve"> +z</t>
  </si>
  <si>
    <t xml:space="preserve"> +tss</t>
  </si>
  <si>
    <t xml:space="preserve"> +tshh</t>
  </si>
  <si>
    <t xml:space="preserve"> k:$h</t>
  </si>
  <si>
    <t xml:space="preserve"> deletion:$t</t>
  </si>
  <si>
    <t xml:space="preserve"> t:$ts</t>
  </si>
  <si>
    <t xml:space="preserve"> k:$kh</t>
  </si>
  <si>
    <t xml:space="preserve"> +htsh</t>
  </si>
  <si>
    <t xml:space="preserve"> k:$t</t>
  </si>
  <si>
    <t xml:space="preserve"> th:$t</t>
  </si>
  <si>
    <t xml:space="preserve"> th</t>
  </si>
  <si>
    <t xml:space="preserve"> +kh</t>
  </si>
  <si>
    <t xml:space="preserve"> k:deletion</t>
  </si>
  <si>
    <t xml:space="preserve"> th:$tsh</t>
  </si>
  <si>
    <t xml:space="preserve"> deletion:#</t>
  </si>
  <si>
    <t xml:space="preserve"> ts:$s</t>
  </si>
  <si>
    <t xml:space="preserve"> +tkh</t>
  </si>
  <si>
    <t xml:space="preserve"> deletion:$j</t>
  </si>
  <si>
    <t xml:space="preserve"> tsh:$s</t>
  </si>
  <si>
    <t xml:space="preserve"> deletion:+x</t>
  </si>
  <si>
    <t xml:space="preserve"> tsh:$th</t>
  </si>
  <si>
    <t xml:space="preserve"> +x</t>
  </si>
  <si>
    <t xml:space="preserve"> tsh:$ts</t>
  </si>
  <si>
    <t xml:space="preserve"> s:$tsh</t>
  </si>
  <si>
    <t xml:space="preserve"> t</t>
  </si>
  <si>
    <t xml:space="preserve"> \</t>
  </si>
  <si>
    <t xml:space="preserve"> s:deletion</t>
  </si>
  <si>
    <t xml:space="preserve"> ts:$t</t>
  </si>
  <si>
    <t xml:space="preserve"> kh:$k</t>
  </si>
  <si>
    <t xml:space="preserve"> ts:$tsh</t>
  </si>
  <si>
    <t xml:space="preserve"> tsh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</si>
</sst>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3ABB-552D-954C-AE9A-7C2CFB7D054C}">
  <dimension ref="A1:Z110"/>
  <sheetViews>
    <sheetView tabSelected="1" workbookViewId="0">
      <selection activeCell="A56" sqref="A56"/>
    </sheetView>
  </sheetViews>
  <sheetFormatPr baseColWidth="10" defaultRowHeight="16" x14ac:dyDescent="0.2"/>
  <sheetData>
    <row r="1" spans="1:26" x14ac:dyDescent="0.2">
      <c r="A1" s="5" t="s">
        <v>41</v>
      </c>
    </row>
    <row r="2" spans="1:26" x14ac:dyDescent="0.2">
      <c r="A2" s="3"/>
      <c r="B2" s="4"/>
      <c r="C2" s="4"/>
    </row>
    <row r="3" spans="1:26" x14ac:dyDescent="0.2">
      <c r="A3" t="s">
        <v>43</v>
      </c>
      <c r="D3" t="s">
        <v>0</v>
      </c>
      <c r="G3" t="s">
        <v>44</v>
      </c>
      <c r="J3" t="s">
        <v>1</v>
      </c>
      <c r="M3" t="s">
        <v>2</v>
      </c>
      <c r="P3" t="s">
        <v>45</v>
      </c>
      <c r="S3" t="s">
        <v>46</v>
      </c>
      <c r="V3" t="s">
        <v>48</v>
      </c>
      <c r="Y3" t="s">
        <v>47</v>
      </c>
    </row>
    <row r="4" spans="1:26" x14ac:dyDescent="0.2">
      <c r="A4" s="1" t="s">
        <v>3</v>
      </c>
      <c r="B4">
        <v>8</v>
      </c>
      <c r="D4" s="1" t="s">
        <v>3</v>
      </c>
      <c r="E4">
        <v>12</v>
      </c>
      <c r="G4" s="1" t="s">
        <v>3</v>
      </c>
      <c r="H4">
        <v>8</v>
      </c>
      <c r="J4" s="1" t="s">
        <v>3</v>
      </c>
      <c r="K4">
        <v>1</v>
      </c>
      <c r="M4" s="1" t="s">
        <v>3</v>
      </c>
      <c r="N4">
        <v>1</v>
      </c>
      <c r="P4" t="s">
        <v>3</v>
      </c>
      <c r="Q4">
        <v>2</v>
      </c>
      <c r="S4" s="1" t="s">
        <v>3</v>
      </c>
      <c r="T4">
        <v>4</v>
      </c>
      <c r="V4" t="s">
        <v>3</v>
      </c>
      <c r="W4">
        <v>2</v>
      </c>
      <c r="Y4" t="s">
        <v>3</v>
      </c>
      <c r="Z4">
        <v>1</v>
      </c>
    </row>
    <row r="5" spans="1:26" x14ac:dyDescent="0.2">
      <c r="A5" t="s">
        <v>49</v>
      </c>
      <c r="B5">
        <v>1</v>
      </c>
      <c r="D5" t="s">
        <v>49</v>
      </c>
      <c r="E5">
        <v>1</v>
      </c>
      <c r="G5" t="s">
        <v>50</v>
      </c>
      <c r="H5">
        <v>1</v>
      </c>
      <c r="J5" t="s">
        <v>7</v>
      </c>
      <c r="K5">
        <v>8</v>
      </c>
      <c r="M5" t="s">
        <v>6</v>
      </c>
      <c r="N5">
        <v>1</v>
      </c>
      <c r="P5" s="1" t="s">
        <v>51</v>
      </c>
      <c r="Q5">
        <v>1</v>
      </c>
      <c r="S5" t="s">
        <v>52</v>
      </c>
      <c r="T5">
        <v>2</v>
      </c>
      <c r="V5" t="s">
        <v>53</v>
      </c>
      <c r="W5">
        <v>1</v>
      </c>
      <c r="Y5" t="s">
        <v>8</v>
      </c>
      <c r="Z5">
        <v>3</v>
      </c>
    </row>
    <row r="6" spans="1:26" x14ac:dyDescent="0.2">
      <c r="A6" t="s">
        <v>8</v>
      </c>
      <c r="B6">
        <v>2</v>
      </c>
      <c r="D6" t="s">
        <v>54</v>
      </c>
      <c r="E6">
        <v>1</v>
      </c>
      <c r="G6" t="s">
        <v>8</v>
      </c>
      <c r="H6">
        <v>1</v>
      </c>
      <c r="J6" t="s">
        <v>23</v>
      </c>
      <c r="K6">
        <v>3</v>
      </c>
      <c r="M6" t="s">
        <v>8</v>
      </c>
      <c r="N6">
        <v>4</v>
      </c>
      <c r="P6" t="s">
        <v>7</v>
      </c>
      <c r="Q6">
        <v>1</v>
      </c>
      <c r="S6" t="s">
        <v>4</v>
      </c>
      <c r="T6">
        <v>1</v>
      </c>
      <c r="V6" t="s">
        <v>8</v>
      </c>
      <c r="W6">
        <v>1</v>
      </c>
      <c r="Y6" t="s">
        <v>7</v>
      </c>
      <c r="Z6">
        <v>6</v>
      </c>
    </row>
    <row r="7" spans="1:26" x14ac:dyDescent="0.2">
      <c r="A7" t="s">
        <v>20</v>
      </c>
      <c r="B7">
        <v>1</v>
      </c>
      <c r="D7" t="s">
        <v>51</v>
      </c>
      <c r="E7">
        <v>2</v>
      </c>
      <c r="G7" t="s">
        <v>7</v>
      </c>
      <c r="H7">
        <v>23</v>
      </c>
      <c r="J7" t="s">
        <v>55</v>
      </c>
      <c r="K7">
        <v>75</v>
      </c>
      <c r="M7" t="s">
        <v>7</v>
      </c>
      <c r="N7">
        <v>14</v>
      </c>
      <c r="P7" t="s">
        <v>55</v>
      </c>
      <c r="Q7">
        <v>31</v>
      </c>
      <c r="S7" t="s">
        <v>56</v>
      </c>
      <c r="T7">
        <v>1</v>
      </c>
      <c r="V7" t="s">
        <v>20</v>
      </c>
      <c r="W7">
        <v>1</v>
      </c>
      <c r="Y7" t="s">
        <v>57</v>
      </c>
      <c r="Z7">
        <v>1</v>
      </c>
    </row>
    <row r="8" spans="1:26" x14ac:dyDescent="0.2">
      <c r="A8" t="s">
        <v>7</v>
      </c>
      <c r="B8">
        <v>51</v>
      </c>
      <c r="D8" t="s">
        <v>8</v>
      </c>
      <c r="E8">
        <v>4</v>
      </c>
      <c r="G8" t="s">
        <v>58</v>
      </c>
      <c r="H8">
        <v>1</v>
      </c>
      <c r="J8" t="s">
        <v>59</v>
      </c>
      <c r="K8">
        <v>1</v>
      </c>
      <c r="M8" t="s">
        <v>57</v>
      </c>
      <c r="N8">
        <v>2</v>
      </c>
      <c r="P8" t="s">
        <v>5</v>
      </c>
      <c r="Q8">
        <v>5</v>
      </c>
      <c r="S8" t="s">
        <v>51</v>
      </c>
      <c r="T8">
        <v>1</v>
      </c>
      <c r="V8" t="s">
        <v>7</v>
      </c>
      <c r="W8">
        <v>11</v>
      </c>
      <c r="Y8" t="s">
        <v>55</v>
      </c>
      <c r="Z8">
        <v>18</v>
      </c>
    </row>
    <row r="9" spans="1:26" x14ac:dyDescent="0.2">
      <c r="A9" t="s">
        <v>60</v>
      </c>
      <c r="B9">
        <v>1</v>
      </c>
      <c r="D9" t="s">
        <v>7</v>
      </c>
      <c r="E9">
        <v>15</v>
      </c>
      <c r="G9" t="s">
        <v>55</v>
      </c>
      <c r="H9">
        <v>23</v>
      </c>
      <c r="J9" t="s">
        <v>5</v>
      </c>
      <c r="K9">
        <v>10</v>
      </c>
      <c r="M9" t="s">
        <v>23</v>
      </c>
      <c r="N9">
        <v>1</v>
      </c>
      <c r="P9" t="s">
        <v>19</v>
      </c>
      <c r="Q9">
        <v>2</v>
      </c>
      <c r="S9" t="s">
        <v>7</v>
      </c>
      <c r="T9">
        <v>12</v>
      </c>
      <c r="V9" t="s">
        <v>55</v>
      </c>
      <c r="W9">
        <v>12</v>
      </c>
      <c r="Y9" t="s">
        <v>5</v>
      </c>
      <c r="Z9">
        <v>4</v>
      </c>
    </row>
    <row r="10" spans="1:26" x14ac:dyDescent="0.2">
      <c r="A10" t="s">
        <v>55</v>
      </c>
      <c r="B10">
        <v>80</v>
      </c>
      <c r="D10" t="s">
        <v>57</v>
      </c>
      <c r="E10">
        <v>1</v>
      </c>
      <c r="G10" t="s">
        <v>59</v>
      </c>
      <c r="H10">
        <v>1</v>
      </c>
      <c r="J10" t="s">
        <v>19</v>
      </c>
      <c r="K10">
        <v>2</v>
      </c>
      <c r="M10" t="s">
        <v>55</v>
      </c>
      <c r="N10">
        <v>21</v>
      </c>
      <c r="P10" t="s">
        <v>61</v>
      </c>
      <c r="Q10">
        <v>1</v>
      </c>
      <c r="S10" t="s">
        <v>23</v>
      </c>
      <c r="T10">
        <v>1</v>
      </c>
      <c r="V10" t="s">
        <v>5</v>
      </c>
      <c r="W10">
        <v>23</v>
      </c>
      <c r="Y10" t="s">
        <v>10</v>
      </c>
      <c r="Z10">
        <v>5</v>
      </c>
    </row>
    <row r="11" spans="1:26" x14ac:dyDescent="0.2">
      <c r="A11" t="s">
        <v>62</v>
      </c>
      <c r="B11">
        <v>3</v>
      </c>
      <c r="D11" t="s">
        <v>23</v>
      </c>
      <c r="E11">
        <v>2</v>
      </c>
      <c r="G11" t="s">
        <v>5</v>
      </c>
      <c r="H11">
        <v>27</v>
      </c>
      <c r="J11" t="s">
        <v>13</v>
      </c>
      <c r="K11">
        <v>5</v>
      </c>
      <c r="M11" t="s">
        <v>5</v>
      </c>
      <c r="N11">
        <v>5</v>
      </c>
      <c r="P11" t="s">
        <v>13</v>
      </c>
      <c r="Q11">
        <v>29</v>
      </c>
      <c r="S11" t="s">
        <v>55</v>
      </c>
      <c r="T11">
        <v>13</v>
      </c>
      <c r="V11" t="s">
        <v>64</v>
      </c>
      <c r="W11">
        <v>6</v>
      </c>
      <c r="Y11" t="s">
        <v>63</v>
      </c>
      <c r="Z11">
        <v>5</v>
      </c>
    </row>
    <row r="12" spans="1:26" x14ac:dyDescent="0.2">
      <c r="A12" t="s">
        <v>5</v>
      </c>
      <c r="B12">
        <v>1</v>
      </c>
      <c r="D12" t="s">
        <v>5</v>
      </c>
      <c r="E12">
        <v>26</v>
      </c>
      <c r="G12" t="s">
        <v>65</v>
      </c>
      <c r="H12">
        <v>1</v>
      </c>
      <c r="J12" t="s">
        <v>12</v>
      </c>
      <c r="K12">
        <v>47</v>
      </c>
      <c r="M12" t="s">
        <v>66</v>
      </c>
      <c r="N12">
        <v>1</v>
      </c>
      <c r="P12" t="s">
        <v>67</v>
      </c>
      <c r="Q12">
        <v>1</v>
      </c>
      <c r="S12" t="s">
        <v>5</v>
      </c>
      <c r="T12">
        <v>23</v>
      </c>
      <c r="V12" t="s">
        <v>68</v>
      </c>
      <c r="W12">
        <v>1</v>
      </c>
      <c r="Y12" t="s">
        <v>11</v>
      </c>
      <c r="Z12">
        <v>2</v>
      </c>
    </row>
    <row r="13" spans="1:26" x14ac:dyDescent="0.2">
      <c r="A13" t="s">
        <v>9</v>
      </c>
      <c r="B13">
        <v>1</v>
      </c>
      <c r="D13" t="s">
        <v>69</v>
      </c>
      <c r="E13">
        <v>1</v>
      </c>
      <c r="G13" t="s">
        <v>64</v>
      </c>
      <c r="H13">
        <v>1</v>
      </c>
      <c r="J13" t="s">
        <v>70</v>
      </c>
      <c r="K13">
        <v>1</v>
      </c>
      <c r="M13" t="s">
        <v>13</v>
      </c>
      <c r="N13">
        <v>1</v>
      </c>
      <c r="P13" t="s">
        <v>71</v>
      </c>
      <c r="Q13">
        <v>108</v>
      </c>
      <c r="S13" t="s">
        <v>15</v>
      </c>
      <c r="T13">
        <v>1</v>
      </c>
      <c r="V13" t="s">
        <v>19</v>
      </c>
      <c r="W13">
        <v>1</v>
      </c>
      <c r="Y13" t="s">
        <v>13</v>
      </c>
      <c r="Z13">
        <v>1</v>
      </c>
    </row>
    <row r="14" spans="1:26" x14ac:dyDescent="0.2">
      <c r="A14" t="s">
        <v>64</v>
      </c>
      <c r="B14">
        <v>1</v>
      </c>
      <c r="D14" t="s">
        <v>64</v>
      </c>
      <c r="E14">
        <v>5</v>
      </c>
      <c r="G14" t="s">
        <v>19</v>
      </c>
      <c r="H14">
        <v>1</v>
      </c>
      <c r="J14" t="s">
        <v>72</v>
      </c>
      <c r="K14">
        <v>23</v>
      </c>
      <c r="M14" t="s">
        <v>71</v>
      </c>
      <c r="N14">
        <v>31</v>
      </c>
      <c r="P14" t="s">
        <v>73</v>
      </c>
      <c r="Q14">
        <v>2</v>
      </c>
      <c r="S14" t="s">
        <v>19</v>
      </c>
      <c r="T14">
        <v>2</v>
      </c>
      <c r="V14" t="s">
        <v>63</v>
      </c>
      <c r="W14">
        <v>3</v>
      </c>
      <c r="Y14" t="s">
        <v>71</v>
      </c>
      <c r="Z14">
        <v>6</v>
      </c>
    </row>
    <row r="15" spans="1:26" x14ac:dyDescent="0.2">
      <c r="A15" t="s">
        <v>10</v>
      </c>
      <c r="B15">
        <v>3</v>
      </c>
      <c r="D15" t="s">
        <v>68</v>
      </c>
      <c r="E15">
        <v>2</v>
      </c>
      <c r="G15" t="s">
        <v>63</v>
      </c>
      <c r="H15">
        <v>1</v>
      </c>
      <c r="J15" t="s">
        <v>74</v>
      </c>
      <c r="K15">
        <v>4</v>
      </c>
      <c r="M15" t="s">
        <v>73</v>
      </c>
      <c r="N15">
        <v>1</v>
      </c>
      <c r="P15" t="s">
        <v>75</v>
      </c>
      <c r="Q15">
        <v>7</v>
      </c>
      <c r="S15" t="s">
        <v>11</v>
      </c>
      <c r="T15">
        <v>1</v>
      </c>
      <c r="V15" t="s">
        <v>11</v>
      </c>
      <c r="W15">
        <v>6</v>
      </c>
      <c r="Y15" t="s">
        <v>12</v>
      </c>
      <c r="Z15">
        <v>1</v>
      </c>
    </row>
    <row r="16" spans="1:26" x14ac:dyDescent="0.2">
      <c r="A16" t="s">
        <v>63</v>
      </c>
      <c r="B16">
        <v>1</v>
      </c>
      <c r="D16" t="s">
        <v>19</v>
      </c>
      <c r="E16">
        <v>1</v>
      </c>
      <c r="G16" t="s">
        <v>13</v>
      </c>
      <c r="H16">
        <v>6</v>
      </c>
      <c r="J16" t="s">
        <v>76</v>
      </c>
      <c r="K16">
        <v>3</v>
      </c>
      <c r="M16" t="s">
        <v>12</v>
      </c>
      <c r="N16">
        <v>26</v>
      </c>
      <c r="P16" t="s">
        <v>12</v>
      </c>
      <c r="Q16">
        <v>15</v>
      </c>
      <c r="S16" t="s">
        <v>13</v>
      </c>
      <c r="T16">
        <v>46</v>
      </c>
      <c r="V16" t="s">
        <v>71</v>
      </c>
      <c r="W16">
        <v>2</v>
      </c>
      <c r="Y16" t="s">
        <v>27</v>
      </c>
      <c r="Z16">
        <v>1</v>
      </c>
    </row>
    <row r="17" spans="1:26" x14ac:dyDescent="0.2">
      <c r="A17" t="s">
        <v>11</v>
      </c>
      <c r="B17">
        <v>4</v>
      </c>
      <c r="D17" t="s">
        <v>13</v>
      </c>
      <c r="E17">
        <v>4</v>
      </c>
      <c r="G17" t="s">
        <v>71</v>
      </c>
      <c r="H17">
        <v>49</v>
      </c>
      <c r="J17" t="s">
        <v>77</v>
      </c>
      <c r="K17">
        <v>1</v>
      </c>
      <c r="M17" t="s">
        <v>72</v>
      </c>
      <c r="N17">
        <v>19</v>
      </c>
      <c r="P17" t="s">
        <v>78</v>
      </c>
      <c r="Q17">
        <v>1</v>
      </c>
      <c r="S17" t="s">
        <v>79</v>
      </c>
      <c r="T17">
        <v>2</v>
      </c>
      <c r="V17" t="s">
        <v>12</v>
      </c>
      <c r="W17">
        <v>7</v>
      </c>
      <c r="Y17" t="s">
        <v>77</v>
      </c>
      <c r="Z17">
        <v>7</v>
      </c>
    </row>
    <row r="18" spans="1:26" x14ac:dyDescent="0.2">
      <c r="A18" t="s">
        <v>13</v>
      </c>
      <c r="B18">
        <v>9</v>
      </c>
      <c r="D18" t="s">
        <v>71</v>
      </c>
      <c r="E18">
        <v>54</v>
      </c>
      <c r="G18" t="s">
        <v>80</v>
      </c>
      <c r="H18">
        <v>1</v>
      </c>
      <c r="J18" t="s">
        <v>81</v>
      </c>
      <c r="K18">
        <v>1</v>
      </c>
      <c r="M18" t="s">
        <v>82</v>
      </c>
      <c r="N18">
        <v>1</v>
      </c>
      <c r="P18" t="s">
        <v>72</v>
      </c>
      <c r="Q18">
        <v>1</v>
      </c>
      <c r="S18" t="s">
        <v>71</v>
      </c>
      <c r="T18">
        <v>35</v>
      </c>
      <c r="V18" t="s">
        <v>76</v>
      </c>
      <c r="W18">
        <v>1</v>
      </c>
      <c r="Y18" t="s">
        <v>83</v>
      </c>
      <c r="Z18">
        <v>1</v>
      </c>
    </row>
    <row r="19" spans="1:26" x14ac:dyDescent="0.2">
      <c r="A19" t="s">
        <v>84</v>
      </c>
      <c r="B19">
        <v>1</v>
      </c>
      <c r="D19" t="s">
        <v>80</v>
      </c>
      <c r="E19">
        <v>1</v>
      </c>
      <c r="G19" t="s">
        <v>72</v>
      </c>
      <c r="H19">
        <v>12</v>
      </c>
      <c r="J19" t="s">
        <v>85</v>
      </c>
      <c r="K19">
        <v>1</v>
      </c>
      <c r="M19" t="s">
        <v>76</v>
      </c>
      <c r="N19">
        <v>25</v>
      </c>
      <c r="P19" t="s">
        <v>76</v>
      </c>
      <c r="Q19">
        <v>27</v>
      </c>
      <c r="S19" t="s">
        <v>80</v>
      </c>
      <c r="T19">
        <v>1</v>
      </c>
      <c r="V19" t="s">
        <v>77</v>
      </c>
      <c r="W19">
        <v>3</v>
      </c>
      <c r="Y19" t="s">
        <v>30</v>
      </c>
      <c r="Z19">
        <v>2</v>
      </c>
    </row>
    <row r="20" spans="1:26" x14ac:dyDescent="0.2">
      <c r="A20" t="s">
        <v>71</v>
      </c>
      <c r="B20">
        <v>22</v>
      </c>
      <c r="D20" t="s">
        <v>86</v>
      </c>
      <c r="E20">
        <v>1</v>
      </c>
      <c r="G20" t="s">
        <v>76</v>
      </c>
      <c r="H20">
        <v>18</v>
      </c>
      <c r="J20" t="s">
        <v>33</v>
      </c>
      <c r="K20">
        <v>1</v>
      </c>
      <c r="M20" t="s">
        <v>87</v>
      </c>
      <c r="N20">
        <v>1</v>
      </c>
      <c r="P20" t="s">
        <v>88</v>
      </c>
      <c r="Q20">
        <v>1</v>
      </c>
      <c r="S20" t="s">
        <v>75</v>
      </c>
      <c r="T20">
        <v>1</v>
      </c>
      <c r="V20" t="s">
        <v>17</v>
      </c>
      <c r="W20">
        <v>1</v>
      </c>
      <c r="Y20" t="s">
        <v>89</v>
      </c>
      <c r="Z20">
        <v>1</v>
      </c>
    </row>
    <row r="21" spans="1:26" x14ac:dyDescent="0.2">
      <c r="A21" t="s">
        <v>12</v>
      </c>
      <c r="B21">
        <v>76</v>
      </c>
      <c r="D21" t="s">
        <v>12</v>
      </c>
      <c r="E21">
        <v>5</v>
      </c>
      <c r="G21" t="s">
        <v>90</v>
      </c>
      <c r="H21">
        <v>3</v>
      </c>
      <c r="J21" t="s">
        <v>32</v>
      </c>
      <c r="K21">
        <v>1</v>
      </c>
      <c r="M21" t="s">
        <v>77</v>
      </c>
      <c r="N21">
        <v>1</v>
      </c>
      <c r="P21" t="s">
        <v>91</v>
      </c>
      <c r="Q21">
        <v>1</v>
      </c>
      <c r="S21" t="s">
        <v>12</v>
      </c>
      <c r="T21">
        <v>67</v>
      </c>
      <c r="V21" t="s">
        <v>93</v>
      </c>
      <c r="W21">
        <v>1</v>
      </c>
      <c r="Y21" t="s">
        <v>92</v>
      </c>
      <c r="Z21">
        <v>1</v>
      </c>
    </row>
    <row r="22" spans="1:26" x14ac:dyDescent="0.2">
      <c r="A22" t="s">
        <v>78</v>
      </c>
      <c r="B22">
        <v>1</v>
      </c>
      <c r="D22" t="s">
        <v>25</v>
      </c>
      <c r="E22">
        <v>1</v>
      </c>
      <c r="G22" t="s">
        <v>14</v>
      </c>
      <c r="H22">
        <v>3</v>
      </c>
      <c r="J22" t="s">
        <v>94</v>
      </c>
      <c r="K22">
        <v>1</v>
      </c>
      <c r="M22" t="s">
        <v>14</v>
      </c>
      <c r="N22">
        <v>2</v>
      </c>
      <c r="P22" t="s">
        <v>14</v>
      </c>
      <c r="Q22">
        <v>1</v>
      </c>
      <c r="S22" t="s">
        <v>95</v>
      </c>
      <c r="T22">
        <v>1</v>
      </c>
      <c r="V22" t="s">
        <v>96</v>
      </c>
      <c r="W22">
        <v>1</v>
      </c>
      <c r="Y22">
        <v>1</v>
      </c>
      <c r="Z22">
        <v>37</v>
      </c>
    </row>
    <row r="23" spans="1:26" x14ac:dyDescent="0.2">
      <c r="A23" t="s">
        <v>72</v>
      </c>
      <c r="B23">
        <v>11</v>
      </c>
      <c r="D23" t="s">
        <v>72</v>
      </c>
      <c r="E23">
        <v>19</v>
      </c>
      <c r="G23" t="s">
        <v>97</v>
      </c>
      <c r="H23">
        <v>1</v>
      </c>
      <c r="J23" t="s">
        <v>98</v>
      </c>
      <c r="K23">
        <v>1</v>
      </c>
      <c r="M23" t="s">
        <v>99</v>
      </c>
      <c r="N23">
        <v>1</v>
      </c>
      <c r="P23" t="s">
        <v>100</v>
      </c>
      <c r="Q23">
        <v>1</v>
      </c>
      <c r="S23" t="s">
        <v>72</v>
      </c>
      <c r="T23">
        <v>15</v>
      </c>
      <c r="V23" t="s">
        <v>30</v>
      </c>
      <c r="W23">
        <v>10</v>
      </c>
      <c r="Y23" t="s">
        <v>16</v>
      </c>
      <c r="Z23">
        <v>1</v>
      </c>
    </row>
    <row r="24" spans="1:26" x14ac:dyDescent="0.2">
      <c r="A24" t="s">
        <v>76</v>
      </c>
      <c r="B24">
        <v>19</v>
      </c>
      <c r="D24" t="s">
        <v>101</v>
      </c>
      <c r="E24">
        <v>1</v>
      </c>
      <c r="G24" t="s">
        <v>102</v>
      </c>
      <c r="H24">
        <v>1</v>
      </c>
      <c r="J24" t="s">
        <v>103</v>
      </c>
      <c r="K24">
        <v>1</v>
      </c>
      <c r="M24" t="s">
        <v>29</v>
      </c>
      <c r="N24">
        <v>2</v>
      </c>
      <c r="P24" t="s">
        <v>97</v>
      </c>
      <c r="Q24">
        <v>1</v>
      </c>
      <c r="S24" t="s">
        <v>14</v>
      </c>
      <c r="T24">
        <v>1</v>
      </c>
      <c r="V24">
        <v>1</v>
      </c>
      <c r="W24">
        <v>21</v>
      </c>
      <c r="Y24" t="s">
        <v>18</v>
      </c>
      <c r="Z24">
        <v>3</v>
      </c>
    </row>
    <row r="25" spans="1:26" x14ac:dyDescent="0.2">
      <c r="A25" t="s">
        <v>104</v>
      </c>
      <c r="B25">
        <v>1</v>
      </c>
      <c r="D25" t="s">
        <v>76</v>
      </c>
      <c r="E25">
        <v>8</v>
      </c>
      <c r="G25" t="s">
        <v>105</v>
      </c>
      <c r="H25">
        <v>1</v>
      </c>
      <c r="J25" s="1">
        <v>1</v>
      </c>
      <c r="K25">
        <v>417</v>
      </c>
      <c r="M25" t="s">
        <v>106</v>
      </c>
      <c r="N25">
        <v>1</v>
      </c>
      <c r="P25" t="s">
        <v>107</v>
      </c>
      <c r="Q25">
        <v>1</v>
      </c>
      <c r="S25" t="s">
        <v>29</v>
      </c>
      <c r="T25">
        <v>1</v>
      </c>
      <c r="V25" t="s">
        <v>109</v>
      </c>
      <c r="W25">
        <v>1</v>
      </c>
      <c r="Y25" t="s">
        <v>108</v>
      </c>
      <c r="Z25">
        <v>1</v>
      </c>
    </row>
    <row r="26" spans="1:26" x14ac:dyDescent="0.2">
      <c r="A26" t="s">
        <v>88</v>
      </c>
      <c r="B26">
        <v>1</v>
      </c>
      <c r="D26" t="s">
        <v>77</v>
      </c>
      <c r="E26">
        <v>6</v>
      </c>
      <c r="G26" t="s">
        <v>110</v>
      </c>
      <c r="H26">
        <v>2</v>
      </c>
      <c r="J26" t="s">
        <v>16</v>
      </c>
      <c r="K26">
        <v>33</v>
      </c>
      <c r="M26" t="s">
        <v>111</v>
      </c>
      <c r="N26">
        <v>1</v>
      </c>
      <c r="P26" t="s">
        <v>111</v>
      </c>
      <c r="Q26">
        <v>1</v>
      </c>
      <c r="S26" t="s">
        <v>106</v>
      </c>
      <c r="T26">
        <v>1</v>
      </c>
    </row>
    <row r="27" spans="1:26" x14ac:dyDescent="0.2">
      <c r="A27" t="s">
        <v>112</v>
      </c>
      <c r="B27">
        <v>1</v>
      </c>
      <c r="D27" t="s">
        <v>113</v>
      </c>
      <c r="E27">
        <v>1</v>
      </c>
      <c r="G27" t="s">
        <v>114</v>
      </c>
      <c r="H27">
        <v>1</v>
      </c>
      <c r="J27" t="s">
        <v>18</v>
      </c>
      <c r="K27">
        <v>25</v>
      </c>
      <c r="M27" t="s">
        <v>115</v>
      </c>
      <c r="N27">
        <v>2</v>
      </c>
      <c r="P27" t="s">
        <v>116</v>
      </c>
      <c r="Q27">
        <v>1</v>
      </c>
      <c r="S27" t="s">
        <v>117</v>
      </c>
      <c r="T27">
        <v>2</v>
      </c>
    </row>
    <row r="28" spans="1:26" x14ac:dyDescent="0.2">
      <c r="A28" t="s">
        <v>77</v>
      </c>
      <c r="B28">
        <v>1</v>
      </c>
      <c r="D28" t="s">
        <v>118</v>
      </c>
      <c r="E28">
        <v>1</v>
      </c>
      <c r="G28" t="s">
        <v>119</v>
      </c>
      <c r="H28">
        <v>1</v>
      </c>
      <c r="J28" t="s">
        <v>31</v>
      </c>
      <c r="K28">
        <v>4</v>
      </c>
      <c r="M28" t="s">
        <v>120</v>
      </c>
      <c r="N28">
        <v>1</v>
      </c>
      <c r="P28" t="s">
        <v>120</v>
      </c>
      <c r="Q28">
        <v>1</v>
      </c>
      <c r="S28" t="s">
        <v>33</v>
      </c>
      <c r="T28">
        <v>3</v>
      </c>
      <c r="V28" t="s">
        <v>121</v>
      </c>
      <c r="W28">
        <f>SUM(W4:W25)</f>
        <v>116</v>
      </c>
      <c r="Y28" t="s">
        <v>121</v>
      </c>
      <c r="Z28">
        <f>SUM(Z4:Z25)</f>
        <v>108</v>
      </c>
    </row>
    <row r="29" spans="1:26" x14ac:dyDescent="0.2">
      <c r="A29" t="s">
        <v>14</v>
      </c>
      <c r="B29">
        <v>2</v>
      </c>
      <c r="D29" t="s">
        <v>122</v>
      </c>
      <c r="E29">
        <v>1</v>
      </c>
      <c r="G29" t="s">
        <v>123</v>
      </c>
      <c r="H29">
        <v>1</v>
      </c>
      <c r="J29" t="s">
        <v>124</v>
      </c>
      <c r="K29">
        <v>1</v>
      </c>
      <c r="M29" t="s">
        <v>33</v>
      </c>
      <c r="N29">
        <v>2</v>
      </c>
      <c r="P29" t="s">
        <v>125</v>
      </c>
      <c r="Q29">
        <v>1</v>
      </c>
      <c r="S29" t="s">
        <v>126</v>
      </c>
      <c r="T29">
        <v>1</v>
      </c>
      <c r="V29" t="s">
        <v>22</v>
      </c>
      <c r="W29">
        <f>SUM(W25)+W24</f>
        <v>22</v>
      </c>
      <c r="Y29" t="s">
        <v>22</v>
      </c>
      <c r="Z29">
        <f>SUM(Z25)+Z22</f>
        <v>38</v>
      </c>
    </row>
    <row r="30" spans="1:26" x14ac:dyDescent="0.2">
      <c r="A30" t="s">
        <v>127</v>
      </c>
      <c r="B30">
        <v>1</v>
      </c>
      <c r="D30" s="1">
        <v>1</v>
      </c>
      <c r="E30">
        <v>364</v>
      </c>
      <c r="G30" s="1">
        <v>1</v>
      </c>
      <c r="H30">
        <v>241</v>
      </c>
      <c r="J30" t="s">
        <v>128</v>
      </c>
      <c r="K30">
        <v>1</v>
      </c>
      <c r="M30" t="s">
        <v>129</v>
      </c>
      <c r="N30">
        <v>1</v>
      </c>
      <c r="P30" t="s">
        <v>130</v>
      </c>
      <c r="Q30">
        <v>1</v>
      </c>
      <c r="S30" t="s">
        <v>131</v>
      </c>
      <c r="T30">
        <v>1</v>
      </c>
      <c r="V30" t="s">
        <v>24</v>
      </c>
      <c r="W30">
        <f>W28-W29</f>
        <v>94</v>
      </c>
      <c r="Y30" t="s">
        <v>24</v>
      </c>
      <c r="Z30">
        <f>Z28-Z29</f>
        <v>70</v>
      </c>
    </row>
    <row r="31" spans="1:26" x14ac:dyDescent="0.2">
      <c r="A31" t="s">
        <v>96</v>
      </c>
      <c r="B31">
        <v>1</v>
      </c>
      <c r="D31" t="s">
        <v>18</v>
      </c>
      <c r="E31">
        <v>21</v>
      </c>
      <c r="G31" t="s">
        <v>18</v>
      </c>
      <c r="H31">
        <v>6</v>
      </c>
      <c r="J31" t="s">
        <v>21</v>
      </c>
      <c r="K31">
        <v>4</v>
      </c>
      <c r="M31" t="s">
        <v>132</v>
      </c>
      <c r="N31">
        <v>2</v>
      </c>
      <c r="P31" t="s">
        <v>133</v>
      </c>
      <c r="Q31">
        <v>1</v>
      </c>
      <c r="S31" s="1">
        <v>1</v>
      </c>
      <c r="T31">
        <v>178</v>
      </c>
      <c r="V31" t="s">
        <v>26</v>
      </c>
      <c r="W31">
        <f>W29/(W30+W29)</f>
        <v>0.18965517241379309</v>
      </c>
      <c r="Y31" t="s">
        <v>26</v>
      </c>
      <c r="Z31">
        <f>Z29/(Z30+Z29)</f>
        <v>0.35185185185185186</v>
      </c>
    </row>
    <row r="32" spans="1:26" x14ac:dyDescent="0.2">
      <c r="A32" t="s">
        <v>122</v>
      </c>
      <c r="B32">
        <v>1</v>
      </c>
      <c r="D32" t="s">
        <v>134</v>
      </c>
      <c r="E32">
        <v>1</v>
      </c>
      <c r="G32" t="s">
        <v>135</v>
      </c>
      <c r="H32">
        <v>1</v>
      </c>
      <c r="J32" t="s">
        <v>136</v>
      </c>
      <c r="K32">
        <v>3</v>
      </c>
      <c r="M32" s="1">
        <v>1</v>
      </c>
      <c r="N32">
        <v>229</v>
      </c>
      <c r="P32" s="1">
        <v>1</v>
      </c>
      <c r="Q32">
        <v>156</v>
      </c>
      <c r="S32" t="s">
        <v>16</v>
      </c>
      <c r="T32">
        <v>5</v>
      </c>
    </row>
    <row r="33" spans="1:20" x14ac:dyDescent="0.2">
      <c r="A33" t="s">
        <v>29</v>
      </c>
      <c r="B33">
        <v>1</v>
      </c>
      <c r="D33" t="s">
        <v>137</v>
      </c>
      <c r="E33">
        <v>3</v>
      </c>
      <c r="G33" t="s">
        <v>21</v>
      </c>
      <c r="H33">
        <v>1</v>
      </c>
      <c r="M33" t="s">
        <v>16</v>
      </c>
      <c r="N33">
        <v>7</v>
      </c>
      <c r="P33" t="s">
        <v>16</v>
      </c>
      <c r="Q33">
        <v>21</v>
      </c>
      <c r="S33" t="s">
        <v>18</v>
      </c>
      <c r="T33">
        <v>8</v>
      </c>
    </row>
    <row r="34" spans="1:20" x14ac:dyDescent="0.2">
      <c r="A34" t="s">
        <v>138</v>
      </c>
      <c r="B34">
        <v>1</v>
      </c>
      <c r="D34" t="s">
        <v>139</v>
      </c>
      <c r="E34">
        <v>1</v>
      </c>
      <c r="G34" t="s">
        <v>140</v>
      </c>
      <c r="H34">
        <v>1</v>
      </c>
      <c r="M34" t="s">
        <v>18</v>
      </c>
      <c r="N34">
        <v>7</v>
      </c>
      <c r="P34" t="s">
        <v>18</v>
      </c>
      <c r="Q34">
        <v>18</v>
      </c>
      <c r="S34" t="s">
        <v>141</v>
      </c>
      <c r="T34">
        <v>1</v>
      </c>
    </row>
    <row r="35" spans="1:20" x14ac:dyDescent="0.2">
      <c r="A35" t="s">
        <v>142</v>
      </c>
      <c r="B35">
        <v>1</v>
      </c>
      <c r="D35" t="s">
        <v>143</v>
      </c>
      <c r="E35">
        <v>1</v>
      </c>
      <c r="G35" t="s">
        <v>144</v>
      </c>
      <c r="H35">
        <v>1</v>
      </c>
      <c r="M35" t="s">
        <v>145</v>
      </c>
      <c r="N35">
        <v>1</v>
      </c>
      <c r="P35" t="s">
        <v>31</v>
      </c>
      <c r="Q35">
        <v>3</v>
      </c>
      <c r="S35" t="s">
        <v>146</v>
      </c>
      <c r="T35">
        <v>1</v>
      </c>
    </row>
    <row r="36" spans="1:20" x14ac:dyDescent="0.2">
      <c r="A36" t="s">
        <v>147</v>
      </c>
      <c r="B36">
        <v>1</v>
      </c>
      <c r="D36" t="s">
        <v>141</v>
      </c>
      <c r="E36">
        <v>1</v>
      </c>
      <c r="M36" t="s">
        <v>31</v>
      </c>
      <c r="N36">
        <v>5</v>
      </c>
      <c r="P36" t="s">
        <v>148</v>
      </c>
      <c r="Q36">
        <v>2</v>
      </c>
      <c r="S36" t="s">
        <v>149</v>
      </c>
      <c r="T36">
        <v>5</v>
      </c>
    </row>
    <row r="37" spans="1:20" x14ac:dyDescent="0.2">
      <c r="A37" t="s">
        <v>92</v>
      </c>
      <c r="B37">
        <v>1</v>
      </c>
      <c r="J37" t="s">
        <v>121</v>
      </c>
      <c r="K37">
        <f>SUM(K4:K32)</f>
        <v>679</v>
      </c>
      <c r="M37" t="s">
        <v>21</v>
      </c>
      <c r="N37">
        <v>7</v>
      </c>
      <c r="P37" t="s">
        <v>150</v>
      </c>
      <c r="Q37">
        <v>1</v>
      </c>
      <c r="S37" t="s">
        <v>151</v>
      </c>
      <c r="T37">
        <v>2</v>
      </c>
    </row>
    <row r="38" spans="1:20" x14ac:dyDescent="0.2">
      <c r="A38" t="s">
        <v>152</v>
      </c>
      <c r="B38">
        <v>1</v>
      </c>
      <c r="J38" t="s">
        <v>22</v>
      </c>
      <c r="K38">
        <f>SUM(K32)+K25</f>
        <v>420</v>
      </c>
      <c r="M38" t="s">
        <v>34</v>
      </c>
      <c r="N38">
        <v>1</v>
      </c>
      <c r="P38" t="s">
        <v>21</v>
      </c>
      <c r="Q38">
        <v>5</v>
      </c>
      <c r="S38" t="s">
        <v>153</v>
      </c>
      <c r="T38">
        <v>1</v>
      </c>
    </row>
    <row r="39" spans="1:20" x14ac:dyDescent="0.2">
      <c r="A39" s="1">
        <v>1</v>
      </c>
      <c r="B39">
        <v>248</v>
      </c>
      <c r="D39" t="s">
        <v>121</v>
      </c>
      <c r="E39">
        <f>SUM(E4:E36)</f>
        <v>568</v>
      </c>
      <c r="G39" t="s">
        <v>121</v>
      </c>
      <c r="H39">
        <f>SUM(H4:H35)</f>
        <v>440</v>
      </c>
      <c r="J39" t="s">
        <v>24</v>
      </c>
      <c r="K39">
        <f>K37-K38-K31</f>
        <v>255</v>
      </c>
      <c r="M39" t="s">
        <v>154</v>
      </c>
      <c r="N39">
        <v>2</v>
      </c>
      <c r="P39" t="s">
        <v>155</v>
      </c>
      <c r="Q39">
        <v>1</v>
      </c>
    </row>
    <row r="40" spans="1:20" x14ac:dyDescent="0.2">
      <c r="A40" t="s">
        <v>156</v>
      </c>
      <c r="B40">
        <v>1</v>
      </c>
      <c r="D40" t="s">
        <v>22</v>
      </c>
      <c r="E40">
        <f>SUM(E32:E35)+E30</f>
        <v>370</v>
      </c>
      <c r="G40" t="s">
        <v>22</v>
      </c>
      <c r="H40">
        <f>SUM(H34:H35)+H30</f>
        <v>243</v>
      </c>
      <c r="J40" t="s">
        <v>26</v>
      </c>
      <c r="K40">
        <f>K38/(K39+K38)</f>
        <v>0.62222222222222223</v>
      </c>
      <c r="M40" t="s">
        <v>157</v>
      </c>
      <c r="N40">
        <v>1</v>
      </c>
      <c r="P40" t="s">
        <v>146</v>
      </c>
      <c r="Q40">
        <v>1</v>
      </c>
    </row>
    <row r="41" spans="1:20" x14ac:dyDescent="0.2">
      <c r="A41" t="s">
        <v>18</v>
      </c>
      <c r="B41">
        <v>5</v>
      </c>
      <c r="D41" t="s">
        <v>24</v>
      </c>
      <c r="E41">
        <f>E39-E40</f>
        <v>198</v>
      </c>
      <c r="G41" t="s">
        <v>24</v>
      </c>
      <c r="H41">
        <f>H39-H40-H33</f>
        <v>196</v>
      </c>
      <c r="P41" t="s">
        <v>158</v>
      </c>
      <c r="Q41">
        <v>3</v>
      </c>
      <c r="S41" t="s">
        <v>121</v>
      </c>
      <c r="T41">
        <f>SUM(T4:T38)</f>
        <v>441</v>
      </c>
    </row>
    <row r="42" spans="1:20" x14ac:dyDescent="0.2">
      <c r="A42" t="s">
        <v>159</v>
      </c>
      <c r="B42">
        <v>5</v>
      </c>
      <c r="D42" t="s">
        <v>26</v>
      </c>
      <c r="E42">
        <f>E40/(E41+E40)</f>
        <v>0.65140845070422537</v>
      </c>
      <c r="G42" t="s">
        <v>26</v>
      </c>
      <c r="H42">
        <f>H40/(H41+H40)</f>
        <v>0.55353075170842825</v>
      </c>
      <c r="P42" t="s">
        <v>160</v>
      </c>
      <c r="Q42">
        <v>1</v>
      </c>
      <c r="S42" t="s">
        <v>22</v>
      </c>
      <c r="T42">
        <f>SUM(T35:T38)+T31</f>
        <v>187</v>
      </c>
    </row>
    <row r="43" spans="1:20" x14ac:dyDescent="0.2">
      <c r="A43" t="s">
        <v>28</v>
      </c>
      <c r="B43">
        <v>1</v>
      </c>
      <c r="S43" t="s">
        <v>24</v>
      </c>
      <c r="T43">
        <f>T41-T42</f>
        <v>254</v>
      </c>
    </row>
    <row r="44" spans="1:20" x14ac:dyDescent="0.2">
      <c r="A44" t="s">
        <v>21</v>
      </c>
      <c r="B44">
        <v>1</v>
      </c>
      <c r="M44" t="s">
        <v>121</v>
      </c>
      <c r="N44">
        <f>SUM(N4:N40)</f>
        <v>431</v>
      </c>
      <c r="S44" t="s">
        <v>26</v>
      </c>
      <c r="T44">
        <f>T42/(T43+T42)</f>
        <v>0.42403628117913833</v>
      </c>
    </row>
    <row r="45" spans="1:20" x14ac:dyDescent="0.2">
      <c r="A45" t="s">
        <v>161</v>
      </c>
      <c r="B45">
        <v>1</v>
      </c>
      <c r="M45" t="s">
        <v>22</v>
      </c>
      <c r="N45">
        <f>SUM(N38:N40)+N32</f>
        <v>233</v>
      </c>
      <c r="P45" t="s">
        <v>121</v>
      </c>
      <c r="Q45">
        <f>SUM(Q4:Q42)</f>
        <v>458</v>
      </c>
    </row>
    <row r="46" spans="1:20" x14ac:dyDescent="0.2">
      <c r="M46" t="s">
        <v>24</v>
      </c>
      <c r="N46">
        <f>N44-N45-N37-N13</f>
        <v>190</v>
      </c>
      <c r="P46" t="s">
        <v>22</v>
      </c>
      <c r="Q46">
        <f>SUM(Q40:Q42)+Q32</f>
        <v>161</v>
      </c>
    </row>
    <row r="47" spans="1:20" x14ac:dyDescent="0.2">
      <c r="M47" t="s">
        <v>26</v>
      </c>
      <c r="N47">
        <f>N45/(N46+N45)</f>
        <v>0.55082742316784872</v>
      </c>
      <c r="P47" t="s">
        <v>24</v>
      </c>
      <c r="Q47">
        <f>Q45-Q46-Q38-Q18</f>
        <v>291</v>
      </c>
    </row>
    <row r="48" spans="1:20" x14ac:dyDescent="0.2">
      <c r="A48" t="s">
        <v>121</v>
      </c>
      <c r="B48">
        <f>SUM(B4:B45)</f>
        <v>574</v>
      </c>
      <c r="P48" t="s">
        <v>26</v>
      </c>
      <c r="Q48">
        <f>Q46/(Q47+Q46)</f>
        <v>0.35619469026548672</v>
      </c>
    </row>
    <row r="49" spans="1:7" x14ac:dyDescent="0.2">
      <c r="A49" t="s">
        <v>22</v>
      </c>
      <c r="B49">
        <f>SUM(B42:B43)+B39</f>
        <v>254</v>
      </c>
    </row>
    <row r="50" spans="1:7" x14ac:dyDescent="0.2">
      <c r="A50" t="s">
        <v>24</v>
      </c>
      <c r="B50">
        <f>B48-B49-B44-B15-B12-B13</f>
        <v>314</v>
      </c>
    </row>
    <row r="51" spans="1:7" x14ac:dyDescent="0.2">
      <c r="A51" t="s">
        <v>26</v>
      </c>
      <c r="B51">
        <f>B49/(B50+B49)</f>
        <v>0.44718309859154931</v>
      </c>
    </row>
    <row r="56" spans="1:7" x14ac:dyDescent="0.2">
      <c r="A56" s="5" t="s">
        <v>42</v>
      </c>
    </row>
    <row r="57" spans="1:7" x14ac:dyDescent="0.2">
      <c r="A57" s="3" t="s">
        <v>35</v>
      </c>
      <c r="B57" s="3" t="s">
        <v>26</v>
      </c>
      <c r="C57" s="4" t="s">
        <v>36</v>
      </c>
      <c r="D57" s="4" t="s">
        <v>37</v>
      </c>
      <c r="E57" s="4" t="s">
        <v>38</v>
      </c>
      <c r="F57" s="4" t="s">
        <v>39</v>
      </c>
      <c r="G57" s="4" t="s">
        <v>40</v>
      </c>
    </row>
    <row r="58" spans="1:7" x14ac:dyDescent="0.2">
      <c r="A58" s="4" t="s">
        <v>43</v>
      </c>
      <c r="B58" s="4">
        <v>0.44700000000000001</v>
      </c>
      <c r="C58" s="4">
        <v>1.7399999999999999E-2</v>
      </c>
      <c r="D58" s="4">
        <v>1.9900000000000001E-2</v>
      </c>
      <c r="E58" s="4">
        <v>3.3E-3</v>
      </c>
      <c r="F58" s="4">
        <v>7.6E-3</v>
      </c>
      <c r="G58" s="4">
        <v>0</v>
      </c>
    </row>
    <row r="59" spans="1:7" x14ac:dyDescent="0.2">
      <c r="A59" s="4" t="s">
        <v>0</v>
      </c>
      <c r="B59" s="4">
        <v>0.65100000000000002</v>
      </c>
      <c r="C59" s="4">
        <v>0.1118</v>
      </c>
      <c r="D59" s="4">
        <v>8.9399999999999993E-2</v>
      </c>
      <c r="E59" s="4">
        <v>1.3599999999999999E-2</v>
      </c>
      <c r="F59" s="4">
        <v>1.6199999999999999E-2</v>
      </c>
      <c r="G59" s="4">
        <v>0</v>
      </c>
    </row>
    <row r="60" spans="1:7" x14ac:dyDescent="0.2">
      <c r="A60" s="4" t="s">
        <v>44</v>
      </c>
      <c r="B60" s="4">
        <v>0.55400000000000005</v>
      </c>
      <c r="C60" s="4">
        <v>3.1300000000000001E-2</v>
      </c>
      <c r="D60" s="4">
        <v>4.6899999999999997E-2</v>
      </c>
      <c r="E60" s="4">
        <v>7.7999999999999996E-3</v>
      </c>
      <c r="F60" s="4">
        <v>1.24E-2</v>
      </c>
      <c r="G60" s="4">
        <v>0</v>
      </c>
    </row>
    <row r="61" spans="1:7" x14ac:dyDescent="0.2">
      <c r="A61" s="4" t="s">
        <v>1</v>
      </c>
      <c r="B61" s="4">
        <v>0.622</v>
      </c>
      <c r="C61" s="4">
        <v>7.2499999999999995E-2</v>
      </c>
      <c r="D61" s="4">
        <v>6.7199999999999996E-2</v>
      </c>
      <c r="E61" s="4">
        <v>1.2500000000000001E-2</v>
      </c>
      <c r="F61" s="4">
        <v>1.5100000000000001E-2</v>
      </c>
      <c r="G61" s="4">
        <v>0</v>
      </c>
    </row>
    <row r="62" spans="1:7" x14ac:dyDescent="0.2">
      <c r="A62" s="4" t="s">
        <v>2</v>
      </c>
      <c r="B62" s="4">
        <v>0.55100000000000005</v>
      </c>
      <c r="C62" s="4">
        <v>5.9900000000000002E-2</v>
      </c>
      <c r="D62" s="4">
        <v>0.1077</v>
      </c>
      <c r="E62" s="4">
        <v>1.11E-2</v>
      </c>
      <c r="F62" s="4">
        <v>1.7399999999999999E-2</v>
      </c>
      <c r="G62" s="4">
        <v>1</v>
      </c>
    </row>
    <row r="63" spans="1:7" x14ac:dyDescent="0.2">
      <c r="A63" s="4" t="s">
        <v>46</v>
      </c>
      <c r="B63" s="4">
        <v>0.35599999999999998</v>
      </c>
      <c r="C63" s="4">
        <v>2.86E-2</v>
      </c>
      <c r="D63" s="4">
        <v>7.0099999999999996E-2</v>
      </c>
      <c r="E63" s="4">
        <v>8.5000000000000006E-3</v>
      </c>
      <c r="F63" s="4">
        <v>1.5100000000000001E-2</v>
      </c>
      <c r="G63" s="4">
        <v>1</v>
      </c>
    </row>
    <row r="64" spans="1:7" x14ac:dyDescent="0.2">
      <c r="A64" s="4" t="s">
        <v>45</v>
      </c>
      <c r="B64" s="4">
        <v>0.42399999999999999</v>
      </c>
      <c r="C64" s="4">
        <v>8.2900000000000001E-2</v>
      </c>
      <c r="D64" s="4">
        <v>8.3599999999999994E-2</v>
      </c>
      <c r="E64" s="4">
        <v>1.29E-2</v>
      </c>
      <c r="F64" s="4">
        <v>1.5800000000000002E-2</v>
      </c>
      <c r="G64" s="4">
        <v>1</v>
      </c>
    </row>
    <row r="65" spans="1:7" x14ac:dyDescent="0.2">
      <c r="A65" s="4" t="s">
        <v>48</v>
      </c>
      <c r="B65" s="4">
        <v>0.19</v>
      </c>
      <c r="C65" s="4">
        <v>1E-4</v>
      </c>
      <c r="D65" s="4">
        <v>1.2999999999999999E-3</v>
      </c>
      <c r="E65" s="4">
        <v>2.0000000000000001E-4</v>
      </c>
      <c r="F65" s="4">
        <v>1.1000000000000001E-3</v>
      </c>
      <c r="G65" s="4">
        <v>0</v>
      </c>
    </row>
    <row r="66" spans="1:7" x14ac:dyDescent="0.2">
      <c r="A66" s="4" t="s">
        <v>47</v>
      </c>
      <c r="B66" s="4">
        <v>0.35199999999999998</v>
      </c>
      <c r="C66" s="4">
        <v>4.7000000000000002E-3</v>
      </c>
      <c r="D66" s="4">
        <v>1.4500000000000001E-2</v>
      </c>
      <c r="E66" s="4">
        <v>2.3E-3</v>
      </c>
      <c r="F66" s="4">
        <v>5.5999999999999999E-3</v>
      </c>
      <c r="G66" s="4">
        <v>0</v>
      </c>
    </row>
    <row r="67" spans="1:7" x14ac:dyDescent="0.2">
      <c r="A67" s="1"/>
    </row>
    <row r="68" spans="1:7" x14ac:dyDescent="0.2">
      <c r="A68" s="1"/>
    </row>
    <row r="69" spans="1:7" x14ac:dyDescent="0.2">
      <c r="A69" s="1"/>
    </row>
    <row r="70" spans="1:7" x14ac:dyDescent="0.2">
      <c r="A70" s="1"/>
    </row>
    <row r="71" spans="1:7" x14ac:dyDescent="0.2">
      <c r="A71" s="1"/>
    </row>
    <row r="72" spans="1:7" x14ac:dyDescent="0.2">
      <c r="A72" s="1"/>
    </row>
    <row r="73" spans="1:7" x14ac:dyDescent="0.2">
      <c r="A73" s="1"/>
    </row>
    <row r="74" spans="1:7" x14ac:dyDescent="0.2">
      <c r="A74" s="1"/>
    </row>
    <row r="75" spans="1:7" x14ac:dyDescent="0.2">
      <c r="A75" s="1"/>
    </row>
    <row r="76" spans="1:7" x14ac:dyDescent="0.2">
      <c r="A76" s="1"/>
    </row>
    <row r="77" spans="1:7" x14ac:dyDescent="0.2">
      <c r="A77" s="1"/>
    </row>
    <row r="78" spans="1:7" x14ac:dyDescent="0.2">
      <c r="A78" s="1"/>
    </row>
    <row r="79" spans="1:7" x14ac:dyDescent="0.2">
      <c r="A79" s="1"/>
    </row>
    <row r="80" spans="1:7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7" x14ac:dyDescent="0.2">
      <c r="A97" s="1"/>
    </row>
    <row r="98" spans="1:7" x14ac:dyDescent="0.2">
      <c r="A98" s="1"/>
    </row>
    <row r="99" spans="1:7" x14ac:dyDescent="0.2">
      <c r="A99" s="1"/>
      <c r="B99" s="1"/>
    </row>
    <row r="100" spans="1:7" x14ac:dyDescent="0.2">
      <c r="A100" s="1"/>
    </row>
    <row r="101" spans="1:7" x14ac:dyDescent="0.2">
      <c r="A101" s="1"/>
    </row>
    <row r="102" spans="1:7" x14ac:dyDescent="0.2">
      <c r="A102" s="1"/>
    </row>
    <row r="103" spans="1:7" x14ac:dyDescent="0.2">
      <c r="A103" s="1"/>
      <c r="G103" s="2"/>
    </row>
    <row r="104" spans="1:7" x14ac:dyDescent="0.2">
      <c r="A104" s="1"/>
      <c r="G104" s="2"/>
    </row>
    <row r="105" spans="1:7" x14ac:dyDescent="0.2">
      <c r="A105" s="1"/>
    </row>
    <row r="106" spans="1:7" x14ac:dyDescent="0.2">
      <c r="A106" s="1"/>
    </row>
    <row r="107" spans="1:7" x14ac:dyDescent="0.2">
      <c r="A107" s="1"/>
    </row>
    <row r="108" spans="1:7" x14ac:dyDescent="0.2">
      <c r="A108" s="1"/>
    </row>
    <row r="109" spans="1:7" x14ac:dyDescent="0.2">
      <c r="A109" s="1"/>
    </row>
    <row r="110" spans="1:7" x14ac:dyDescent="0.2">
      <c r="A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Ceolin, Andrea</dc:creator>
  <cp:lastModifiedBy>Ceolin, Andrea</cp:lastModifiedBy>
  <dcterms:created xsi:type="dcterms:W3CDTF">2021-03-06T10:15:40Z</dcterms:created>
  <dcterms:modified xsi:type="dcterms:W3CDTF">2021-03-06T10:41:04Z</dcterms:modified>
</cp:coreProperties>
</file>