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orsini/Git/ShiftingBottleneck/output/"/>
    </mc:Choice>
  </mc:AlternateContent>
  <xr:revisionPtr revIDLastSave="0" documentId="13_ncr:1_{A00813FE-6BB1-E945-A07A-6B032E6699DC}" xr6:coauthVersionLast="47" xr6:coauthVersionMax="47" xr10:uidLastSave="{00000000-0000-0000-0000-000000000000}"/>
  <bookViews>
    <workbookView xWindow="16800" yWindow="500" windowWidth="16800" windowHeight="20500" activeTab="1" xr2:uid="{1140D330-204D-2041-A1BA-4CE8579E624D}"/>
  </bookViews>
  <sheets>
    <sheet name="Lawrence" sheetId="14" r:id="rId1"/>
    <sheet name="Taillard" sheetId="4" r:id="rId2"/>
    <sheet name="Demirko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4" l="1"/>
  <c r="W4" i="14"/>
  <c r="Y4" i="14"/>
  <c r="U5" i="14"/>
  <c r="W5" i="14"/>
  <c r="Y5" i="14"/>
  <c r="U6" i="14"/>
  <c r="U46" i="14" s="1"/>
  <c r="W6" i="14"/>
  <c r="Y6" i="14"/>
  <c r="U7" i="14"/>
  <c r="W7" i="14"/>
  <c r="Y7" i="14"/>
  <c r="U8" i="14"/>
  <c r="W8" i="14"/>
  <c r="Y8" i="14"/>
  <c r="U9" i="14"/>
  <c r="W9" i="14"/>
  <c r="Y9" i="14"/>
  <c r="U10" i="14"/>
  <c r="U49" i="14" s="1"/>
  <c r="W10" i="14"/>
  <c r="Y10" i="14"/>
  <c r="U11" i="14"/>
  <c r="W11" i="14"/>
  <c r="W49" i="14" s="1"/>
  <c r="Y11" i="14"/>
  <c r="U12" i="14"/>
  <c r="W12" i="14"/>
  <c r="Y12" i="14"/>
  <c r="U13" i="14"/>
  <c r="W13" i="14"/>
  <c r="Y13" i="14"/>
  <c r="U14" i="14"/>
  <c r="W14" i="14"/>
  <c r="W52" i="14" s="1"/>
  <c r="Y14" i="14"/>
  <c r="U15" i="14"/>
  <c r="W15" i="14"/>
  <c r="Y15" i="14"/>
  <c r="U16" i="14"/>
  <c r="W16" i="14"/>
  <c r="Y16" i="14"/>
  <c r="U17" i="14"/>
  <c r="W17" i="14"/>
  <c r="Y17" i="14"/>
  <c r="U18" i="14"/>
  <c r="W18" i="14"/>
  <c r="Y18" i="14"/>
  <c r="U19" i="14"/>
  <c r="W19" i="14"/>
  <c r="Y19" i="14"/>
  <c r="Y56" i="14" s="1"/>
  <c r="U20" i="14"/>
  <c r="W20" i="14"/>
  <c r="Y20" i="14"/>
  <c r="U21" i="14"/>
  <c r="W21" i="14"/>
  <c r="Y21" i="14"/>
  <c r="U22" i="14"/>
  <c r="W22" i="14"/>
  <c r="Y22" i="14"/>
  <c r="U23" i="14"/>
  <c r="W23" i="14"/>
  <c r="Y23" i="14"/>
  <c r="U24" i="14"/>
  <c r="W24" i="14"/>
  <c r="Y24" i="14"/>
  <c r="U25" i="14"/>
  <c r="W25" i="14"/>
  <c r="Y25" i="14"/>
  <c r="U26" i="14"/>
  <c r="W26" i="14"/>
  <c r="Y26" i="14"/>
  <c r="U27" i="14"/>
  <c r="W27" i="14"/>
  <c r="Y27" i="14"/>
  <c r="U28" i="14"/>
  <c r="W28" i="14"/>
  <c r="Y28" i="14"/>
  <c r="U29" i="14"/>
  <c r="W29" i="14"/>
  <c r="Y29" i="14"/>
  <c r="U30" i="14"/>
  <c r="U62" i="14" s="1"/>
  <c r="W30" i="14"/>
  <c r="W62" i="14" s="1"/>
  <c r="Y30" i="14"/>
  <c r="U31" i="14"/>
  <c r="W31" i="14"/>
  <c r="Y31" i="14"/>
  <c r="U32" i="14"/>
  <c r="W32" i="14"/>
  <c r="Y32" i="14"/>
  <c r="Y61" i="14" s="1"/>
  <c r="U33" i="14"/>
  <c r="W33" i="14"/>
  <c r="Y33" i="14"/>
  <c r="U34" i="14"/>
  <c r="U65" i="14" s="1"/>
  <c r="W34" i="14"/>
  <c r="Y34" i="14"/>
  <c r="U35" i="14"/>
  <c r="W35" i="14"/>
  <c r="Y35" i="14"/>
  <c r="Y64" i="14" s="1"/>
  <c r="U36" i="14"/>
  <c r="W36" i="14"/>
  <c r="Y36" i="14"/>
  <c r="U37" i="14"/>
  <c r="W37" i="14"/>
  <c r="Y37" i="14"/>
  <c r="U38" i="14"/>
  <c r="U64" i="14" s="1"/>
  <c r="W38" i="14"/>
  <c r="W64" i="14" s="1"/>
  <c r="Y38" i="14"/>
  <c r="U39" i="14"/>
  <c r="W39" i="14"/>
  <c r="Y39" i="14"/>
  <c r="U40" i="14"/>
  <c r="W40" i="14"/>
  <c r="Y40" i="14"/>
  <c r="U41" i="14"/>
  <c r="W41" i="14"/>
  <c r="Y41" i="14"/>
  <c r="U42" i="14"/>
  <c r="W42" i="14"/>
  <c r="Y42" i="14"/>
  <c r="U43" i="14"/>
  <c r="W43" i="14"/>
  <c r="W67" i="14" s="1"/>
  <c r="Y43" i="14"/>
  <c r="Y67" i="14" s="1"/>
  <c r="U55" i="14"/>
  <c r="W71" i="14"/>
  <c r="Y4" i="4"/>
  <c r="AA4" i="4"/>
  <c r="AC4" i="4"/>
  <c r="Y5" i="4"/>
  <c r="AA5" i="4"/>
  <c r="AC5" i="4"/>
  <c r="Y6" i="4"/>
  <c r="AA6" i="4"/>
  <c r="AC6" i="4"/>
  <c r="Y7" i="4"/>
  <c r="AA7" i="4"/>
  <c r="AC7" i="4"/>
  <c r="Y8" i="4"/>
  <c r="AA8" i="4"/>
  <c r="AC8" i="4"/>
  <c r="Y9" i="4"/>
  <c r="Y113" i="4" s="1"/>
  <c r="AA9" i="4"/>
  <c r="AC9" i="4"/>
  <c r="Y10" i="4"/>
  <c r="AA10" i="4"/>
  <c r="AC10" i="4"/>
  <c r="Y11" i="4"/>
  <c r="AA11" i="4"/>
  <c r="AC11" i="4"/>
  <c r="AC111" i="4" s="1"/>
  <c r="Y12" i="4"/>
  <c r="AA12" i="4"/>
  <c r="AC12" i="4"/>
  <c r="Y13" i="4"/>
  <c r="AA13" i="4"/>
  <c r="AC13" i="4"/>
  <c r="Y14" i="4"/>
  <c r="AA14" i="4"/>
  <c r="AA89" i="4" s="1"/>
  <c r="AC14" i="4"/>
  <c r="Y15" i="4"/>
  <c r="AA15" i="4"/>
  <c r="AC15" i="4"/>
  <c r="Y16" i="4"/>
  <c r="AA16" i="4"/>
  <c r="AC16" i="4"/>
  <c r="Y17" i="4"/>
  <c r="Y91" i="4" s="1"/>
  <c r="AA17" i="4"/>
  <c r="AC17" i="4"/>
  <c r="Y18" i="4"/>
  <c r="AA18" i="4"/>
  <c r="AC18" i="4"/>
  <c r="Y19" i="4"/>
  <c r="AA19" i="4"/>
  <c r="AC19" i="4"/>
  <c r="Y20" i="4"/>
  <c r="AA20" i="4"/>
  <c r="AC20" i="4"/>
  <c r="Y21" i="4"/>
  <c r="AA21" i="4"/>
  <c r="AC21" i="4"/>
  <c r="Y22" i="4"/>
  <c r="AA22" i="4"/>
  <c r="AC22" i="4"/>
  <c r="Y23" i="4"/>
  <c r="AA23" i="4"/>
  <c r="AC23" i="4"/>
  <c r="Y24" i="4"/>
  <c r="AA24" i="4"/>
  <c r="AC24" i="4"/>
  <c r="Y25" i="4"/>
  <c r="Y92" i="4" s="1"/>
  <c r="AA25" i="4"/>
  <c r="AC25" i="4"/>
  <c r="Y26" i="4"/>
  <c r="AA26" i="4"/>
  <c r="AC26" i="4"/>
  <c r="Y27" i="4"/>
  <c r="AA27" i="4"/>
  <c r="AC27" i="4"/>
  <c r="Y28" i="4"/>
  <c r="AA28" i="4"/>
  <c r="AC28" i="4"/>
  <c r="Y29" i="4"/>
  <c r="AA29" i="4"/>
  <c r="AC29" i="4"/>
  <c r="Y30" i="4"/>
  <c r="AA30" i="4"/>
  <c r="AC30" i="4"/>
  <c r="Y31" i="4"/>
  <c r="AA31" i="4"/>
  <c r="AC31" i="4"/>
  <c r="Y32" i="4"/>
  <c r="AA32" i="4"/>
  <c r="AC32" i="4"/>
  <c r="Y33" i="4"/>
  <c r="AA33" i="4"/>
  <c r="AC33" i="4"/>
  <c r="Y34" i="4"/>
  <c r="AA34" i="4"/>
  <c r="AC34" i="4"/>
  <c r="Y35" i="4"/>
  <c r="AA35" i="4"/>
  <c r="AC35" i="4"/>
  <c r="AC96" i="4" s="1"/>
  <c r="Y36" i="4"/>
  <c r="AA36" i="4"/>
  <c r="AC36" i="4"/>
  <c r="Y37" i="4"/>
  <c r="AA37" i="4"/>
  <c r="AC37" i="4"/>
  <c r="Y38" i="4"/>
  <c r="Y97" i="4" s="1"/>
  <c r="AA38" i="4"/>
  <c r="AC38" i="4"/>
  <c r="Y39" i="4"/>
  <c r="AA39" i="4"/>
  <c r="AC39" i="4"/>
  <c r="Y40" i="4"/>
  <c r="AA40" i="4"/>
  <c r="AC40" i="4"/>
  <c r="Y41" i="4"/>
  <c r="AA41" i="4"/>
  <c r="AC41" i="4"/>
  <c r="Y42" i="4"/>
  <c r="AA42" i="4"/>
  <c r="AC42" i="4"/>
  <c r="Y43" i="4"/>
  <c r="AA43" i="4"/>
  <c r="AC43" i="4"/>
  <c r="Y44" i="4"/>
  <c r="AA44" i="4"/>
  <c r="AC44" i="4"/>
  <c r="Y45" i="4"/>
  <c r="AA45" i="4"/>
  <c r="AC45" i="4"/>
  <c r="Y46" i="4"/>
  <c r="AA46" i="4"/>
  <c r="AC46" i="4"/>
  <c r="Y47" i="4"/>
  <c r="AA47" i="4"/>
  <c r="AC47" i="4"/>
  <c r="Y48" i="4"/>
  <c r="AA48" i="4"/>
  <c r="AC48" i="4"/>
  <c r="Y49" i="4"/>
  <c r="AA49" i="4"/>
  <c r="AC49" i="4"/>
  <c r="Y50" i="4"/>
  <c r="AA50" i="4"/>
  <c r="AC50" i="4"/>
  <c r="Y51" i="4"/>
  <c r="AA51" i="4"/>
  <c r="AC51" i="4"/>
  <c r="Y52" i="4"/>
  <c r="AA52" i="4"/>
  <c r="AC52" i="4"/>
  <c r="Y53" i="4"/>
  <c r="AA53" i="4"/>
  <c r="AC53" i="4"/>
  <c r="Y54" i="4"/>
  <c r="AA54" i="4"/>
  <c r="AA101" i="4" s="1"/>
  <c r="AC54" i="4"/>
  <c r="Y55" i="4"/>
  <c r="AA55" i="4"/>
  <c r="AC55" i="4"/>
  <c r="AC101" i="4" s="1"/>
  <c r="Y56" i="4"/>
  <c r="AA56" i="4"/>
  <c r="AC56" i="4"/>
  <c r="Y57" i="4"/>
  <c r="AA57" i="4"/>
  <c r="AC57" i="4"/>
  <c r="Y58" i="4"/>
  <c r="AA58" i="4"/>
  <c r="AC58" i="4"/>
  <c r="Y59" i="4"/>
  <c r="AA59" i="4"/>
  <c r="AC59" i="4"/>
  <c r="Y60" i="4"/>
  <c r="AA60" i="4"/>
  <c r="AC60" i="4"/>
  <c r="Y61" i="4"/>
  <c r="AA61" i="4"/>
  <c r="AC61" i="4"/>
  <c r="Y62" i="4"/>
  <c r="AA62" i="4"/>
  <c r="AC62" i="4"/>
  <c r="Y63" i="4"/>
  <c r="AA63" i="4"/>
  <c r="AC63" i="4"/>
  <c r="Y64" i="4"/>
  <c r="AA64" i="4"/>
  <c r="AC64" i="4"/>
  <c r="Y65" i="4"/>
  <c r="Y104" i="4" s="1"/>
  <c r="AA65" i="4"/>
  <c r="AC65" i="4"/>
  <c r="Y66" i="4"/>
  <c r="AA66" i="4"/>
  <c r="AC66" i="4"/>
  <c r="Y67" i="4"/>
  <c r="AA67" i="4"/>
  <c r="AC67" i="4"/>
  <c r="Y68" i="4"/>
  <c r="AA68" i="4"/>
  <c r="AC68" i="4"/>
  <c r="Y69" i="4"/>
  <c r="AA69" i="4"/>
  <c r="AC69" i="4"/>
  <c r="Y70" i="4"/>
  <c r="AA70" i="4"/>
  <c r="AC70" i="4"/>
  <c r="Y71" i="4"/>
  <c r="AA71" i="4"/>
  <c r="AC71" i="4"/>
  <c r="Y72" i="4"/>
  <c r="AA72" i="4"/>
  <c r="AC72" i="4"/>
  <c r="Y73" i="4"/>
  <c r="AA73" i="4"/>
  <c r="AC73" i="4"/>
  <c r="Y74" i="4"/>
  <c r="AA74" i="4"/>
  <c r="AA107" i="4" s="1"/>
  <c r="AC74" i="4"/>
  <c r="Y75" i="4"/>
  <c r="AA75" i="4"/>
  <c r="AC75" i="4"/>
  <c r="Y76" i="4"/>
  <c r="AA76" i="4"/>
  <c r="AC76" i="4"/>
  <c r="Y77" i="4"/>
  <c r="AA77" i="4"/>
  <c r="AC77" i="4"/>
  <c r="Y78" i="4"/>
  <c r="AA78" i="4"/>
  <c r="AC78" i="4"/>
  <c r="Y79" i="4"/>
  <c r="AA79" i="4"/>
  <c r="AC79" i="4"/>
  <c r="Y80" i="4"/>
  <c r="AA80" i="4"/>
  <c r="AC80" i="4"/>
  <c r="Y81" i="4"/>
  <c r="Y107" i="4" s="1"/>
  <c r="AA81" i="4"/>
  <c r="AC81" i="4"/>
  <c r="Y82" i="4"/>
  <c r="AA82" i="4"/>
  <c r="AC82" i="4"/>
  <c r="Y83" i="4"/>
  <c r="AA83" i="4"/>
  <c r="AC83" i="4"/>
  <c r="Y4" i="6"/>
  <c r="AA4" i="6"/>
  <c r="AC4" i="6"/>
  <c r="Y5" i="6"/>
  <c r="AA5" i="6"/>
  <c r="AC5" i="6"/>
  <c r="Y6" i="6"/>
  <c r="AA6" i="6"/>
  <c r="AA86" i="6" s="1"/>
  <c r="AC6" i="6"/>
  <c r="Y7" i="6"/>
  <c r="AA7" i="6"/>
  <c r="AC7" i="6"/>
  <c r="Y8" i="6"/>
  <c r="AA8" i="6"/>
  <c r="AC8" i="6"/>
  <c r="Y9" i="6"/>
  <c r="AA9" i="6"/>
  <c r="AC9" i="6"/>
  <c r="Y10" i="6"/>
  <c r="AA10" i="6"/>
  <c r="AC10" i="6"/>
  <c r="Y11" i="6"/>
  <c r="AA11" i="6"/>
  <c r="AC11" i="6"/>
  <c r="Y12" i="6"/>
  <c r="AA12" i="6"/>
  <c r="AC12" i="6"/>
  <c r="Y13" i="6"/>
  <c r="AA13" i="6"/>
  <c r="AC13" i="6"/>
  <c r="Y14" i="6"/>
  <c r="AA14" i="6"/>
  <c r="AA89" i="6" s="1"/>
  <c r="AC14" i="6"/>
  <c r="Y15" i="6"/>
  <c r="AA15" i="6"/>
  <c r="AC15" i="6"/>
  <c r="Y16" i="6"/>
  <c r="AA16" i="6"/>
  <c r="AC16" i="6"/>
  <c r="Y17" i="6"/>
  <c r="AA17" i="6"/>
  <c r="AC17" i="6"/>
  <c r="Y18" i="6"/>
  <c r="AA18" i="6"/>
  <c r="AC18" i="6"/>
  <c r="Y19" i="6"/>
  <c r="AA19" i="6"/>
  <c r="AC19" i="6"/>
  <c r="Y20" i="6"/>
  <c r="AA20" i="6"/>
  <c r="AC20" i="6"/>
  <c r="Y21" i="6"/>
  <c r="AA21" i="6"/>
  <c r="AC21" i="6"/>
  <c r="Y22" i="6"/>
  <c r="AA22" i="6"/>
  <c r="AC22" i="6"/>
  <c r="Y23" i="6"/>
  <c r="AA23" i="6"/>
  <c r="AC23" i="6"/>
  <c r="Y24" i="6"/>
  <c r="AA24" i="6"/>
  <c r="AC24" i="6"/>
  <c r="Y25" i="6"/>
  <c r="Y93" i="6" s="1"/>
  <c r="AA25" i="6"/>
  <c r="AC25" i="6"/>
  <c r="Y26" i="6"/>
  <c r="AA26" i="6"/>
  <c r="AC26" i="6"/>
  <c r="Y27" i="6"/>
  <c r="AA27" i="6"/>
  <c r="AC27" i="6"/>
  <c r="Y28" i="6"/>
  <c r="AA28" i="6"/>
  <c r="AC28" i="6"/>
  <c r="Y29" i="6"/>
  <c r="AA29" i="6"/>
  <c r="AC29" i="6"/>
  <c r="Y30" i="6"/>
  <c r="AA30" i="6"/>
  <c r="AC30" i="6"/>
  <c r="Y31" i="6"/>
  <c r="AA31" i="6"/>
  <c r="AC31" i="6"/>
  <c r="Y32" i="6"/>
  <c r="AA32" i="6"/>
  <c r="AC32" i="6"/>
  <c r="Y33" i="6"/>
  <c r="AA33" i="6"/>
  <c r="AC33" i="6"/>
  <c r="Y34" i="6"/>
  <c r="AA34" i="6"/>
  <c r="AC34" i="6"/>
  <c r="Y35" i="6"/>
  <c r="AA35" i="6"/>
  <c r="AC35" i="6"/>
  <c r="Y36" i="6"/>
  <c r="AA36" i="6"/>
  <c r="AC36" i="6"/>
  <c r="Y37" i="6"/>
  <c r="AA37" i="6"/>
  <c r="AC37" i="6"/>
  <c r="Y38" i="6"/>
  <c r="AA38" i="6"/>
  <c r="AC38" i="6"/>
  <c r="Y39" i="6"/>
  <c r="AA39" i="6"/>
  <c r="AC39" i="6"/>
  <c r="Y40" i="6"/>
  <c r="AA40" i="6"/>
  <c r="AC40" i="6"/>
  <c r="Y41" i="6"/>
  <c r="Y96" i="6" s="1"/>
  <c r="AA41" i="6"/>
  <c r="AC41" i="6"/>
  <c r="Y42" i="6"/>
  <c r="AA42" i="6"/>
  <c r="AC42" i="6"/>
  <c r="Y43" i="6"/>
  <c r="AA43" i="6"/>
  <c r="AC43" i="6"/>
  <c r="Y44" i="6"/>
  <c r="AA44" i="6"/>
  <c r="AC44" i="6"/>
  <c r="Y45" i="6"/>
  <c r="AA45" i="6"/>
  <c r="AC45" i="6"/>
  <c r="Y46" i="6"/>
  <c r="AA46" i="6"/>
  <c r="AA99" i="6" s="1"/>
  <c r="AC46" i="6"/>
  <c r="Y47" i="6"/>
  <c r="AA47" i="6"/>
  <c r="AC47" i="6"/>
  <c r="Y48" i="6"/>
  <c r="AA48" i="6"/>
  <c r="AC48" i="6"/>
  <c r="Y49" i="6"/>
  <c r="Y98" i="6" s="1"/>
  <c r="AA49" i="6"/>
  <c r="AC49" i="6"/>
  <c r="Y50" i="6"/>
  <c r="AA50" i="6"/>
  <c r="AC50" i="6"/>
  <c r="Y51" i="6"/>
  <c r="AA51" i="6"/>
  <c r="AC51" i="6"/>
  <c r="Y52" i="6"/>
  <c r="AA52" i="6"/>
  <c r="AC52" i="6"/>
  <c r="Y53" i="6"/>
  <c r="AA53" i="6"/>
  <c r="AC53" i="6"/>
  <c r="Y54" i="6"/>
  <c r="AA54" i="6"/>
  <c r="AA102" i="6" s="1"/>
  <c r="AC54" i="6"/>
  <c r="Y55" i="6"/>
  <c r="AA55" i="6"/>
  <c r="AC55" i="6"/>
  <c r="Y56" i="6"/>
  <c r="AA56" i="6"/>
  <c r="AC56" i="6"/>
  <c r="Y57" i="6"/>
  <c r="AA57" i="6"/>
  <c r="AC57" i="6"/>
  <c r="Y58" i="6"/>
  <c r="AA58" i="6"/>
  <c r="AC58" i="6"/>
  <c r="Y59" i="6"/>
  <c r="AA59" i="6"/>
  <c r="AC59" i="6"/>
  <c r="Y60" i="6"/>
  <c r="AA60" i="6"/>
  <c r="AC60" i="6"/>
  <c r="Y61" i="6"/>
  <c r="AA61" i="6"/>
  <c r="AC61" i="6"/>
  <c r="Y62" i="6"/>
  <c r="AA62" i="6"/>
  <c r="AC62" i="6"/>
  <c r="Y63" i="6"/>
  <c r="AA63" i="6"/>
  <c r="AC63" i="6"/>
  <c r="Y64" i="6"/>
  <c r="AA64" i="6"/>
  <c r="AC64" i="6"/>
  <c r="Y65" i="6"/>
  <c r="AA65" i="6"/>
  <c r="AC65" i="6"/>
  <c r="Y66" i="6"/>
  <c r="AA66" i="6"/>
  <c r="AC66" i="6"/>
  <c r="Y67" i="6"/>
  <c r="AA67" i="6"/>
  <c r="AC67" i="6"/>
  <c r="AC105" i="6" s="1"/>
  <c r="Y68" i="6"/>
  <c r="AA68" i="6"/>
  <c r="AC68" i="6"/>
  <c r="Y69" i="6"/>
  <c r="AA69" i="6"/>
  <c r="AC69" i="6"/>
  <c r="Y70" i="6"/>
  <c r="AA70" i="6"/>
  <c r="AA104" i="6" s="1"/>
  <c r="AC70" i="6"/>
  <c r="Y71" i="6"/>
  <c r="AA71" i="6"/>
  <c r="AC71" i="6"/>
  <c r="Y72" i="6"/>
  <c r="AA72" i="6"/>
  <c r="AC72" i="6"/>
  <c r="Y73" i="6"/>
  <c r="AA73" i="6"/>
  <c r="AC73" i="6"/>
  <c r="Y74" i="6"/>
  <c r="AA74" i="6"/>
  <c r="AC74" i="6"/>
  <c r="Y75" i="6"/>
  <c r="AA75" i="6"/>
  <c r="AC75" i="6"/>
  <c r="AC108" i="6" s="1"/>
  <c r="Y76" i="6"/>
  <c r="AA76" i="6"/>
  <c r="AC76" i="6"/>
  <c r="Y77" i="6"/>
  <c r="AA77" i="6"/>
  <c r="AC77" i="6"/>
  <c r="Y78" i="6"/>
  <c r="AA78" i="6"/>
  <c r="AC78" i="6"/>
  <c r="Y79" i="6"/>
  <c r="AA79" i="6"/>
  <c r="AC79" i="6"/>
  <c r="Y80" i="6"/>
  <c r="AA80" i="6"/>
  <c r="AC80" i="6"/>
  <c r="Y81" i="6"/>
  <c r="Y109" i="6" s="1"/>
  <c r="AA81" i="6"/>
  <c r="AC81" i="6"/>
  <c r="Y82" i="6"/>
  <c r="AA82" i="6"/>
  <c r="AC82" i="6"/>
  <c r="Y83" i="6"/>
  <c r="AA83" i="6"/>
  <c r="AC83" i="6"/>
  <c r="U69" i="14" l="1"/>
  <c r="U59" i="14"/>
  <c r="U71" i="14"/>
  <c r="U53" i="14"/>
  <c r="U66" i="14"/>
  <c r="U56" i="14"/>
  <c r="U68" i="14"/>
  <c r="U52" i="14"/>
  <c r="W59" i="14"/>
  <c r="W56" i="14"/>
  <c r="W58" i="14"/>
  <c r="W55" i="14"/>
  <c r="W70" i="14"/>
  <c r="W68" i="14"/>
  <c r="W65" i="14"/>
  <c r="Y49" i="14"/>
  <c r="Y69" i="14"/>
  <c r="Y59" i="14"/>
  <c r="Y53" i="14"/>
  <c r="Y63" i="14"/>
  <c r="W61" i="14"/>
  <c r="Y57" i="14"/>
  <c r="Y46" i="14"/>
  <c r="U70" i="14"/>
  <c r="U67" i="14"/>
  <c r="W60" i="14"/>
  <c r="W57" i="14"/>
  <c r="U54" i="14"/>
  <c r="U51" i="14"/>
  <c r="Y47" i="14"/>
  <c r="W51" i="14"/>
  <c r="W66" i="14"/>
  <c r="W63" i="14"/>
  <c r="U60" i="14"/>
  <c r="U57" i="14"/>
  <c r="W50" i="14"/>
  <c r="W47" i="14"/>
  <c r="Y68" i="14"/>
  <c r="Y52" i="14"/>
  <c r="W48" i="14"/>
  <c r="U48" i="14"/>
  <c r="W69" i="14"/>
  <c r="U63" i="14"/>
  <c r="W53" i="14"/>
  <c r="U50" i="14"/>
  <c r="U47" i="14"/>
  <c r="Y51" i="14"/>
  <c r="U61" i="14"/>
  <c r="Y62" i="14"/>
  <c r="Y65" i="14"/>
  <c r="W46" i="14"/>
  <c r="Y58" i="14"/>
  <c r="Y50" i="14"/>
  <c r="U58" i="14"/>
  <c r="W54" i="14"/>
  <c r="Y71" i="14"/>
  <c r="Y55" i="14"/>
  <c r="Y70" i="14"/>
  <c r="Y66" i="14"/>
  <c r="Y60" i="14"/>
  <c r="Y54" i="14"/>
  <c r="Y48" i="14"/>
  <c r="AC105" i="4"/>
  <c r="AC107" i="4"/>
  <c r="AC97" i="4"/>
  <c r="AC89" i="4"/>
  <c r="AC93" i="4"/>
  <c r="AC99" i="4"/>
  <c r="AC103" i="4"/>
  <c r="AC113" i="4"/>
  <c r="AA105" i="4"/>
  <c r="AA97" i="4"/>
  <c r="AA93" i="4"/>
  <c r="AA111" i="4"/>
  <c r="AA87" i="4"/>
  <c r="AA91" i="4"/>
  <c r="Y103" i="4"/>
  <c r="Y99" i="4"/>
  <c r="Y89" i="4"/>
  <c r="Y87" i="4"/>
  <c r="Y105" i="4"/>
  <c r="Y93" i="4"/>
  <c r="Y109" i="4"/>
  <c r="AC95" i="4"/>
  <c r="AA108" i="4"/>
  <c r="AA98" i="4"/>
  <c r="AC109" i="4"/>
  <c r="AA99" i="4"/>
  <c r="AC102" i="4"/>
  <c r="Y98" i="4"/>
  <c r="AC90" i="4"/>
  <c r="Y86" i="4"/>
  <c r="Y108" i="4"/>
  <c r="Y96" i="4"/>
  <c r="AA109" i="4"/>
  <c r="AC87" i="4"/>
  <c r="AA102" i="4"/>
  <c r="AA90" i="4"/>
  <c r="Y101" i="4"/>
  <c r="AC98" i="4"/>
  <c r="Y111" i="4"/>
  <c r="AA103" i="4"/>
  <c r="AC104" i="4"/>
  <c r="Y102" i="4"/>
  <c r="AC92" i="4"/>
  <c r="Y90" i="4"/>
  <c r="AC108" i="4"/>
  <c r="AA96" i="4"/>
  <c r="AA95" i="4"/>
  <c r="AC86" i="4"/>
  <c r="Y95" i="4"/>
  <c r="AA86" i="4"/>
  <c r="AA113" i="4"/>
  <c r="AC91" i="4"/>
  <c r="AA104" i="4"/>
  <c r="AA92" i="4"/>
  <c r="AC114" i="4"/>
  <c r="AC112" i="4"/>
  <c r="AC110" i="4"/>
  <c r="AC106" i="4"/>
  <c r="AC100" i="4"/>
  <c r="AC94" i="4"/>
  <c r="AC88" i="4"/>
  <c r="AA114" i="4"/>
  <c r="AA112" i="4"/>
  <c r="AA110" i="4"/>
  <c r="AA106" i="4"/>
  <c r="AA100" i="4"/>
  <c r="AA94" i="4"/>
  <c r="AA88" i="4"/>
  <c r="Y114" i="4"/>
  <c r="Y112" i="4"/>
  <c r="Y110" i="4"/>
  <c r="Y106" i="4"/>
  <c r="Y100" i="4"/>
  <c r="Y94" i="4"/>
  <c r="Y88" i="4"/>
  <c r="AC96" i="6"/>
  <c r="AC89" i="6"/>
  <c r="AC103" i="6"/>
  <c r="AC99" i="6"/>
  <c r="AC93" i="6"/>
  <c r="AC111" i="6"/>
  <c r="AC101" i="6"/>
  <c r="AA98" i="6"/>
  <c r="AA111" i="6"/>
  <c r="AA95" i="6"/>
  <c r="AA92" i="6"/>
  <c r="AA96" i="6"/>
  <c r="AA105" i="6"/>
  <c r="AA100" i="6"/>
  <c r="AA112" i="6"/>
  <c r="AA108" i="6"/>
  <c r="Y106" i="6"/>
  <c r="Y107" i="6"/>
  <c r="Y86" i="6"/>
  <c r="Y105" i="6"/>
  <c r="Y108" i="6"/>
  <c r="Y97" i="6"/>
  <c r="Y99" i="6"/>
  <c r="Y112" i="6"/>
  <c r="Y102" i="6"/>
  <c r="Y90" i="6"/>
  <c r="Y92" i="6"/>
  <c r="Y89" i="6"/>
  <c r="AA88" i="6"/>
  <c r="AC113" i="6"/>
  <c r="AA110" i="6"/>
  <c r="AA107" i="6"/>
  <c r="Y104" i="6"/>
  <c r="Y101" i="6"/>
  <c r="AC97" i="6"/>
  <c r="AA94" i="6"/>
  <c r="AA91" i="6"/>
  <c r="Y88" i="6"/>
  <c r="AC98" i="6"/>
  <c r="AC86" i="6"/>
  <c r="Y111" i="6"/>
  <c r="AC107" i="6"/>
  <c r="AA101" i="6"/>
  <c r="Y95" i="6"/>
  <c r="AA113" i="6"/>
  <c r="Y110" i="6"/>
  <c r="AA97" i="6"/>
  <c r="Y94" i="6"/>
  <c r="Y91" i="6"/>
  <c r="AC87" i="6"/>
  <c r="Y113" i="6"/>
  <c r="AC109" i="6"/>
  <c r="AA106" i="6"/>
  <c r="AA103" i="6"/>
  <c r="Y100" i="6"/>
  <c r="AA90" i="6"/>
  <c r="AA87" i="6"/>
  <c r="AC102" i="6"/>
  <c r="AC90" i="6"/>
  <c r="AC91" i="6"/>
  <c r="AA109" i="6"/>
  <c r="Y103" i="6"/>
  <c r="AA93" i="6"/>
  <c r="Y87" i="6"/>
  <c r="AC92" i="6"/>
  <c r="AC104" i="6"/>
  <c r="AC95" i="6"/>
  <c r="AC112" i="6"/>
  <c r="AC110" i="6"/>
  <c r="AC106" i="6"/>
  <c r="AC100" i="6"/>
  <c r="AC94" i="6"/>
  <c r="AC88" i="6"/>
  <c r="T83" i="4" l="1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" i="14"/>
  <c r="N43" i="14"/>
  <c r="P43" i="14"/>
  <c r="K43" i="14"/>
  <c r="I43" i="14"/>
  <c r="G43" i="14"/>
  <c r="E43" i="14"/>
  <c r="N42" i="14"/>
  <c r="P42" i="14"/>
  <c r="K42" i="14"/>
  <c r="I42" i="14"/>
  <c r="G42" i="14"/>
  <c r="E42" i="14"/>
  <c r="N41" i="14"/>
  <c r="P41" i="14"/>
  <c r="K41" i="14"/>
  <c r="I41" i="14"/>
  <c r="G41" i="14"/>
  <c r="E41" i="14"/>
  <c r="N40" i="14"/>
  <c r="P40" i="14"/>
  <c r="K40" i="14"/>
  <c r="I40" i="14"/>
  <c r="G40" i="14"/>
  <c r="E40" i="14"/>
  <c r="N39" i="14"/>
  <c r="P39" i="14"/>
  <c r="K39" i="14"/>
  <c r="I39" i="14"/>
  <c r="G39" i="14"/>
  <c r="E39" i="14"/>
  <c r="N38" i="14"/>
  <c r="P38" i="14"/>
  <c r="K38" i="14"/>
  <c r="I38" i="14"/>
  <c r="G38" i="14"/>
  <c r="E38" i="14"/>
  <c r="N37" i="14"/>
  <c r="P37" i="14"/>
  <c r="K37" i="14"/>
  <c r="I37" i="14"/>
  <c r="G37" i="14"/>
  <c r="E37" i="14"/>
  <c r="N36" i="14"/>
  <c r="P36" i="14"/>
  <c r="K36" i="14"/>
  <c r="I36" i="14"/>
  <c r="G36" i="14"/>
  <c r="E36" i="14"/>
  <c r="N35" i="14"/>
  <c r="P35" i="14"/>
  <c r="K35" i="14"/>
  <c r="I35" i="14"/>
  <c r="G35" i="14"/>
  <c r="E35" i="14"/>
  <c r="N34" i="14"/>
  <c r="P34" i="14"/>
  <c r="K34" i="14"/>
  <c r="I34" i="14"/>
  <c r="G34" i="14"/>
  <c r="E34" i="14"/>
  <c r="N33" i="14"/>
  <c r="P33" i="14"/>
  <c r="K33" i="14"/>
  <c r="I33" i="14"/>
  <c r="G33" i="14"/>
  <c r="E33" i="14"/>
  <c r="N32" i="14"/>
  <c r="P32" i="14"/>
  <c r="K32" i="14"/>
  <c r="I32" i="14"/>
  <c r="G32" i="14"/>
  <c r="E32" i="14"/>
  <c r="N31" i="14"/>
  <c r="P31" i="14"/>
  <c r="K31" i="14"/>
  <c r="I31" i="14"/>
  <c r="G31" i="14"/>
  <c r="E31" i="14"/>
  <c r="N30" i="14"/>
  <c r="P30" i="14"/>
  <c r="K30" i="14"/>
  <c r="I30" i="14"/>
  <c r="G30" i="14"/>
  <c r="E30" i="14"/>
  <c r="N29" i="14"/>
  <c r="P29" i="14"/>
  <c r="K29" i="14"/>
  <c r="I29" i="14"/>
  <c r="G29" i="14"/>
  <c r="E29" i="14"/>
  <c r="N28" i="14"/>
  <c r="P28" i="14"/>
  <c r="K28" i="14"/>
  <c r="I28" i="14"/>
  <c r="G28" i="14"/>
  <c r="E28" i="14"/>
  <c r="N27" i="14"/>
  <c r="P27" i="14"/>
  <c r="K27" i="14"/>
  <c r="I27" i="14"/>
  <c r="G27" i="14"/>
  <c r="E27" i="14"/>
  <c r="N26" i="14"/>
  <c r="P26" i="14"/>
  <c r="K26" i="14"/>
  <c r="I26" i="14"/>
  <c r="G26" i="14"/>
  <c r="E26" i="14"/>
  <c r="N25" i="14"/>
  <c r="P25" i="14"/>
  <c r="K25" i="14"/>
  <c r="I25" i="14"/>
  <c r="G25" i="14"/>
  <c r="E25" i="14"/>
  <c r="N24" i="14"/>
  <c r="P24" i="14"/>
  <c r="K24" i="14"/>
  <c r="I24" i="14"/>
  <c r="G24" i="14"/>
  <c r="E24" i="14"/>
  <c r="N23" i="14"/>
  <c r="P23" i="14"/>
  <c r="K23" i="14"/>
  <c r="I23" i="14"/>
  <c r="G23" i="14"/>
  <c r="E23" i="14"/>
  <c r="N22" i="14"/>
  <c r="P22" i="14"/>
  <c r="K22" i="14"/>
  <c r="I22" i="14"/>
  <c r="G22" i="14"/>
  <c r="E22" i="14"/>
  <c r="N21" i="14"/>
  <c r="P21" i="14"/>
  <c r="K21" i="14"/>
  <c r="I21" i="14"/>
  <c r="G21" i="14"/>
  <c r="E21" i="14"/>
  <c r="N20" i="14"/>
  <c r="P20" i="14"/>
  <c r="K20" i="14"/>
  <c r="I20" i="14"/>
  <c r="G20" i="14"/>
  <c r="E20" i="14"/>
  <c r="N19" i="14"/>
  <c r="P19" i="14"/>
  <c r="K19" i="14"/>
  <c r="I19" i="14"/>
  <c r="G19" i="14"/>
  <c r="E19" i="14"/>
  <c r="N18" i="14"/>
  <c r="P18" i="14"/>
  <c r="K18" i="14"/>
  <c r="I18" i="14"/>
  <c r="G18" i="14"/>
  <c r="E18" i="14"/>
  <c r="N17" i="14"/>
  <c r="P17" i="14"/>
  <c r="K17" i="14"/>
  <c r="I17" i="14"/>
  <c r="G17" i="14"/>
  <c r="E17" i="14"/>
  <c r="N16" i="14"/>
  <c r="P16" i="14"/>
  <c r="K16" i="14"/>
  <c r="I16" i="14"/>
  <c r="G16" i="14"/>
  <c r="E16" i="14"/>
  <c r="N15" i="14"/>
  <c r="P15" i="14"/>
  <c r="K15" i="14"/>
  <c r="I15" i="14"/>
  <c r="G15" i="14"/>
  <c r="E15" i="14"/>
  <c r="N14" i="14"/>
  <c r="P14" i="14"/>
  <c r="K14" i="14"/>
  <c r="I14" i="14"/>
  <c r="G14" i="14"/>
  <c r="E14" i="14"/>
  <c r="N13" i="14"/>
  <c r="P13" i="14"/>
  <c r="K13" i="14"/>
  <c r="I13" i="14"/>
  <c r="G13" i="14"/>
  <c r="E13" i="14"/>
  <c r="N12" i="14"/>
  <c r="P12" i="14"/>
  <c r="K12" i="14"/>
  <c r="I12" i="14"/>
  <c r="G12" i="14"/>
  <c r="E12" i="14"/>
  <c r="N11" i="14"/>
  <c r="P11" i="14"/>
  <c r="K11" i="14"/>
  <c r="I11" i="14"/>
  <c r="G11" i="14"/>
  <c r="E11" i="14"/>
  <c r="N10" i="14"/>
  <c r="P10" i="14"/>
  <c r="K10" i="14"/>
  <c r="I10" i="14"/>
  <c r="G10" i="14"/>
  <c r="E10" i="14"/>
  <c r="N9" i="14"/>
  <c r="P9" i="14"/>
  <c r="K9" i="14"/>
  <c r="I9" i="14"/>
  <c r="G9" i="14"/>
  <c r="E9" i="14"/>
  <c r="N8" i="14"/>
  <c r="P8" i="14"/>
  <c r="K8" i="14"/>
  <c r="I8" i="14"/>
  <c r="G8" i="14"/>
  <c r="E8" i="14"/>
  <c r="N7" i="14"/>
  <c r="P7" i="14"/>
  <c r="K7" i="14"/>
  <c r="I7" i="14"/>
  <c r="G7" i="14"/>
  <c r="E7" i="14"/>
  <c r="N6" i="14"/>
  <c r="P6" i="14"/>
  <c r="K6" i="14"/>
  <c r="I6" i="14"/>
  <c r="G6" i="14"/>
  <c r="E6" i="14"/>
  <c r="N5" i="14"/>
  <c r="P5" i="14"/>
  <c r="K5" i="14"/>
  <c r="I5" i="14"/>
  <c r="G5" i="14"/>
  <c r="E5" i="14"/>
  <c r="N4" i="14"/>
  <c r="P4" i="14"/>
  <c r="K4" i="14"/>
  <c r="I4" i="14"/>
  <c r="G4" i="14"/>
  <c r="E4" i="14"/>
  <c r="R70" i="14" l="1"/>
  <c r="T103" i="4"/>
  <c r="T93" i="4"/>
  <c r="T96" i="4"/>
  <c r="T104" i="4"/>
  <c r="T107" i="4"/>
  <c r="T106" i="4"/>
  <c r="T91" i="4"/>
  <c r="T114" i="4"/>
  <c r="T94" i="4"/>
  <c r="T99" i="4"/>
  <c r="T102" i="4"/>
  <c r="T92" i="4"/>
  <c r="T100" i="4"/>
  <c r="T108" i="4"/>
  <c r="T101" i="4"/>
  <c r="T109" i="4"/>
  <c r="T110" i="4"/>
  <c r="T87" i="4"/>
  <c r="T95" i="4"/>
  <c r="T111" i="4"/>
  <c r="T112" i="4"/>
  <c r="T88" i="4"/>
  <c r="T89" i="4"/>
  <c r="T97" i="4"/>
  <c r="T105" i="4"/>
  <c r="T113" i="4"/>
  <c r="T86" i="4"/>
  <c r="T90" i="4"/>
  <c r="T98" i="4"/>
  <c r="R52" i="14"/>
  <c r="R63" i="14"/>
  <c r="R61" i="14"/>
  <c r="R46" i="14"/>
  <c r="R67" i="14"/>
  <c r="R62" i="14"/>
  <c r="R69" i="14"/>
  <c r="R64" i="14"/>
  <c r="R58" i="14"/>
  <c r="R48" i="14"/>
  <c r="R47" i="14"/>
  <c r="R55" i="14"/>
  <c r="R54" i="14"/>
  <c r="R53" i="14"/>
  <c r="R68" i="14"/>
  <c r="R60" i="14"/>
  <c r="R59" i="14"/>
  <c r="R51" i="14"/>
  <c r="R66" i="14"/>
  <c r="R50" i="14"/>
  <c r="R65" i="14"/>
  <c r="R57" i="14"/>
  <c r="R49" i="14"/>
  <c r="R56" i="14"/>
  <c r="R71" i="14"/>
  <c r="E65" i="14"/>
  <c r="N58" i="14"/>
  <c r="G57" i="14"/>
  <c r="E52" i="14"/>
  <c r="I49" i="14"/>
  <c r="G52" i="14"/>
  <c r="K49" i="14"/>
  <c r="E62" i="14"/>
  <c r="N63" i="14"/>
  <c r="I68" i="14"/>
  <c r="N47" i="14"/>
  <c r="K57" i="14"/>
  <c r="E59" i="14"/>
  <c r="G62" i="14"/>
  <c r="G60" i="14"/>
  <c r="K66" i="14"/>
  <c r="I60" i="14"/>
  <c r="N69" i="14"/>
  <c r="P53" i="14"/>
  <c r="P63" i="14"/>
  <c r="G56" i="14"/>
  <c r="P60" i="14"/>
  <c r="N54" i="14"/>
  <c r="I51" i="14"/>
  <c r="K65" i="14"/>
  <c r="E49" i="14"/>
  <c r="K55" i="14"/>
  <c r="N46" i="14"/>
  <c r="P68" i="14"/>
  <c r="K52" i="14"/>
  <c r="P49" i="14"/>
  <c r="N55" i="14"/>
  <c r="G59" i="14"/>
  <c r="G67" i="14"/>
  <c r="E64" i="14"/>
  <c r="G50" i="14"/>
  <c r="E70" i="14"/>
  <c r="E46" i="14"/>
  <c r="E47" i="14"/>
  <c r="E71" i="14"/>
  <c r="E48" i="14"/>
  <c r="N71" i="14"/>
  <c r="N49" i="14"/>
  <c r="N50" i="14"/>
  <c r="N51" i="14"/>
  <c r="I52" i="14"/>
  <c r="I53" i="14"/>
  <c r="I54" i="14"/>
  <c r="E56" i="14"/>
  <c r="E57" i="14"/>
  <c r="E55" i="14"/>
  <c r="K60" i="14"/>
  <c r="K58" i="14"/>
  <c r="K59" i="14"/>
  <c r="I63" i="14"/>
  <c r="I61" i="14"/>
  <c r="I62" i="14"/>
  <c r="G65" i="14"/>
  <c r="G66" i="14"/>
  <c r="G64" i="14"/>
  <c r="E67" i="14"/>
  <c r="E68" i="14"/>
  <c r="E69" i="14"/>
  <c r="K53" i="14"/>
  <c r="P58" i="14"/>
  <c r="K63" i="14"/>
  <c r="I65" i="14"/>
  <c r="G68" i="14"/>
  <c r="I70" i="14"/>
  <c r="P54" i="14"/>
  <c r="I57" i="14"/>
  <c r="K71" i="14"/>
  <c r="E50" i="14"/>
  <c r="N52" i="14"/>
  <c r="N61" i="14"/>
  <c r="P66" i="14"/>
  <c r="K68" i="14"/>
  <c r="P71" i="14"/>
  <c r="G51" i="14"/>
  <c r="P55" i="14"/>
  <c r="N66" i="14"/>
  <c r="P69" i="14"/>
  <c r="G49" i="14"/>
  <c r="I50" i="14"/>
  <c r="K51" i="14"/>
  <c r="P52" i="14"/>
  <c r="N53" i="14"/>
  <c r="I56" i="14"/>
  <c r="P57" i="14"/>
  <c r="I59" i="14"/>
  <c r="N60" i="14"/>
  <c r="E61" i="14"/>
  <c r="K62" i="14"/>
  <c r="P65" i="14"/>
  <c r="I67" i="14"/>
  <c r="N68" i="14"/>
  <c r="K70" i="14"/>
  <c r="G48" i="14"/>
  <c r="K50" i="14"/>
  <c r="P51" i="14"/>
  <c r="G55" i="14"/>
  <c r="K56" i="14"/>
  <c r="N57" i="14"/>
  <c r="E58" i="14"/>
  <c r="G61" i="14"/>
  <c r="P62" i="14"/>
  <c r="I64" i="14"/>
  <c r="N65" i="14"/>
  <c r="E66" i="14"/>
  <c r="K67" i="14"/>
  <c r="G69" i="14"/>
  <c r="P70" i="14"/>
  <c r="G71" i="14"/>
  <c r="G47" i="14"/>
  <c r="I48" i="14"/>
  <c r="P50" i="14"/>
  <c r="E54" i="14"/>
  <c r="I55" i="14"/>
  <c r="P56" i="14"/>
  <c r="G58" i="14"/>
  <c r="P59" i="14"/>
  <c r="N62" i="14"/>
  <c r="E63" i="14"/>
  <c r="K64" i="14"/>
  <c r="P67" i="14"/>
  <c r="I69" i="14"/>
  <c r="N70" i="14"/>
  <c r="G46" i="14"/>
  <c r="I47" i="14"/>
  <c r="K48" i="14"/>
  <c r="E53" i="14"/>
  <c r="G54" i="14"/>
  <c r="N56" i="14"/>
  <c r="I58" i="14"/>
  <c r="N59" i="14"/>
  <c r="E60" i="14"/>
  <c r="K61" i="14"/>
  <c r="G63" i="14"/>
  <c r="P64" i="14"/>
  <c r="I66" i="14"/>
  <c r="N67" i="14"/>
  <c r="K69" i="14"/>
  <c r="I71" i="14"/>
  <c r="I46" i="14"/>
  <c r="K47" i="14"/>
  <c r="P48" i="14"/>
  <c r="G53" i="14"/>
  <c r="P61" i="14"/>
  <c r="N64" i="14"/>
  <c r="G70" i="14"/>
  <c r="K46" i="14"/>
  <c r="P47" i="14"/>
  <c r="N48" i="14"/>
  <c r="E51" i="14"/>
  <c r="K54" i="14"/>
  <c r="P46" i="14"/>
  <c r="T83" i="6" l="1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100" i="6" l="1"/>
  <c r="T89" i="6"/>
  <c r="T90" i="6"/>
  <c r="T105" i="6"/>
  <c r="T108" i="6"/>
  <c r="T107" i="6"/>
  <c r="T97" i="6"/>
  <c r="T92" i="6"/>
  <c r="T102" i="6"/>
  <c r="T113" i="6"/>
  <c r="T98" i="6"/>
  <c r="T91" i="6"/>
  <c r="T99" i="6"/>
  <c r="T93" i="6"/>
  <c r="T109" i="6"/>
  <c r="T86" i="6"/>
  <c r="T94" i="6"/>
  <c r="T110" i="6"/>
  <c r="T95" i="6"/>
  <c r="T103" i="6"/>
  <c r="T88" i="6"/>
  <c r="T96" i="6"/>
  <c r="T104" i="6"/>
  <c r="T112" i="6"/>
  <c r="T106" i="6"/>
  <c r="T101" i="6"/>
  <c r="T87" i="6"/>
  <c r="T111" i="6"/>
  <c r="V4" i="6" l="1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104" i="4" s="1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4" i="4"/>
  <c r="V110" i="6" l="1"/>
  <c r="V104" i="6"/>
  <c r="V106" i="6"/>
  <c r="V107" i="6"/>
  <c r="V101" i="6"/>
  <c r="V87" i="6"/>
  <c r="V96" i="6"/>
  <c r="V98" i="6"/>
  <c r="V103" i="6"/>
  <c r="V102" i="6"/>
  <c r="V97" i="6"/>
  <c r="V86" i="6"/>
  <c r="V92" i="6"/>
  <c r="V88" i="6"/>
  <c r="V94" i="6"/>
  <c r="V93" i="6"/>
  <c r="V105" i="6"/>
  <c r="V95" i="6"/>
  <c r="V100" i="6"/>
  <c r="V99" i="6"/>
  <c r="V109" i="6"/>
  <c r="V108" i="6"/>
  <c r="V91" i="6"/>
  <c r="V90" i="6"/>
  <c r="V113" i="6"/>
  <c r="V89" i="6"/>
  <c r="V112" i="6"/>
  <c r="V111" i="6"/>
  <c r="V92" i="4"/>
  <c r="V98" i="4"/>
  <c r="V107" i="4"/>
  <c r="V101" i="4"/>
  <c r="V86" i="4"/>
  <c r="V109" i="4"/>
  <c r="V108" i="4"/>
  <c r="V103" i="4"/>
  <c r="V102" i="4"/>
  <c r="V99" i="4"/>
  <c r="V100" i="4"/>
  <c r="V94" i="4"/>
  <c r="V93" i="4"/>
  <c r="V89" i="4"/>
  <c r="V91" i="4"/>
  <c r="V90" i="4"/>
  <c r="V105" i="4"/>
  <c r="V106" i="4"/>
  <c r="V110" i="4"/>
  <c r="V112" i="4"/>
  <c r="V88" i="4"/>
  <c r="V87" i="4"/>
  <c r="V114" i="4"/>
  <c r="V113" i="4"/>
  <c r="V97" i="4"/>
  <c r="V96" i="4"/>
  <c r="V111" i="4"/>
  <c r="V95" i="4"/>
  <c r="O83" i="6" l="1"/>
  <c r="M83" i="6"/>
  <c r="K83" i="6"/>
  <c r="O82" i="6"/>
  <c r="M82" i="6"/>
  <c r="K82" i="6"/>
  <c r="O81" i="6"/>
  <c r="M81" i="6"/>
  <c r="K81" i="6"/>
  <c r="O80" i="6"/>
  <c r="M80" i="6"/>
  <c r="K80" i="6"/>
  <c r="O79" i="6"/>
  <c r="M79" i="6"/>
  <c r="K79" i="6"/>
  <c r="O78" i="6"/>
  <c r="M78" i="6"/>
  <c r="K78" i="6"/>
  <c r="O77" i="6"/>
  <c r="M77" i="6"/>
  <c r="K77" i="6"/>
  <c r="O76" i="6"/>
  <c r="M76" i="6"/>
  <c r="K76" i="6"/>
  <c r="O75" i="6"/>
  <c r="M75" i="6"/>
  <c r="K75" i="6"/>
  <c r="O74" i="6"/>
  <c r="M74" i="6"/>
  <c r="K74" i="6"/>
  <c r="O73" i="6"/>
  <c r="M73" i="6"/>
  <c r="K73" i="6"/>
  <c r="O72" i="6"/>
  <c r="M72" i="6"/>
  <c r="K72" i="6"/>
  <c r="O71" i="6"/>
  <c r="M71" i="6"/>
  <c r="K71" i="6"/>
  <c r="O70" i="6"/>
  <c r="M70" i="6"/>
  <c r="K70" i="6"/>
  <c r="O69" i="6"/>
  <c r="M69" i="6"/>
  <c r="K69" i="6"/>
  <c r="O68" i="6"/>
  <c r="M68" i="6"/>
  <c r="K68" i="6"/>
  <c r="O67" i="6"/>
  <c r="M67" i="6"/>
  <c r="K67" i="6"/>
  <c r="O66" i="6"/>
  <c r="M66" i="6"/>
  <c r="K66" i="6"/>
  <c r="O65" i="6"/>
  <c r="M65" i="6"/>
  <c r="K65" i="6"/>
  <c r="O64" i="6"/>
  <c r="M64" i="6"/>
  <c r="K64" i="6"/>
  <c r="O63" i="6"/>
  <c r="M63" i="6"/>
  <c r="K63" i="6"/>
  <c r="O62" i="6"/>
  <c r="M62" i="6"/>
  <c r="K62" i="6"/>
  <c r="O61" i="6"/>
  <c r="M61" i="6"/>
  <c r="K61" i="6"/>
  <c r="O60" i="6"/>
  <c r="M60" i="6"/>
  <c r="K60" i="6"/>
  <c r="O59" i="6"/>
  <c r="M59" i="6"/>
  <c r="K59" i="6"/>
  <c r="O58" i="6"/>
  <c r="M58" i="6"/>
  <c r="K58" i="6"/>
  <c r="O57" i="6"/>
  <c r="M57" i="6"/>
  <c r="K57" i="6"/>
  <c r="O56" i="6"/>
  <c r="M56" i="6"/>
  <c r="K56" i="6"/>
  <c r="O55" i="6"/>
  <c r="M55" i="6"/>
  <c r="K55" i="6"/>
  <c r="O54" i="6"/>
  <c r="M54" i="6"/>
  <c r="K54" i="6"/>
  <c r="O53" i="6"/>
  <c r="M53" i="6"/>
  <c r="K53" i="6"/>
  <c r="O52" i="6"/>
  <c r="M52" i="6"/>
  <c r="K52" i="6"/>
  <c r="O51" i="6"/>
  <c r="M51" i="6"/>
  <c r="K51" i="6"/>
  <c r="O50" i="6"/>
  <c r="M50" i="6"/>
  <c r="K50" i="6"/>
  <c r="O49" i="6"/>
  <c r="M49" i="6"/>
  <c r="K49" i="6"/>
  <c r="O48" i="6"/>
  <c r="M48" i="6"/>
  <c r="K48" i="6"/>
  <c r="O47" i="6"/>
  <c r="M47" i="6"/>
  <c r="K47" i="6"/>
  <c r="O46" i="6"/>
  <c r="M46" i="6"/>
  <c r="K46" i="6"/>
  <c r="O45" i="6"/>
  <c r="M45" i="6"/>
  <c r="K45" i="6"/>
  <c r="O44" i="6"/>
  <c r="M44" i="6"/>
  <c r="K44" i="6"/>
  <c r="O43" i="6"/>
  <c r="M43" i="6"/>
  <c r="K43" i="6"/>
  <c r="O42" i="6"/>
  <c r="M42" i="6"/>
  <c r="K42" i="6"/>
  <c r="O41" i="6"/>
  <c r="M41" i="6"/>
  <c r="K41" i="6"/>
  <c r="O40" i="6"/>
  <c r="M40" i="6"/>
  <c r="K40" i="6"/>
  <c r="O39" i="6"/>
  <c r="M39" i="6"/>
  <c r="K39" i="6"/>
  <c r="O38" i="6"/>
  <c r="M38" i="6"/>
  <c r="K38" i="6"/>
  <c r="O37" i="6"/>
  <c r="M37" i="6"/>
  <c r="K37" i="6"/>
  <c r="O36" i="6"/>
  <c r="M36" i="6"/>
  <c r="K36" i="6"/>
  <c r="O35" i="6"/>
  <c r="M35" i="6"/>
  <c r="K35" i="6"/>
  <c r="O34" i="6"/>
  <c r="M34" i="6"/>
  <c r="K34" i="6"/>
  <c r="O33" i="6"/>
  <c r="M33" i="6"/>
  <c r="K33" i="6"/>
  <c r="O32" i="6"/>
  <c r="M32" i="6"/>
  <c r="K32" i="6"/>
  <c r="O31" i="6"/>
  <c r="M31" i="6"/>
  <c r="K31" i="6"/>
  <c r="O30" i="6"/>
  <c r="M30" i="6"/>
  <c r="K30" i="6"/>
  <c r="O29" i="6"/>
  <c r="M29" i="6"/>
  <c r="K29" i="6"/>
  <c r="O28" i="6"/>
  <c r="M28" i="6"/>
  <c r="K28" i="6"/>
  <c r="O27" i="6"/>
  <c r="M27" i="6"/>
  <c r="K27" i="6"/>
  <c r="O26" i="6"/>
  <c r="M26" i="6"/>
  <c r="K26" i="6"/>
  <c r="O25" i="6"/>
  <c r="M25" i="6"/>
  <c r="K25" i="6"/>
  <c r="O24" i="6"/>
  <c r="M24" i="6"/>
  <c r="K24" i="6"/>
  <c r="O23" i="6"/>
  <c r="M23" i="6"/>
  <c r="K23" i="6"/>
  <c r="O22" i="6"/>
  <c r="M22" i="6"/>
  <c r="K22" i="6"/>
  <c r="O21" i="6"/>
  <c r="M21" i="6"/>
  <c r="K21" i="6"/>
  <c r="O20" i="6"/>
  <c r="M20" i="6"/>
  <c r="K20" i="6"/>
  <c r="O19" i="6"/>
  <c r="M19" i="6"/>
  <c r="K19" i="6"/>
  <c r="O18" i="6"/>
  <c r="M18" i="6"/>
  <c r="K18" i="6"/>
  <c r="O17" i="6"/>
  <c r="M17" i="6"/>
  <c r="K17" i="6"/>
  <c r="O16" i="6"/>
  <c r="M16" i="6"/>
  <c r="K16" i="6"/>
  <c r="O15" i="6"/>
  <c r="M15" i="6"/>
  <c r="K15" i="6"/>
  <c r="O14" i="6"/>
  <c r="M14" i="6"/>
  <c r="K14" i="6"/>
  <c r="O13" i="6"/>
  <c r="M13" i="6"/>
  <c r="K13" i="6"/>
  <c r="O12" i="6"/>
  <c r="M12" i="6"/>
  <c r="K12" i="6"/>
  <c r="O11" i="6"/>
  <c r="M11" i="6"/>
  <c r="K11" i="6"/>
  <c r="O10" i="6"/>
  <c r="M10" i="6"/>
  <c r="K10" i="6"/>
  <c r="O9" i="6"/>
  <c r="M9" i="6"/>
  <c r="K9" i="6"/>
  <c r="O8" i="6"/>
  <c r="M8" i="6"/>
  <c r="K8" i="6"/>
  <c r="O7" i="6"/>
  <c r="M7" i="6"/>
  <c r="K7" i="6"/>
  <c r="O6" i="6"/>
  <c r="M6" i="6"/>
  <c r="K6" i="6"/>
  <c r="O5" i="6"/>
  <c r="M5" i="6"/>
  <c r="K5" i="6"/>
  <c r="O4" i="6"/>
  <c r="M4" i="6"/>
  <c r="K4" i="6"/>
  <c r="O83" i="4"/>
  <c r="M83" i="4"/>
  <c r="K83" i="4"/>
  <c r="O82" i="4"/>
  <c r="M82" i="4"/>
  <c r="K82" i="4"/>
  <c r="O81" i="4"/>
  <c r="M81" i="4"/>
  <c r="K81" i="4"/>
  <c r="O80" i="4"/>
  <c r="M80" i="4"/>
  <c r="K80" i="4"/>
  <c r="O79" i="4"/>
  <c r="M79" i="4"/>
  <c r="K79" i="4"/>
  <c r="O78" i="4"/>
  <c r="M78" i="4"/>
  <c r="K78" i="4"/>
  <c r="O77" i="4"/>
  <c r="M77" i="4"/>
  <c r="K77" i="4"/>
  <c r="O76" i="4"/>
  <c r="M76" i="4"/>
  <c r="K76" i="4"/>
  <c r="O75" i="4"/>
  <c r="M75" i="4"/>
  <c r="K75" i="4"/>
  <c r="O74" i="4"/>
  <c r="M74" i="4"/>
  <c r="K74" i="4"/>
  <c r="O73" i="4"/>
  <c r="M73" i="4"/>
  <c r="K73" i="4"/>
  <c r="O72" i="4"/>
  <c r="M72" i="4"/>
  <c r="K72" i="4"/>
  <c r="O71" i="4"/>
  <c r="M71" i="4"/>
  <c r="K71" i="4"/>
  <c r="O70" i="4"/>
  <c r="M70" i="4"/>
  <c r="K70" i="4"/>
  <c r="O69" i="4"/>
  <c r="M69" i="4"/>
  <c r="K69" i="4"/>
  <c r="O68" i="4"/>
  <c r="M68" i="4"/>
  <c r="K68" i="4"/>
  <c r="O67" i="4"/>
  <c r="M67" i="4"/>
  <c r="K67" i="4"/>
  <c r="O66" i="4"/>
  <c r="M66" i="4"/>
  <c r="K66" i="4"/>
  <c r="O65" i="4"/>
  <c r="M65" i="4"/>
  <c r="K65" i="4"/>
  <c r="O64" i="4"/>
  <c r="M64" i="4"/>
  <c r="K64" i="4"/>
  <c r="O63" i="4"/>
  <c r="M63" i="4"/>
  <c r="K63" i="4"/>
  <c r="O62" i="4"/>
  <c r="M62" i="4"/>
  <c r="K62" i="4"/>
  <c r="O61" i="4"/>
  <c r="M61" i="4"/>
  <c r="K61" i="4"/>
  <c r="O60" i="4"/>
  <c r="M60" i="4"/>
  <c r="K60" i="4"/>
  <c r="O59" i="4"/>
  <c r="M59" i="4"/>
  <c r="K59" i="4"/>
  <c r="O58" i="4"/>
  <c r="M58" i="4"/>
  <c r="K58" i="4"/>
  <c r="O57" i="4"/>
  <c r="M57" i="4"/>
  <c r="K57" i="4"/>
  <c r="O56" i="4"/>
  <c r="M56" i="4"/>
  <c r="K56" i="4"/>
  <c r="O55" i="4"/>
  <c r="M55" i="4"/>
  <c r="K55" i="4"/>
  <c r="O54" i="4"/>
  <c r="M54" i="4"/>
  <c r="K54" i="4"/>
  <c r="O53" i="4"/>
  <c r="M53" i="4"/>
  <c r="K53" i="4"/>
  <c r="O52" i="4"/>
  <c r="M52" i="4"/>
  <c r="K52" i="4"/>
  <c r="O51" i="4"/>
  <c r="M51" i="4"/>
  <c r="K51" i="4"/>
  <c r="O50" i="4"/>
  <c r="M50" i="4"/>
  <c r="K50" i="4"/>
  <c r="O49" i="4"/>
  <c r="M49" i="4"/>
  <c r="K49" i="4"/>
  <c r="O48" i="4"/>
  <c r="M48" i="4"/>
  <c r="K48" i="4"/>
  <c r="O47" i="4"/>
  <c r="M47" i="4"/>
  <c r="K47" i="4"/>
  <c r="O46" i="4"/>
  <c r="M46" i="4"/>
  <c r="K46" i="4"/>
  <c r="O45" i="4"/>
  <c r="M45" i="4"/>
  <c r="K45" i="4"/>
  <c r="O44" i="4"/>
  <c r="M44" i="4"/>
  <c r="K44" i="4"/>
  <c r="O43" i="4"/>
  <c r="M43" i="4"/>
  <c r="K43" i="4"/>
  <c r="O42" i="4"/>
  <c r="M42" i="4"/>
  <c r="K42" i="4"/>
  <c r="O41" i="4"/>
  <c r="M41" i="4"/>
  <c r="K41" i="4"/>
  <c r="O40" i="4"/>
  <c r="M40" i="4"/>
  <c r="K40" i="4"/>
  <c r="O39" i="4"/>
  <c r="M39" i="4"/>
  <c r="K39" i="4"/>
  <c r="O38" i="4"/>
  <c r="M38" i="4"/>
  <c r="K38" i="4"/>
  <c r="O37" i="4"/>
  <c r="M37" i="4"/>
  <c r="K37" i="4"/>
  <c r="O36" i="4"/>
  <c r="M36" i="4"/>
  <c r="K36" i="4"/>
  <c r="O35" i="4"/>
  <c r="M35" i="4"/>
  <c r="K35" i="4"/>
  <c r="O34" i="4"/>
  <c r="M34" i="4"/>
  <c r="K34" i="4"/>
  <c r="O33" i="4"/>
  <c r="M33" i="4"/>
  <c r="K33" i="4"/>
  <c r="O32" i="4"/>
  <c r="M32" i="4"/>
  <c r="K32" i="4"/>
  <c r="O31" i="4"/>
  <c r="M31" i="4"/>
  <c r="K31" i="4"/>
  <c r="O30" i="4"/>
  <c r="M30" i="4"/>
  <c r="K30" i="4"/>
  <c r="O29" i="4"/>
  <c r="M29" i="4"/>
  <c r="K29" i="4"/>
  <c r="O28" i="4"/>
  <c r="M28" i="4"/>
  <c r="K28" i="4"/>
  <c r="O27" i="4"/>
  <c r="M27" i="4"/>
  <c r="K27" i="4"/>
  <c r="O26" i="4"/>
  <c r="M26" i="4"/>
  <c r="K26" i="4"/>
  <c r="O25" i="4"/>
  <c r="M25" i="4"/>
  <c r="K25" i="4"/>
  <c r="O24" i="4"/>
  <c r="M24" i="4"/>
  <c r="K24" i="4"/>
  <c r="O23" i="4"/>
  <c r="M23" i="4"/>
  <c r="K23" i="4"/>
  <c r="O22" i="4"/>
  <c r="M22" i="4"/>
  <c r="K22" i="4"/>
  <c r="O21" i="4"/>
  <c r="M21" i="4"/>
  <c r="K21" i="4"/>
  <c r="O20" i="4"/>
  <c r="M20" i="4"/>
  <c r="K20" i="4"/>
  <c r="O19" i="4"/>
  <c r="M19" i="4"/>
  <c r="K19" i="4"/>
  <c r="O18" i="4"/>
  <c r="M18" i="4"/>
  <c r="K18" i="4"/>
  <c r="O17" i="4"/>
  <c r="M17" i="4"/>
  <c r="K17" i="4"/>
  <c r="O16" i="4"/>
  <c r="M16" i="4"/>
  <c r="K16" i="4"/>
  <c r="O15" i="4"/>
  <c r="M15" i="4"/>
  <c r="K15" i="4"/>
  <c r="O14" i="4"/>
  <c r="M14" i="4"/>
  <c r="K14" i="4"/>
  <c r="O13" i="4"/>
  <c r="M13" i="4"/>
  <c r="K13" i="4"/>
  <c r="O12" i="4"/>
  <c r="M12" i="4"/>
  <c r="K12" i="4"/>
  <c r="O11" i="4"/>
  <c r="M11" i="4"/>
  <c r="K11" i="4"/>
  <c r="O10" i="4"/>
  <c r="M10" i="4"/>
  <c r="K10" i="4"/>
  <c r="O9" i="4"/>
  <c r="M9" i="4"/>
  <c r="K9" i="4"/>
  <c r="O8" i="4"/>
  <c r="M8" i="4"/>
  <c r="K8" i="4"/>
  <c r="O7" i="4"/>
  <c r="M7" i="4"/>
  <c r="K7" i="4"/>
  <c r="O6" i="4"/>
  <c r="M6" i="4"/>
  <c r="K6" i="4"/>
  <c r="O5" i="4"/>
  <c r="M5" i="4"/>
  <c r="K5" i="4"/>
  <c r="O4" i="4"/>
  <c r="M4" i="4"/>
  <c r="K4" i="4"/>
  <c r="K112" i="6" l="1"/>
  <c r="O112" i="6"/>
  <c r="O90" i="6"/>
  <c r="M94" i="6"/>
  <c r="K97" i="6"/>
  <c r="K98" i="6"/>
  <c r="O99" i="6"/>
  <c r="O103" i="6"/>
  <c r="M105" i="6"/>
  <c r="O113" i="4"/>
  <c r="K108" i="4"/>
  <c r="K95" i="4"/>
  <c r="O99" i="4"/>
  <c r="O94" i="6"/>
  <c r="O105" i="6"/>
  <c r="O98" i="6"/>
  <c r="O95" i="6"/>
  <c r="O108" i="6"/>
  <c r="O106" i="6"/>
  <c r="O93" i="6"/>
  <c r="O96" i="6"/>
  <c r="O101" i="6"/>
  <c r="O104" i="6"/>
  <c r="O107" i="6"/>
  <c r="M98" i="6"/>
  <c r="M113" i="6"/>
  <c r="M97" i="6"/>
  <c r="M95" i="6"/>
  <c r="M109" i="6"/>
  <c r="M93" i="6"/>
  <c r="M106" i="6"/>
  <c r="M88" i="6"/>
  <c r="M90" i="6"/>
  <c r="M96" i="6"/>
  <c r="M99" i="6"/>
  <c r="M101" i="6"/>
  <c r="M104" i="6"/>
  <c r="M107" i="6"/>
  <c r="K96" i="6"/>
  <c r="K109" i="6"/>
  <c r="K93" i="6"/>
  <c r="K104" i="6"/>
  <c r="K90" i="6"/>
  <c r="K103" i="6"/>
  <c r="K101" i="6"/>
  <c r="K91" i="6"/>
  <c r="K92" i="6"/>
  <c r="K99" i="6"/>
  <c r="K102" i="6"/>
  <c r="K105" i="6"/>
  <c r="K107" i="6"/>
  <c r="O88" i="6"/>
  <c r="K89" i="6"/>
  <c r="M110" i="6"/>
  <c r="O86" i="6"/>
  <c r="O102" i="6"/>
  <c r="K108" i="6"/>
  <c r="K87" i="6"/>
  <c r="O89" i="6"/>
  <c r="M92" i="6"/>
  <c r="K95" i="6"/>
  <c r="O97" i="6"/>
  <c r="M100" i="6"/>
  <c r="M108" i="6"/>
  <c r="K111" i="6"/>
  <c r="O113" i="6"/>
  <c r="M112" i="6"/>
  <c r="M102" i="6"/>
  <c r="K113" i="6"/>
  <c r="M89" i="6"/>
  <c r="K100" i="6"/>
  <c r="O110" i="6"/>
  <c r="M87" i="6"/>
  <c r="O92" i="6"/>
  <c r="O100" i="6"/>
  <c r="M103" i="6"/>
  <c r="K106" i="6"/>
  <c r="M111" i="6"/>
  <c r="O109" i="6"/>
  <c r="M91" i="6"/>
  <c r="K110" i="6"/>
  <c r="M86" i="6"/>
  <c r="O91" i="6"/>
  <c r="O87" i="6"/>
  <c r="O111" i="6"/>
  <c r="K86" i="6"/>
  <c r="K94" i="6"/>
  <c r="K88" i="6"/>
  <c r="O97" i="4"/>
  <c r="O90" i="4"/>
  <c r="O94" i="4"/>
  <c r="O98" i="4"/>
  <c r="O105" i="4"/>
  <c r="O107" i="4"/>
  <c r="O102" i="4"/>
  <c r="O89" i="4"/>
  <c r="M97" i="4"/>
  <c r="M108" i="4"/>
  <c r="M92" i="4"/>
  <c r="M105" i="4"/>
  <c r="M93" i="4"/>
  <c r="M101" i="4"/>
  <c r="M109" i="4"/>
  <c r="M89" i="4"/>
  <c r="M102" i="4"/>
  <c r="M113" i="4"/>
  <c r="M100" i="4"/>
  <c r="K96" i="4"/>
  <c r="K103" i="4"/>
  <c r="K104" i="4"/>
  <c r="K92" i="4"/>
  <c r="K112" i="4"/>
  <c r="K111" i="4"/>
  <c r="K100" i="4"/>
  <c r="K105" i="4"/>
  <c r="K89" i="4"/>
  <c r="M87" i="4"/>
  <c r="K90" i="4"/>
  <c r="O92" i="4"/>
  <c r="M95" i="4"/>
  <c r="K98" i="4"/>
  <c r="O100" i="4"/>
  <c r="M103" i="4"/>
  <c r="K106" i="4"/>
  <c r="O108" i="4"/>
  <c r="M111" i="4"/>
  <c r="K114" i="4"/>
  <c r="K88" i="4"/>
  <c r="O87" i="4"/>
  <c r="M90" i="4"/>
  <c r="K93" i="4"/>
  <c r="O95" i="4"/>
  <c r="M98" i="4"/>
  <c r="K101" i="4"/>
  <c r="O103" i="4"/>
  <c r="M106" i="4"/>
  <c r="K109" i="4"/>
  <c r="O111" i="4"/>
  <c r="M114" i="4"/>
  <c r="O114" i="4"/>
  <c r="M88" i="4"/>
  <c r="K91" i="4"/>
  <c r="O93" i="4"/>
  <c r="M96" i="4"/>
  <c r="K99" i="4"/>
  <c r="O101" i="4"/>
  <c r="M104" i="4"/>
  <c r="K107" i="4"/>
  <c r="O109" i="4"/>
  <c r="M112" i="4"/>
  <c r="O106" i="4"/>
  <c r="K86" i="4"/>
  <c r="O88" i="4"/>
  <c r="M91" i="4"/>
  <c r="K94" i="4"/>
  <c r="O96" i="4"/>
  <c r="M99" i="4"/>
  <c r="K102" i="4"/>
  <c r="O104" i="4"/>
  <c r="M107" i="4"/>
  <c r="K110" i="4"/>
  <c r="O112" i="4"/>
  <c r="M86" i="4"/>
  <c r="O91" i="4"/>
  <c r="M94" i="4"/>
  <c r="K97" i="4"/>
  <c r="M110" i="4"/>
  <c r="K113" i="4"/>
  <c r="O86" i="4"/>
  <c r="O110" i="4"/>
  <c r="K87" i="4"/>
  <c r="R4" i="6" l="1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93" i="6" l="1"/>
  <c r="R107" i="6"/>
  <c r="R99" i="6"/>
  <c r="R95" i="6"/>
  <c r="R91" i="6"/>
  <c r="R104" i="6"/>
  <c r="R103" i="6"/>
  <c r="R98" i="6"/>
  <c r="R89" i="6"/>
  <c r="R110" i="6"/>
  <c r="R94" i="6"/>
  <c r="R102" i="6"/>
  <c r="R86" i="6"/>
  <c r="R109" i="6"/>
  <c r="R101" i="6"/>
  <c r="R108" i="6"/>
  <c r="R100" i="6"/>
  <c r="R92" i="6"/>
  <c r="R106" i="6"/>
  <c r="R90" i="6"/>
  <c r="R113" i="6"/>
  <c r="R105" i="6"/>
  <c r="R97" i="6"/>
  <c r="R112" i="6"/>
  <c r="R96" i="6"/>
  <c r="R88" i="6"/>
  <c r="R111" i="6"/>
  <c r="R87" i="6"/>
  <c r="I83" i="6" l="1"/>
  <c r="G83" i="6"/>
  <c r="E83" i="6"/>
  <c r="I82" i="6"/>
  <c r="G82" i="6"/>
  <c r="E82" i="6"/>
  <c r="I81" i="6"/>
  <c r="G81" i="6"/>
  <c r="E81" i="6"/>
  <c r="I80" i="6"/>
  <c r="G80" i="6"/>
  <c r="E80" i="6"/>
  <c r="I79" i="6"/>
  <c r="G79" i="6"/>
  <c r="E79" i="6"/>
  <c r="I78" i="6"/>
  <c r="G78" i="6"/>
  <c r="E78" i="6"/>
  <c r="I77" i="6"/>
  <c r="G77" i="6"/>
  <c r="E77" i="6"/>
  <c r="I76" i="6"/>
  <c r="G76" i="6"/>
  <c r="E76" i="6"/>
  <c r="I75" i="6"/>
  <c r="G75" i="6"/>
  <c r="E75" i="6"/>
  <c r="I74" i="6"/>
  <c r="G74" i="6"/>
  <c r="E74" i="6"/>
  <c r="I73" i="6"/>
  <c r="G73" i="6"/>
  <c r="E73" i="6"/>
  <c r="I72" i="6"/>
  <c r="G72" i="6"/>
  <c r="E72" i="6"/>
  <c r="I71" i="6"/>
  <c r="G71" i="6"/>
  <c r="E71" i="6"/>
  <c r="I70" i="6"/>
  <c r="G70" i="6"/>
  <c r="E70" i="6"/>
  <c r="I69" i="6"/>
  <c r="G69" i="6"/>
  <c r="E69" i="6"/>
  <c r="I68" i="6"/>
  <c r="G68" i="6"/>
  <c r="E68" i="6"/>
  <c r="I67" i="6"/>
  <c r="G67" i="6"/>
  <c r="E67" i="6"/>
  <c r="I66" i="6"/>
  <c r="G66" i="6"/>
  <c r="E66" i="6"/>
  <c r="I65" i="6"/>
  <c r="G65" i="6"/>
  <c r="E65" i="6"/>
  <c r="I64" i="6"/>
  <c r="G64" i="6"/>
  <c r="E64" i="6"/>
  <c r="I63" i="6"/>
  <c r="G63" i="6"/>
  <c r="E63" i="6"/>
  <c r="I62" i="6"/>
  <c r="G62" i="6"/>
  <c r="E62" i="6"/>
  <c r="I61" i="6"/>
  <c r="G61" i="6"/>
  <c r="E61" i="6"/>
  <c r="I60" i="6"/>
  <c r="G60" i="6"/>
  <c r="E60" i="6"/>
  <c r="I59" i="6"/>
  <c r="G59" i="6"/>
  <c r="E59" i="6"/>
  <c r="I58" i="6"/>
  <c r="G58" i="6"/>
  <c r="E58" i="6"/>
  <c r="I57" i="6"/>
  <c r="G57" i="6"/>
  <c r="E57" i="6"/>
  <c r="I56" i="6"/>
  <c r="G56" i="6"/>
  <c r="E56" i="6"/>
  <c r="I55" i="6"/>
  <c r="G55" i="6"/>
  <c r="E55" i="6"/>
  <c r="I54" i="6"/>
  <c r="G54" i="6"/>
  <c r="E54" i="6"/>
  <c r="I53" i="6"/>
  <c r="G53" i="6"/>
  <c r="E53" i="6"/>
  <c r="I52" i="6"/>
  <c r="G52" i="6"/>
  <c r="E52" i="6"/>
  <c r="I51" i="6"/>
  <c r="G51" i="6"/>
  <c r="E51" i="6"/>
  <c r="I50" i="6"/>
  <c r="G50" i="6"/>
  <c r="E50" i="6"/>
  <c r="I49" i="6"/>
  <c r="G49" i="6"/>
  <c r="E49" i="6"/>
  <c r="I48" i="6"/>
  <c r="G48" i="6"/>
  <c r="E48" i="6"/>
  <c r="I47" i="6"/>
  <c r="G47" i="6"/>
  <c r="E47" i="6"/>
  <c r="I46" i="6"/>
  <c r="G46" i="6"/>
  <c r="E46" i="6"/>
  <c r="I45" i="6"/>
  <c r="G45" i="6"/>
  <c r="E45" i="6"/>
  <c r="I44" i="6"/>
  <c r="G44" i="6"/>
  <c r="E44" i="6"/>
  <c r="I43" i="6"/>
  <c r="G43" i="6"/>
  <c r="E43" i="6"/>
  <c r="I42" i="6"/>
  <c r="G42" i="6"/>
  <c r="E42" i="6"/>
  <c r="I41" i="6"/>
  <c r="G41" i="6"/>
  <c r="E41" i="6"/>
  <c r="I40" i="6"/>
  <c r="G40" i="6"/>
  <c r="E40" i="6"/>
  <c r="I39" i="6"/>
  <c r="G39" i="6"/>
  <c r="E39" i="6"/>
  <c r="I38" i="6"/>
  <c r="G38" i="6"/>
  <c r="E38" i="6"/>
  <c r="I37" i="6"/>
  <c r="G37" i="6"/>
  <c r="E37" i="6"/>
  <c r="I36" i="6"/>
  <c r="G36" i="6"/>
  <c r="E36" i="6"/>
  <c r="I35" i="6"/>
  <c r="G35" i="6"/>
  <c r="E35" i="6"/>
  <c r="I34" i="6"/>
  <c r="G34" i="6"/>
  <c r="E34" i="6"/>
  <c r="I33" i="6"/>
  <c r="G33" i="6"/>
  <c r="E33" i="6"/>
  <c r="I32" i="6"/>
  <c r="G32" i="6"/>
  <c r="E32" i="6"/>
  <c r="I31" i="6"/>
  <c r="G31" i="6"/>
  <c r="E31" i="6"/>
  <c r="I30" i="6"/>
  <c r="G30" i="6"/>
  <c r="E30" i="6"/>
  <c r="I29" i="6"/>
  <c r="G29" i="6"/>
  <c r="E29" i="6"/>
  <c r="I28" i="6"/>
  <c r="G28" i="6"/>
  <c r="E28" i="6"/>
  <c r="I27" i="6"/>
  <c r="G27" i="6"/>
  <c r="E27" i="6"/>
  <c r="I26" i="6"/>
  <c r="G26" i="6"/>
  <c r="E26" i="6"/>
  <c r="I25" i="6"/>
  <c r="G25" i="6"/>
  <c r="E25" i="6"/>
  <c r="I24" i="6"/>
  <c r="G24" i="6"/>
  <c r="E24" i="6"/>
  <c r="I23" i="6"/>
  <c r="G23" i="6"/>
  <c r="E23" i="6"/>
  <c r="I22" i="6"/>
  <c r="G22" i="6"/>
  <c r="E22" i="6"/>
  <c r="I21" i="6"/>
  <c r="G21" i="6"/>
  <c r="E21" i="6"/>
  <c r="I20" i="6"/>
  <c r="G20" i="6"/>
  <c r="E20" i="6"/>
  <c r="I19" i="6"/>
  <c r="G19" i="6"/>
  <c r="E19" i="6"/>
  <c r="I18" i="6"/>
  <c r="G18" i="6"/>
  <c r="E18" i="6"/>
  <c r="I17" i="6"/>
  <c r="G17" i="6"/>
  <c r="E17" i="6"/>
  <c r="I16" i="6"/>
  <c r="G16" i="6"/>
  <c r="E16" i="6"/>
  <c r="I15" i="6"/>
  <c r="G15" i="6"/>
  <c r="E15" i="6"/>
  <c r="I14" i="6"/>
  <c r="G14" i="6"/>
  <c r="E14" i="6"/>
  <c r="I13" i="6"/>
  <c r="G13" i="6"/>
  <c r="E13" i="6"/>
  <c r="I12" i="6"/>
  <c r="G12" i="6"/>
  <c r="E12" i="6"/>
  <c r="I11" i="6"/>
  <c r="G11" i="6"/>
  <c r="E11" i="6"/>
  <c r="I10" i="6"/>
  <c r="G10" i="6"/>
  <c r="E10" i="6"/>
  <c r="I9" i="6"/>
  <c r="G9" i="6"/>
  <c r="E9" i="6"/>
  <c r="I8" i="6"/>
  <c r="G8" i="6"/>
  <c r="E8" i="6"/>
  <c r="I7" i="6"/>
  <c r="G7" i="6"/>
  <c r="E7" i="6"/>
  <c r="I6" i="6"/>
  <c r="G6" i="6"/>
  <c r="E6" i="6"/>
  <c r="I5" i="6"/>
  <c r="G5" i="6"/>
  <c r="E5" i="6"/>
  <c r="I4" i="6"/>
  <c r="G4" i="6"/>
  <c r="E4" i="6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I4" i="4"/>
  <c r="G4" i="4"/>
  <c r="E4" i="4"/>
  <c r="E114" i="4" l="1"/>
  <c r="R114" i="4"/>
  <c r="I114" i="4"/>
  <c r="G114" i="4"/>
  <c r="I112" i="6"/>
  <c r="G108" i="6"/>
  <c r="G110" i="6"/>
  <c r="G113" i="6"/>
  <c r="G112" i="6"/>
  <c r="G111" i="6"/>
  <c r="E111" i="6"/>
  <c r="G109" i="6"/>
  <c r="E113" i="6"/>
  <c r="G101" i="4"/>
  <c r="G90" i="4"/>
  <c r="E104" i="4"/>
  <c r="E101" i="4"/>
  <c r="E96" i="4"/>
  <c r="E90" i="4"/>
  <c r="E113" i="4"/>
  <c r="G107" i="4"/>
  <c r="G99" i="4"/>
  <c r="G91" i="4"/>
  <c r="G111" i="4"/>
  <c r="I102" i="4"/>
  <c r="I99" i="4"/>
  <c r="I94" i="4"/>
  <c r="I86" i="4"/>
  <c r="R86" i="4"/>
  <c r="R107" i="4"/>
  <c r="R105" i="4"/>
  <c r="R97" i="4"/>
  <c r="R89" i="4"/>
  <c r="E87" i="4"/>
  <c r="G98" i="4"/>
  <c r="I107" i="4"/>
  <c r="I96" i="4"/>
  <c r="R104" i="4"/>
  <c r="R94" i="4"/>
  <c r="G112" i="4"/>
  <c r="I110" i="4"/>
  <c r="G109" i="4"/>
  <c r="G96" i="4"/>
  <c r="E98" i="4"/>
  <c r="E109" i="4"/>
  <c r="E95" i="4"/>
  <c r="I104" i="4"/>
  <c r="I93" i="4"/>
  <c r="R102" i="4"/>
  <c r="R91" i="4"/>
  <c r="G104" i="4"/>
  <c r="G93" i="4"/>
  <c r="E106" i="4"/>
  <c r="E93" i="4"/>
  <c r="I101" i="4"/>
  <c r="I91" i="4"/>
  <c r="R99" i="4"/>
  <c r="E88" i="4"/>
  <c r="R108" i="4"/>
  <c r="E107" i="4"/>
  <c r="I105" i="4"/>
  <c r="G102" i="4"/>
  <c r="R100" i="4"/>
  <c r="E99" i="4"/>
  <c r="I97" i="4"/>
  <c r="G94" i="4"/>
  <c r="R92" i="4"/>
  <c r="E91" i="4"/>
  <c r="I89" i="4"/>
  <c r="G86" i="4"/>
  <c r="R113" i="4"/>
  <c r="E112" i="4"/>
  <c r="G110" i="4"/>
  <c r="I108" i="4"/>
  <c r="G105" i="4"/>
  <c r="R103" i="4"/>
  <c r="E102" i="4"/>
  <c r="I100" i="4"/>
  <c r="G97" i="4"/>
  <c r="R95" i="4"/>
  <c r="E94" i="4"/>
  <c r="I92" i="4"/>
  <c r="G89" i="4"/>
  <c r="R87" i="4"/>
  <c r="E86" i="4"/>
  <c r="R112" i="4"/>
  <c r="E111" i="4"/>
  <c r="G108" i="4"/>
  <c r="R106" i="4"/>
  <c r="E105" i="4"/>
  <c r="I103" i="4"/>
  <c r="G100" i="4"/>
  <c r="R98" i="4"/>
  <c r="E97" i="4"/>
  <c r="I95" i="4"/>
  <c r="G92" i="4"/>
  <c r="R90" i="4"/>
  <c r="E89" i="4"/>
  <c r="I87" i="4"/>
  <c r="R111" i="4"/>
  <c r="E110" i="4"/>
  <c r="R109" i="4"/>
  <c r="E108" i="4"/>
  <c r="I106" i="4"/>
  <c r="G103" i="4"/>
  <c r="R101" i="4"/>
  <c r="E100" i="4"/>
  <c r="I98" i="4"/>
  <c r="G95" i="4"/>
  <c r="R93" i="4"/>
  <c r="E92" i="4"/>
  <c r="I90" i="4"/>
  <c r="G87" i="4"/>
  <c r="I113" i="4"/>
  <c r="R110" i="4"/>
  <c r="I109" i="4"/>
  <c r="G106" i="4"/>
  <c r="E103" i="4"/>
  <c r="R96" i="4"/>
  <c r="R88" i="4"/>
  <c r="I112" i="4"/>
  <c r="I88" i="4"/>
  <c r="G113" i="4"/>
  <c r="I111" i="4"/>
  <c r="G88" i="4"/>
  <c r="E110" i="6"/>
  <c r="I111" i="6"/>
  <c r="E112" i="6"/>
  <c r="I113" i="6"/>
  <c r="E99" i="6"/>
  <c r="I110" i="6"/>
  <c r="I104" i="6"/>
  <c r="G89" i="6"/>
  <c r="E86" i="6"/>
  <c r="E109" i="6"/>
  <c r="G87" i="6"/>
  <c r="E100" i="6"/>
  <c r="G103" i="6"/>
  <c r="E96" i="6"/>
  <c r="G100" i="6"/>
  <c r="I102" i="6"/>
  <c r="G95" i="6"/>
  <c r="I96" i="6"/>
  <c r="I100" i="6"/>
  <c r="E107" i="6"/>
  <c r="E94" i="6"/>
  <c r="G94" i="6"/>
  <c r="I87" i="6"/>
  <c r="G88" i="6"/>
  <c r="E89" i="6"/>
  <c r="I94" i="6"/>
  <c r="E97" i="6"/>
  <c r="G96" i="6"/>
  <c r="I95" i="6"/>
  <c r="I103" i="6"/>
  <c r="E104" i="6"/>
  <c r="G104" i="6"/>
  <c r="I109" i="6"/>
  <c r="G106" i="6"/>
  <c r="E88" i="6"/>
  <c r="I91" i="6"/>
  <c r="E103" i="6"/>
  <c r="I106" i="6"/>
  <c r="E98" i="6"/>
  <c r="G105" i="6"/>
  <c r="E106" i="6"/>
  <c r="I89" i="6"/>
  <c r="G90" i="6"/>
  <c r="E91" i="6"/>
  <c r="I97" i="6"/>
  <c r="G98" i="6"/>
  <c r="I105" i="6"/>
  <c r="I88" i="6"/>
  <c r="I90" i="6"/>
  <c r="G91" i="6"/>
  <c r="E92" i="6"/>
  <c r="I98" i="6"/>
  <c r="G99" i="6"/>
  <c r="G107" i="6"/>
  <c r="E108" i="6"/>
  <c r="E90" i="6"/>
  <c r="G97" i="6"/>
  <c r="G92" i="6"/>
  <c r="E93" i="6"/>
  <c r="I99" i="6"/>
  <c r="E101" i="6"/>
  <c r="I107" i="6"/>
  <c r="I92" i="6"/>
  <c r="G93" i="6"/>
  <c r="G101" i="6"/>
  <c r="E102" i="6"/>
  <c r="I108" i="6"/>
  <c r="E105" i="6"/>
  <c r="G86" i="6"/>
  <c r="E87" i="6"/>
  <c r="I93" i="6"/>
  <c r="E95" i="6"/>
  <c r="I101" i="6"/>
  <c r="G102" i="6"/>
  <c r="I86" i="6"/>
</calcChain>
</file>

<file path=xl/sharedStrings.xml><?xml version="1.0" encoding="utf-8"?>
<sst xmlns="http://schemas.openxmlformats.org/spreadsheetml/2006/main" count="448" uniqueCount="247">
  <si>
    <t>NAME</t>
  </si>
  <si>
    <t>UB</t>
  </si>
  <si>
    <t>15x15</t>
  </si>
  <si>
    <t>INSA</t>
  </si>
  <si>
    <t>SPT</t>
  </si>
  <si>
    <t>MOR</t>
  </si>
  <si>
    <t>Shape</t>
  </si>
  <si>
    <t>MS</t>
  </si>
  <si>
    <t>GAP</t>
  </si>
  <si>
    <t>avg</t>
  </si>
  <si>
    <t>std</t>
  </si>
  <si>
    <t>max</t>
  </si>
  <si>
    <t>Tot avg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</si>
  <si>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</si>
  <si>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</si>
  <si>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</si>
  <si>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</si>
  <si>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</si>
  <si>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</si>
  <si>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</si>
  <si>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</si>
  <si>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</si>
  <si>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</si>
  <si>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20x15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</si>
  <si>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</si>
  <si>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</si>
  <si>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</si>
  <si>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</si>
  <si>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</si>
  <si>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</si>
  <si>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</si>
  <si>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</si>
  <si>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</si>
  <si>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</si>
  <si>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20x20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</si>
  <si>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</si>
  <si>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</si>
  <si>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</si>
  <si>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</si>
  <si>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</si>
  <si>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</si>
  <si>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</si>
  <si>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</si>
  <si>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</si>
  <si>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</si>
  <si>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30x15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</si>
  <si>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</si>
  <si>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</si>
  <si>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</si>
  <si>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</si>
  <si>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</si>
  <si>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</si>
  <si>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</si>
  <si>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</si>
  <si>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</si>
  <si>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</si>
  <si>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30x20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</si>
  <si>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</si>
  <si>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</si>
  <si>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</si>
  <si>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</si>
  <si>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</si>
  <si>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</si>
  <si>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</si>
  <si>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</si>
  <si>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</si>
  <si>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</si>
  <si>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50x15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</si>
  <si>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</si>
  <si>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</si>
  <si>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</si>
  <si>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</si>
  <si>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</si>
  <si>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</si>
  <si>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</si>
  <si>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</si>
  <si>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</si>
  <si>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</si>
  <si>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50x20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</si>
  <si>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</si>
  <si>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</si>
  <si>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</si>
  <si>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</si>
  <si>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</si>
  <si>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</si>
  <si>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</si>
  <si>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</si>
  <si>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</si>
  <si>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</si>
  <si>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100x20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</si>
  <si>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</si>
  <si>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</si>
  <si>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</si>
  <si>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</si>
  <si>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</si>
  <si>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</si>
  <si>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</si>
  <si>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</si>
  <si>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</si>
  <si>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</si>
  <si>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dmu1</t>
  </si>
  <si>
    <t>dmu2</t>
  </si>
  <si>
    <t>dmu3</t>
  </si>
  <si>
    <t>dmu4</t>
  </si>
  <si>
    <t>dmu5</t>
  </si>
  <si>
    <t>dmu41</t>
  </si>
  <si>
    <t>dmu42</t>
  </si>
  <si>
    <t>dmu43</t>
  </si>
  <si>
    <t>dmu44</t>
  </si>
  <si>
    <t>dmu45</t>
  </si>
  <si>
    <t>dmu6</t>
  </si>
  <si>
    <t>dmu7</t>
  </si>
  <si>
    <t>dmu8</t>
  </si>
  <si>
    <t>dmu9</t>
  </si>
  <si>
    <t>dmu10</t>
  </si>
  <si>
    <t>dmu46</t>
  </si>
  <si>
    <t>dmu47</t>
  </si>
  <si>
    <t>dmu48</t>
  </si>
  <si>
    <t>dmu49</t>
  </si>
  <si>
    <t>dmu50</t>
  </si>
  <si>
    <t>dmu11</t>
  </si>
  <si>
    <t>dmu12</t>
  </si>
  <si>
    <t>dmu13</t>
  </si>
  <si>
    <t>dmu14</t>
  </si>
  <si>
    <t>dmu15</t>
  </si>
  <si>
    <t>dmu51</t>
  </si>
  <si>
    <t>dmu52</t>
  </si>
  <si>
    <t>dmu53</t>
  </si>
  <si>
    <t>dmu54</t>
  </si>
  <si>
    <t>dmu55</t>
  </si>
  <si>
    <t>dmu16</t>
  </si>
  <si>
    <t>dmu17</t>
  </si>
  <si>
    <t>dmu18</t>
  </si>
  <si>
    <t>dmu19</t>
  </si>
  <si>
    <t>dmu20</t>
  </si>
  <si>
    <t>dmu56</t>
  </si>
  <si>
    <t>dmu57</t>
  </si>
  <si>
    <t>dmu58</t>
  </si>
  <si>
    <t>dmu59</t>
  </si>
  <si>
    <t>dmu60</t>
  </si>
  <si>
    <t>dmu21</t>
  </si>
  <si>
    <t>dmu22</t>
  </si>
  <si>
    <t>dmu23</t>
  </si>
  <si>
    <t>dmu24</t>
  </si>
  <si>
    <t>dmu25</t>
  </si>
  <si>
    <t>dmu61</t>
  </si>
  <si>
    <t>dmu62</t>
  </si>
  <si>
    <t>dmu63</t>
  </si>
  <si>
    <t>dmu64</t>
  </si>
  <si>
    <t>dmu65</t>
  </si>
  <si>
    <t>dmu26</t>
  </si>
  <si>
    <t>dmu27</t>
  </si>
  <si>
    <t>dmu28</t>
  </si>
  <si>
    <t>dmu29</t>
  </si>
  <si>
    <t>dmu30</t>
  </si>
  <si>
    <t>dmu66</t>
  </si>
  <si>
    <t>dmu67</t>
  </si>
  <si>
    <t>dmu68</t>
  </si>
  <si>
    <t>dmu69</t>
  </si>
  <si>
    <t>dmu70</t>
  </si>
  <si>
    <t>dmu31</t>
  </si>
  <si>
    <t>dmu32</t>
  </si>
  <si>
    <t>dmu33</t>
  </si>
  <si>
    <t>dmu34</t>
  </si>
  <si>
    <t>dmu35</t>
  </si>
  <si>
    <t>dmu71</t>
  </si>
  <si>
    <t>dmu72</t>
  </si>
  <si>
    <t>dmu73</t>
  </si>
  <si>
    <t>dmu74</t>
  </si>
  <si>
    <t>dmu75</t>
  </si>
  <si>
    <t>dmu36</t>
  </si>
  <si>
    <t>dmu37</t>
  </si>
  <si>
    <t>dmu38</t>
  </si>
  <si>
    <t>dmu39</t>
  </si>
  <si>
    <t>dmu40</t>
  </si>
  <si>
    <t>dmu76</t>
  </si>
  <si>
    <t>dmu77</t>
  </si>
  <si>
    <t>dmu78</t>
  </si>
  <si>
    <t>dmu79</t>
  </si>
  <si>
    <t>dmu80</t>
  </si>
  <si>
    <t>Tot Max</t>
  </si>
  <si>
    <t>40x20</t>
  </si>
  <si>
    <t>40x15</t>
  </si>
  <si>
    <t>Tot Min</t>
  </si>
  <si>
    <t>Tot Std</t>
  </si>
  <si>
    <t>MWR</t>
  </si>
  <si>
    <t>Tot Sum</t>
  </si>
  <si>
    <t>GUROBI</t>
  </si>
  <si>
    <t>Dispatching Rules</t>
  </si>
  <si>
    <t>FIFO</t>
  </si>
  <si>
    <t>MWKR</t>
  </si>
  <si>
    <t>10x5</t>
  </si>
  <si>
    <t>la01</t>
  </si>
  <si>
    <t>la02</t>
  </si>
  <si>
    <t>la03</t>
  </si>
  <si>
    <t>la04</t>
  </si>
  <si>
    <t>la05</t>
  </si>
  <si>
    <t>15x5</t>
  </si>
  <si>
    <t>la06</t>
  </si>
  <si>
    <t>la07</t>
  </si>
  <si>
    <t>la08</t>
  </si>
  <si>
    <t>la09</t>
  </si>
  <si>
    <t>la10</t>
  </si>
  <si>
    <t>20x5</t>
  </si>
  <si>
    <t>la11</t>
  </si>
  <si>
    <t>la12</t>
  </si>
  <si>
    <t>la13</t>
  </si>
  <si>
    <t>la14</t>
  </si>
  <si>
    <t>la15</t>
  </si>
  <si>
    <t>10x10</t>
  </si>
  <si>
    <t>la16</t>
  </si>
  <si>
    <t>la17</t>
  </si>
  <si>
    <t>la18</t>
  </si>
  <si>
    <t>la19</t>
  </si>
  <si>
    <t>la20</t>
  </si>
  <si>
    <t>15x10</t>
  </si>
  <si>
    <t>la21</t>
  </si>
  <si>
    <t>la22</t>
  </si>
  <si>
    <t>la23</t>
  </si>
  <si>
    <t>la24</t>
  </si>
  <si>
    <t>la25</t>
  </si>
  <si>
    <t>20x10</t>
  </si>
  <si>
    <t>la26</t>
  </si>
  <si>
    <t>la27</t>
  </si>
  <si>
    <t>la28</t>
  </si>
  <si>
    <t>la29</t>
  </si>
  <si>
    <t>la30</t>
  </si>
  <si>
    <t>30x10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</si>
  <si>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</si>
  <si>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</si>
  <si>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</si>
  <si>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</si>
  <si>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</si>
  <si>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</si>
  <si>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</si>
  <si>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</si>
  <si>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</si>
  <si>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</si>
  <si>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SBH (ADAMS)</t>
  </si>
  <si>
    <t>SBH (OURS)</t>
  </si>
  <si>
    <t>RANDOM PDRs</t>
  </si>
  <si>
    <t>RANDOM PDRs (BETA = 128)</t>
  </si>
  <si>
    <t>Self-Labeling</t>
  </si>
  <si>
    <t>Beta=128</t>
  </si>
  <si>
    <t>Beta=512</t>
  </si>
  <si>
    <t>Greedy (BETA=1)</t>
  </si>
  <si>
    <t>Self-Labeling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</si>
</sst>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8" xfId="0" applyFont="1" applyBorder="1"/>
    <xf numFmtId="0" fontId="2" fillId="2" borderId="3" xfId="0" applyFont="1" applyFill="1" applyBorder="1" applyAlignment="1">
      <alignment horizontal="center" vertical="center"/>
    </xf>
    <xf numFmtId="10" fontId="4" fillId="0" borderId="12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18" xfId="1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/>
    <xf numFmtId="0" fontId="4" fillId="6" borderId="12" xfId="0" applyFont="1" applyFill="1" applyBorder="1" applyAlignment="1">
      <alignment horizontal="center" vertical="center"/>
    </xf>
    <xf numFmtId="10" fontId="4" fillId="6" borderId="12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2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" fontId="4" fillId="0" borderId="0" xfId="0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0" fontId="4" fillId="6" borderId="0" xfId="1" applyNumberFormat="1" applyFont="1" applyFill="1" applyAlignment="1">
      <alignment horizontal="center" vertical="center"/>
    </xf>
    <xf numFmtId="0" fontId="4" fillId="6" borderId="0" xfId="1" applyNumberFormat="1" applyFont="1" applyFill="1" applyAlignment="1">
      <alignment horizontal="center" vertical="center"/>
    </xf>
    <xf numFmtId="1" fontId="4" fillId="6" borderId="0" xfId="1" applyNumberFormat="1" applyFont="1" applyFill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0" fontId="4" fillId="0" borderId="19" xfId="1" applyNumberFormat="1" applyFont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0" fontId="4" fillId="6" borderId="19" xfId="1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" fontId="4" fillId="0" borderId="18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/>
    <xf numFmtId="165" fontId="4" fillId="0" borderId="11" xfId="0" applyNumberFormat="1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6" borderId="0" xfId="0" applyFont="1" applyFill="1"/>
    <xf numFmtId="0" fontId="5" fillId="6" borderId="18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10" fontId="4" fillId="6" borderId="18" xfId="1" applyNumberFormat="1" applyFont="1" applyFill="1" applyBorder="1" applyAlignment="1">
      <alignment horizontal="center" vertical="center"/>
    </xf>
    <xf numFmtId="0" fontId="4" fillId="6" borderId="18" xfId="0" applyFont="1" applyFill="1" applyBorder="1"/>
    <xf numFmtId="1" fontId="4" fillId="6" borderId="18" xfId="1" applyNumberFormat="1" applyFont="1" applyFill="1" applyBorder="1" applyAlignment="1">
      <alignment horizontal="center" vertical="center"/>
    </xf>
    <xf numFmtId="0" fontId="4" fillId="5" borderId="10" xfId="0" applyFont="1" applyFill="1" applyBorder="1"/>
    <xf numFmtId="0" fontId="4" fillId="5" borderId="17" xfId="0" applyFont="1" applyFill="1" applyBorder="1"/>
    <xf numFmtId="0" fontId="4" fillId="5" borderId="4" xfId="0" applyFont="1" applyFill="1" applyBorder="1"/>
    <xf numFmtId="2" fontId="4" fillId="5" borderId="4" xfId="1" applyNumberFormat="1" applyFont="1" applyFill="1" applyBorder="1" applyAlignment="1">
      <alignment horizontal="center" vertical="center"/>
    </xf>
    <xf numFmtId="2" fontId="4" fillId="5" borderId="17" xfId="1" applyNumberFormat="1" applyFont="1" applyFill="1" applyBorder="1" applyAlignment="1">
      <alignment horizontal="center" vertical="center"/>
    </xf>
    <xf numFmtId="10" fontId="4" fillId="5" borderId="10" xfId="0" applyNumberFormat="1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18" xfId="1" applyNumberFormat="1" applyFont="1" applyFill="1" applyBorder="1" applyAlignment="1">
      <alignment horizontal="center" vertical="center"/>
    </xf>
    <xf numFmtId="1" fontId="4" fillId="5" borderId="4" xfId="1" applyNumberFormat="1" applyFont="1" applyFill="1" applyBorder="1" applyAlignment="1">
      <alignment horizontal="center" vertical="center"/>
    </xf>
    <xf numFmtId="1" fontId="4" fillId="5" borderId="17" xfId="1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799CDC"/>
      <color rgb="FF8460A0"/>
      <color rgb="FF6F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BD43-E1A3-DC47-A0DB-D35658E88CF4}">
  <dimension ref="A1:Y76"/>
  <sheetViews>
    <sheetView zoomScaleNormal="100" workbookViewId="0">
      <pane xSplit="3" ySplit="2" topLeftCell="D20" activePane="bottomRight" state="frozen"/>
      <selection pane="topRight" activeCell="D1" sqref="D1"/>
      <selection pane="bottomLeft" activeCell="A3" sqref="A3"/>
      <selection pane="bottomRight" activeCell="Q32" sqref="Q32"/>
    </sheetView>
  </sheetViews>
  <sheetFormatPr baseColWidth="10" defaultRowHeight="21" x14ac:dyDescent="0.25"/>
  <cols>
    <col min="1" max="2" width="12.83203125" style="10" customWidth="1"/>
    <col min="3" max="3" width="12.83203125" style="65" customWidth="1"/>
    <col min="4" max="5" width="10.83203125" style="10"/>
    <col min="6" max="11" width="10.83203125" style="1"/>
    <col min="12" max="12" width="2.83203125" style="83" customWidth="1"/>
    <col min="13" max="18" width="10.83203125" style="1"/>
    <col min="19" max="19" width="2.83203125" style="88" customWidth="1"/>
    <col min="20" max="16384" width="10.83203125" style="10"/>
  </cols>
  <sheetData>
    <row r="1" spans="1:25" s="1" customFormat="1" x14ac:dyDescent="0.25">
      <c r="A1" s="99" t="s">
        <v>6</v>
      </c>
      <c r="B1" s="99" t="s">
        <v>0</v>
      </c>
      <c r="C1" s="102" t="s">
        <v>1</v>
      </c>
      <c r="D1" s="99" t="s">
        <v>188</v>
      </c>
      <c r="E1" s="99"/>
      <c r="F1" s="99"/>
      <c r="G1" s="99"/>
      <c r="H1" s="99"/>
      <c r="I1" s="99"/>
      <c r="J1" s="99"/>
      <c r="K1" s="99"/>
      <c r="L1" s="103"/>
      <c r="M1" s="106"/>
      <c r="N1" s="107"/>
      <c r="O1" s="4"/>
      <c r="P1" s="4"/>
      <c r="Q1" s="106"/>
      <c r="R1" s="107"/>
      <c r="S1" s="81"/>
      <c r="T1" s="106" t="s">
        <v>242</v>
      </c>
      <c r="U1" s="107"/>
      <c r="V1" s="107"/>
      <c r="W1" s="107"/>
      <c r="X1" s="107"/>
      <c r="Y1" s="107"/>
    </row>
    <row r="2" spans="1:25" s="7" customFormat="1" ht="22" thickBot="1" x14ac:dyDescent="0.3">
      <c r="A2" s="99"/>
      <c r="B2" s="99"/>
      <c r="C2" s="102"/>
      <c r="D2" s="99" t="s">
        <v>189</v>
      </c>
      <c r="E2" s="99"/>
      <c r="F2" s="99" t="s">
        <v>4</v>
      </c>
      <c r="G2" s="99"/>
      <c r="H2" s="99" t="s">
        <v>190</v>
      </c>
      <c r="I2" s="99"/>
      <c r="J2" s="99" t="s">
        <v>5</v>
      </c>
      <c r="K2" s="99"/>
      <c r="L2" s="104"/>
      <c r="M2" s="97" t="s">
        <v>3</v>
      </c>
      <c r="N2" s="98"/>
      <c r="O2" s="97" t="s">
        <v>238</v>
      </c>
      <c r="P2" s="98"/>
      <c r="Q2" s="97" t="s">
        <v>239</v>
      </c>
      <c r="R2" s="98"/>
      <c r="S2" s="82"/>
      <c r="T2" s="97" t="s">
        <v>245</v>
      </c>
      <c r="U2" s="98"/>
      <c r="V2" s="97" t="s">
        <v>243</v>
      </c>
      <c r="W2" s="98"/>
      <c r="X2" s="97" t="s">
        <v>244</v>
      </c>
      <c r="Y2" s="98"/>
    </row>
    <row r="3" spans="1:25" s="1" customFormat="1" x14ac:dyDescent="0.25">
      <c r="A3" s="99"/>
      <c r="B3" s="99"/>
      <c r="C3" s="102"/>
      <c r="D3" s="5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104"/>
      <c r="M3" s="8" t="s">
        <v>7</v>
      </c>
      <c r="N3" s="8" t="s">
        <v>8</v>
      </c>
      <c r="O3" s="8" t="s">
        <v>7</v>
      </c>
      <c r="P3" s="8" t="s">
        <v>8</v>
      </c>
      <c r="Q3" s="8" t="s">
        <v>7</v>
      </c>
      <c r="R3" s="43" t="s">
        <v>8</v>
      </c>
      <c r="S3" s="83"/>
      <c r="T3" s="8" t="s">
        <v>7</v>
      </c>
      <c r="U3" s="8" t="s">
        <v>8</v>
      </c>
      <c r="V3" s="8" t="s">
        <v>7</v>
      </c>
      <c r="W3" s="8" t="s">
        <v>8</v>
      </c>
      <c r="X3" s="8" t="s">
        <v>7</v>
      </c>
      <c r="Y3" s="43" t="s">
        <v>8</v>
      </c>
    </row>
    <row r="4" spans="1:25" s="22" customFormat="1" ht="24" x14ac:dyDescent="0.25">
      <c r="A4" s="105" t="s">
        <v>191</v>
      </c>
      <c r="B4" s="26" t="s">
        <v>192</v>
      </c>
      <c r="C4" s="61">
        <v>666</v>
      </c>
      <c r="D4" s="23">
        <v>865</v>
      </c>
      <c r="E4" s="24">
        <f>D4/$C4-1</f>
        <v>0.29879879879879878</v>
      </c>
      <c r="F4" s="23">
        <v>751</v>
      </c>
      <c r="G4" s="24">
        <f>F4/$C4-1</f>
        <v>0.12762762762762758</v>
      </c>
      <c r="H4" s="23">
        <v>735</v>
      </c>
      <c r="I4" s="24">
        <f>H4/$C4-1</f>
        <v>0.10360360360360366</v>
      </c>
      <c r="J4" s="23">
        <v>767</v>
      </c>
      <c r="K4" s="24">
        <f>J4/$C4-1</f>
        <v>0.15165165165165173</v>
      </c>
      <c r="L4" s="89"/>
      <c r="M4" s="23">
        <v>666</v>
      </c>
      <c r="N4" s="24">
        <f t="shared" ref="N4:N43" si="0">M4/$C4-1</f>
        <v>0</v>
      </c>
      <c r="O4" s="23">
        <v>666</v>
      </c>
      <c r="P4" s="24">
        <f>O4/$C4-1</f>
        <v>0</v>
      </c>
      <c r="Q4" s="23">
        <v>666</v>
      </c>
      <c r="R4" s="24">
        <f t="shared" ref="R4:R43" si="1">Q4/$C4-1</f>
        <v>0</v>
      </c>
      <c r="S4" s="89"/>
      <c r="T4" s="23">
        <v>691.99993896484295</v>
      </c>
      <c r="U4" s="24">
        <f t="shared" ref="U4" si="2">T4/$C4-1</f>
        <v>3.9038947394659074E-2</v>
      </c>
      <c r="V4" s="23">
        <v>665.99993896484295</v>
      </c>
      <c r="W4" s="24">
        <f t="shared" ref="W4" si="3">V4/$C4-1</f>
        <v>-9.164437997366548E-8</v>
      </c>
      <c r="X4" s="23">
        <v>665.99993896484295</v>
      </c>
      <c r="Y4" s="24">
        <f t="shared" ref="Y4:Y43" si="4">X4/$C4-1</f>
        <v>-9.164437997366548E-8</v>
      </c>
    </row>
    <row r="5" spans="1:25" s="22" customFormat="1" ht="24" x14ac:dyDescent="0.25">
      <c r="A5" s="101"/>
      <c r="B5" s="25" t="s">
        <v>193</v>
      </c>
      <c r="C5" s="61">
        <v>655</v>
      </c>
      <c r="D5" s="23">
        <v>858</v>
      </c>
      <c r="E5" s="24">
        <f t="shared" ref="E5:E43" si="5">D5/$C5-1</f>
        <v>0.30992366412213745</v>
      </c>
      <c r="F5" s="23">
        <v>821</v>
      </c>
      <c r="G5" s="24">
        <f t="shared" ref="G5:G43" si="6">F5/$C5-1</f>
        <v>0.25343511450381673</v>
      </c>
      <c r="H5" s="23">
        <v>817</v>
      </c>
      <c r="I5" s="24">
        <f t="shared" ref="I5:I43" si="7">H5/$C5-1</f>
        <v>0.24732824427480926</v>
      </c>
      <c r="J5" s="23">
        <v>812</v>
      </c>
      <c r="K5" s="24">
        <f t="shared" ref="K5:K43" si="8">J5/$C5-1</f>
        <v>0.2396946564885496</v>
      </c>
      <c r="L5" s="89"/>
      <c r="M5" s="23">
        <v>722</v>
      </c>
      <c r="N5" s="24">
        <f t="shared" si="0"/>
        <v>0.10229007633587783</v>
      </c>
      <c r="O5" s="23">
        <v>720</v>
      </c>
      <c r="P5" s="24">
        <f t="shared" ref="P5:P43" si="9">O5/$C5-1</f>
        <v>9.92366412213741E-2</v>
      </c>
      <c r="Q5" s="23">
        <v>673</v>
      </c>
      <c r="R5" s="24">
        <f t="shared" si="1"/>
        <v>2.7480916030534264E-2</v>
      </c>
      <c r="S5" s="89"/>
      <c r="T5" s="23">
        <v>784.00006103515602</v>
      </c>
      <c r="U5" s="24">
        <f t="shared" ref="U5" si="10">T5/$C5-1</f>
        <v>0.19694665806894052</v>
      </c>
      <c r="V5" s="23">
        <v>672.00006103515602</v>
      </c>
      <c r="W5" s="24">
        <f t="shared" ref="W5" si="11">V5/$C5-1</f>
        <v>2.5954291656726802E-2</v>
      </c>
      <c r="X5" s="23">
        <v>669.00006103515602</v>
      </c>
      <c r="Y5" s="24">
        <f t="shared" si="4"/>
        <v>2.1374138984971092E-2</v>
      </c>
    </row>
    <row r="6" spans="1:25" s="22" customFormat="1" ht="24" x14ac:dyDescent="0.25">
      <c r="A6" s="101"/>
      <c r="B6" s="25" t="s">
        <v>194</v>
      </c>
      <c r="C6" s="61">
        <v>597</v>
      </c>
      <c r="D6" s="23">
        <v>751</v>
      </c>
      <c r="E6" s="24">
        <f t="shared" si="5"/>
        <v>0.25795644891122271</v>
      </c>
      <c r="F6" s="23">
        <v>672</v>
      </c>
      <c r="G6" s="24">
        <f t="shared" si="6"/>
        <v>0.12562814070351758</v>
      </c>
      <c r="H6" s="23">
        <v>696</v>
      </c>
      <c r="I6" s="24">
        <f t="shared" si="7"/>
        <v>0.16582914572864316</v>
      </c>
      <c r="J6" s="23">
        <v>726</v>
      </c>
      <c r="K6" s="24">
        <f t="shared" si="8"/>
        <v>0.21608040201005019</v>
      </c>
      <c r="L6" s="89"/>
      <c r="M6" s="23">
        <v>685</v>
      </c>
      <c r="N6" s="24">
        <f t="shared" si="0"/>
        <v>0.1474036850921272</v>
      </c>
      <c r="O6" s="23">
        <v>623</v>
      </c>
      <c r="P6" s="24">
        <f t="shared" si="9"/>
        <v>4.3551088777219471E-2</v>
      </c>
      <c r="Q6" s="23">
        <v>622</v>
      </c>
      <c r="R6" s="24">
        <f t="shared" si="1"/>
        <v>4.1876046901172526E-2</v>
      </c>
      <c r="S6" s="89"/>
      <c r="T6" s="23">
        <v>674.99993896484295</v>
      </c>
      <c r="U6" s="24">
        <f t="shared" ref="U6" si="12">T6/$C6-1</f>
        <v>0.13065316409521444</v>
      </c>
      <c r="V6" s="23">
        <v>625.00006103515602</v>
      </c>
      <c r="W6" s="24">
        <f t="shared" ref="W6" si="13">V6/$C6-1</f>
        <v>4.6901274765755563E-2</v>
      </c>
      <c r="X6" s="23">
        <v>608</v>
      </c>
      <c r="Y6" s="24">
        <f t="shared" si="4"/>
        <v>1.8425460636515956E-2</v>
      </c>
    </row>
    <row r="7" spans="1:25" s="21" customFormat="1" ht="24" x14ac:dyDescent="0.2">
      <c r="A7" s="101"/>
      <c r="B7" s="25" t="s">
        <v>195</v>
      </c>
      <c r="C7" s="61">
        <v>590</v>
      </c>
      <c r="D7" s="23">
        <v>722</v>
      </c>
      <c r="E7" s="24">
        <f t="shared" si="5"/>
        <v>0.22372881355932206</v>
      </c>
      <c r="F7" s="23">
        <v>711</v>
      </c>
      <c r="G7" s="24">
        <f t="shared" si="6"/>
        <v>0.20508474576271185</v>
      </c>
      <c r="H7" s="23">
        <v>758</v>
      </c>
      <c r="I7" s="24">
        <f t="shared" si="7"/>
        <v>0.28474576271186436</v>
      </c>
      <c r="J7" s="23">
        <v>706</v>
      </c>
      <c r="K7" s="24">
        <f t="shared" si="8"/>
        <v>0.19661016949152543</v>
      </c>
      <c r="L7" s="89"/>
      <c r="M7" s="23">
        <v>659</v>
      </c>
      <c r="N7" s="24">
        <f t="shared" si="0"/>
        <v>0.11694915254237293</v>
      </c>
      <c r="O7" s="23">
        <v>597</v>
      </c>
      <c r="P7" s="24">
        <f t="shared" si="9"/>
        <v>1.1864406779660941E-2</v>
      </c>
      <c r="Q7" s="23">
        <v>607</v>
      </c>
      <c r="R7" s="24">
        <f t="shared" si="1"/>
        <v>2.8813559322033999E-2</v>
      </c>
      <c r="S7" s="89"/>
      <c r="T7" s="23">
        <v>649</v>
      </c>
      <c r="U7" s="24">
        <f t="shared" ref="U7" si="14">T7/$C7-1</f>
        <v>0.10000000000000009</v>
      </c>
      <c r="V7" s="23">
        <v>602.00006103515602</v>
      </c>
      <c r="W7" s="24">
        <f t="shared" ref="W7" si="15">V7/$C7-1</f>
        <v>2.0339086500264392E-2</v>
      </c>
      <c r="X7" s="23">
        <v>598</v>
      </c>
      <c r="Y7" s="24">
        <f t="shared" si="4"/>
        <v>1.3559322033898313E-2</v>
      </c>
    </row>
    <row r="8" spans="1:25" s="54" customFormat="1" ht="25" thickBot="1" x14ac:dyDescent="0.25">
      <c r="A8" s="101"/>
      <c r="B8" s="56" t="s">
        <v>196</v>
      </c>
      <c r="C8" s="62">
        <v>593</v>
      </c>
      <c r="D8" s="57">
        <v>648</v>
      </c>
      <c r="E8" s="58">
        <f t="shared" si="5"/>
        <v>9.274873524451932E-2</v>
      </c>
      <c r="F8" s="57">
        <v>610</v>
      </c>
      <c r="G8" s="58">
        <f t="shared" si="6"/>
        <v>2.8667790893760481E-2</v>
      </c>
      <c r="H8" s="57">
        <v>593</v>
      </c>
      <c r="I8" s="58">
        <f t="shared" si="7"/>
        <v>0</v>
      </c>
      <c r="J8" s="57">
        <v>593</v>
      </c>
      <c r="K8" s="58">
        <f t="shared" si="8"/>
        <v>0</v>
      </c>
      <c r="L8" s="90"/>
      <c r="M8" s="57">
        <v>593</v>
      </c>
      <c r="N8" s="58">
        <f t="shared" si="0"/>
        <v>0</v>
      </c>
      <c r="O8" s="57">
        <v>593</v>
      </c>
      <c r="P8" s="58">
        <f t="shared" si="9"/>
        <v>0</v>
      </c>
      <c r="Q8" s="57">
        <v>593</v>
      </c>
      <c r="R8" s="58">
        <f t="shared" si="1"/>
        <v>0</v>
      </c>
      <c r="S8" s="90"/>
      <c r="T8" s="57">
        <v>593</v>
      </c>
      <c r="U8" s="58">
        <f t="shared" ref="U8" si="16">T8/$C8-1</f>
        <v>0</v>
      </c>
      <c r="V8" s="57">
        <v>593</v>
      </c>
      <c r="W8" s="58">
        <f t="shared" ref="W8" si="17">V8/$C8-1</f>
        <v>0</v>
      </c>
      <c r="X8" s="57">
        <v>593</v>
      </c>
      <c r="Y8" s="58">
        <f t="shared" si="4"/>
        <v>0</v>
      </c>
    </row>
    <row r="9" spans="1:25" s="21" customFormat="1" ht="24" x14ac:dyDescent="0.2">
      <c r="A9" s="100" t="s">
        <v>197</v>
      </c>
      <c r="B9" s="19" t="s">
        <v>198</v>
      </c>
      <c r="C9" s="63">
        <v>926</v>
      </c>
      <c r="D9" s="21">
        <v>966</v>
      </c>
      <c r="E9" s="9">
        <f t="shared" si="5"/>
        <v>4.3196544276457916E-2</v>
      </c>
      <c r="F9" s="21">
        <v>1200</v>
      </c>
      <c r="G9" s="9">
        <f t="shared" si="6"/>
        <v>0.29589632829373658</v>
      </c>
      <c r="H9" s="21">
        <v>926</v>
      </c>
      <c r="I9" s="9">
        <f t="shared" si="7"/>
        <v>0</v>
      </c>
      <c r="J9" s="21">
        <v>926</v>
      </c>
      <c r="K9" s="9">
        <f t="shared" si="8"/>
        <v>0</v>
      </c>
      <c r="L9" s="89"/>
      <c r="M9" s="21">
        <v>932</v>
      </c>
      <c r="N9" s="9">
        <f t="shared" si="0"/>
        <v>6.4794816414686096E-3</v>
      </c>
      <c r="O9" s="21">
        <v>926</v>
      </c>
      <c r="P9" s="9">
        <f t="shared" si="9"/>
        <v>0</v>
      </c>
      <c r="Q9" s="21">
        <v>926</v>
      </c>
      <c r="R9" s="9">
        <f t="shared" si="1"/>
        <v>0</v>
      </c>
      <c r="S9" s="89"/>
      <c r="T9" s="21">
        <v>926.00006103515602</v>
      </c>
      <c r="U9" s="9">
        <f t="shared" ref="U9" si="18">T9/$C9-1</f>
        <v>6.5912695523806519E-8</v>
      </c>
      <c r="V9" s="21">
        <v>926</v>
      </c>
      <c r="W9" s="9">
        <f t="shared" ref="W9" si="19">V9/$C9-1</f>
        <v>0</v>
      </c>
      <c r="X9" s="21">
        <v>926</v>
      </c>
      <c r="Y9" s="9">
        <f t="shared" si="4"/>
        <v>0</v>
      </c>
    </row>
    <row r="10" spans="1:25" s="21" customFormat="1" ht="24" x14ac:dyDescent="0.2">
      <c r="A10" s="100"/>
      <c r="B10" s="18" t="s">
        <v>199</v>
      </c>
      <c r="C10" s="63">
        <v>890</v>
      </c>
      <c r="D10" s="21">
        <v>1088</v>
      </c>
      <c r="E10" s="9">
        <f t="shared" si="5"/>
        <v>0.22247191011235956</v>
      </c>
      <c r="F10" s="21">
        <v>1034</v>
      </c>
      <c r="G10" s="9">
        <f t="shared" si="6"/>
        <v>0.16179775280898867</v>
      </c>
      <c r="H10" s="21">
        <v>970</v>
      </c>
      <c r="I10" s="9">
        <f t="shared" si="7"/>
        <v>8.98876404494382E-2</v>
      </c>
      <c r="J10" s="21">
        <v>1076</v>
      </c>
      <c r="K10" s="9">
        <f t="shared" si="8"/>
        <v>0.20898876404494393</v>
      </c>
      <c r="L10" s="89"/>
      <c r="M10" s="21">
        <v>976</v>
      </c>
      <c r="N10" s="9">
        <f t="shared" si="0"/>
        <v>9.6629213483146126E-2</v>
      </c>
      <c r="O10" s="21">
        <v>890</v>
      </c>
      <c r="P10" s="9">
        <f t="shared" si="9"/>
        <v>0</v>
      </c>
      <c r="Q10" s="21">
        <v>890</v>
      </c>
      <c r="R10" s="9">
        <f t="shared" si="1"/>
        <v>0</v>
      </c>
      <c r="S10" s="89"/>
      <c r="T10" s="21">
        <v>945.99993896484295</v>
      </c>
      <c r="U10" s="9">
        <f t="shared" ref="U10" si="20">T10/$C10-1</f>
        <v>6.2921279735778546E-2</v>
      </c>
      <c r="V10" s="21">
        <v>889.99987792968705</v>
      </c>
      <c r="W10" s="9">
        <f t="shared" ref="W10" si="21">V10/$C10-1</f>
        <v>-1.3715765501132182E-7</v>
      </c>
      <c r="X10" s="21">
        <v>889.99987792968705</v>
      </c>
      <c r="Y10" s="9">
        <f t="shared" si="4"/>
        <v>-1.3715765501132182E-7</v>
      </c>
    </row>
    <row r="11" spans="1:25" s="21" customFormat="1" ht="24" x14ac:dyDescent="0.2">
      <c r="A11" s="100"/>
      <c r="B11" s="18" t="s">
        <v>200</v>
      </c>
      <c r="C11" s="63">
        <v>863</v>
      </c>
      <c r="D11" s="21">
        <v>978</v>
      </c>
      <c r="E11" s="9">
        <f t="shared" si="5"/>
        <v>0.1332560834298957</v>
      </c>
      <c r="F11" s="21">
        <v>942</v>
      </c>
      <c r="G11" s="9">
        <f t="shared" si="6"/>
        <v>9.1541135573580457E-2</v>
      </c>
      <c r="H11" s="21">
        <v>943</v>
      </c>
      <c r="I11" s="9">
        <f t="shared" si="7"/>
        <v>9.2699884125144738E-2</v>
      </c>
      <c r="J11" s="21">
        <v>933</v>
      </c>
      <c r="K11" s="9">
        <f t="shared" si="8"/>
        <v>8.1112398609501701E-2</v>
      </c>
      <c r="L11" s="89"/>
      <c r="M11" s="21">
        <v>868</v>
      </c>
      <c r="N11" s="9">
        <f t="shared" si="0"/>
        <v>5.7937427578216294E-3</v>
      </c>
      <c r="O11" s="21">
        <v>868</v>
      </c>
      <c r="P11" s="9">
        <f t="shared" si="9"/>
        <v>5.7937427578216294E-3</v>
      </c>
      <c r="Q11" s="21">
        <v>863</v>
      </c>
      <c r="R11" s="9">
        <f t="shared" si="1"/>
        <v>0</v>
      </c>
      <c r="S11" s="89"/>
      <c r="T11" s="21">
        <v>919.99993896484295</v>
      </c>
      <c r="U11" s="9">
        <f t="shared" ref="U11" si="22">T11/$C11-1</f>
        <v>6.6048596714765928E-2</v>
      </c>
      <c r="V11" s="21">
        <v>862.99993896484295</v>
      </c>
      <c r="W11" s="9">
        <f t="shared" ref="W11" si="23">V11/$C11-1</f>
        <v>-7.0724399781063596E-8</v>
      </c>
      <c r="X11" s="21">
        <v>862.99993896484295</v>
      </c>
      <c r="Y11" s="9">
        <f t="shared" si="4"/>
        <v>-7.0724399781063596E-8</v>
      </c>
    </row>
    <row r="12" spans="1:25" s="21" customFormat="1" ht="24" x14ac:dyDescent="0.2">
      <c r="A12" s="100"/>
      <c r="B12" s="18" t="s">
        <v>201</v>
      </c>
      <c r="C12" s="63">
        <v>951</v>
      </c>
      <c r="D12" s="21">
        <v>951</v>
      </c>
      <c r="E12" s="9">
        <f t="shared" si="5"/>
        <v>0</v>
      </c>
      <c r="F12" s="21">
        <v>1045</v>
      </c>
      <c r="G12" s="9">
        <f t="shared" si="6"/>
        <v>9.8843322818086277E-2</v>
      </c>
      <c r="H12" s="21">
        <v>1015</v>
      </c>
      <c r="I12" s="9">
        <f t="shared" si="7"/>
        <v>6.7297581493165115E-2</v>
      </c>
      <c r="J12" s="21">
        <v>951</v>
      </c>
      <c r="K12" s="9">
        <f t="shared" si="8"/>
        <v>0</v>
      </c>
      <c r="L12" s="89"/>
      <c r="M12" s="21">
        <v>951</v>
      </c>
      <c r="N12" s="9">
        <f t="shared" si="0"/>
        <v>0</v>
      </c>
      <c r="O12" s="21">
        <v>951</v>
      </c>
      <c r="P12" s="9">
        <f t="shared" si="9"/>
        <v>0</v>
      </c>
      <c r="Q12" s="21">
        <v>951</v>
      </c>
      <c r="R12" s="9">
        <f t="shared" si="1"/>
        <v>0</v>
      </c>
      <c r="S12" s="89"/>
      <c r="T12" s="21">
        <v>951.00006103515602</v>
      </c>
      <c r="U12" s="9">
        <f t="shared" ref="U12" si="24">T12/$C12-1</f>
        <v>6.4179974890166136E-8</v>
      </c>
      <c r="V12" s="21">
        <v>950.99993896484295</v>
      </c>
      <c r="W12" s="9">
        <f t="shared" ref="W12" si="25">V12/$C12-1</f>
        <v>-6.4179975889366858E-8</v>
      </c>
      <c r="X12" s="21">
        <v>950.99993896484295</v>
      </c>
      <c r="Y12" s="9">
        <f t="shared" si="4"/>
        <v>-6.4179975889366858E-8</v>
      </c>
    </row>
    <row r="13" spans="1:25" s="54" customFormat="1" ht="25" thickBot="1" x14ac:dyDescent="0.25">
      <c r="A13" s="100"/>
      <c r="B13" s="20" t="s">
        <v>202</v>
      </c>
      <c r="C13" s="64">
        <v>958</v>
      </c>
      <c r="D13" s="54">
        <v>987</v>
      </c>
      <c r="E13" s="55">
        <f t="shared" si="5"/>
        <v>3.0271398747390377E-2</v>
      </c>
      <c r="F13" s="54">
        <v>1049</v>
      </c>
      <c r="G13" s="55">
        <f t="shared" si="6"/>
        <v>9.4989561586638738E-2</v>
      </c>
      <c r="H13" s="54">
        <v>966</v>
      </c>
      <c r="I13" s="55">
        <f t="shared" si="7"/>
        <v>8.3507306889352151E-3</v>
      </c>
      <c r="J13" s="54">
        <v>958</v>
      </c>
      <c r="K13" s="55">
        <f t="shared" si="8"/>
        <v>0</v>
      </c>
      <c r="L13" s="90"/>
      <c r="M13" s="54">
        <v>958</v>
      </c>
      <c r="N13" s="55">
        <f t="shared" si="0"/>
        <v>0</v>
      </c>
      <c r="O13" s="54">
        <v>959</v>
      </c>
      <c r="P13" s="55">
        <f t="shared" si="9"/>
        <v>1.0438413361169019E-3</v>
      </c>
      <c r="Q13" s="54">
        <v>958</v>
      </c>
      <c r="R13" s="55">
        <f t="shared" si="1"/>
        <v>0</v>
      </c>
      <c r="S13" s="90"/>
      <c r="T13" s="54">
        <v>957.99987792968705</v>
      </c>
      <c r="U13" s="55">
        <f t="shared" ref="U13" si="26">T13/$C13-1</f>
        <v>-1.2742203858717716E-7</v>
      </c>
      <c r="V13" s="54">
        <v>957.99981689453102</v>
      </c>
      <c r="W13" s="55">
        <f t="shared" ref="W13" si="27">V13/$C13-1</f>
        <v>-1.9113305738116537E-7</v>
      </c>
      <c r="X13" s="54">
        <v>957.99981689453102</v>
      </c>
      <c r="Y13" s="55">
        <f t="shared" si="4"/>
        <v>-1.9113305738116537E-7</v>
      </c>
    </row>
    <row r="14" spans="1:25" s="21" customFormat="1" ht="24" x14ac:dyDescent="0.2">
      <c r="A14" s="101" t="s">
        <v>203</v>
      </c>
      <c r="B14" s="26" t="s">
        <v>204</v>
      </c>
      <c r="C14" s="61">
        <v>1222</v>
      </c>
      <c r="D14" s="23">
        <v>1272</v>
      </c>
      <c r="E14" s="24">
        <f t="shared" si="5"/>
        <v>4.0916530278232388E-2</v>
      </c>
      <c r="F14" s="23">
        <v>1473</v>
      </c>
      <c r="G14" s="24">
        <f t="shared" si="6"/>
        <v>0.20540098199672663</v>
      </c>
      <c r="H14" s="23">
        <v>1268</v>
      </c>
      <c r="I14" s="24">
        <f t="shared" si="7"/>
        <v>3.7643207855973859E-2</v>
      </c>
      <c r="J14" s="23">
        <v>1230</v>
      </c>
      <c r="K14" s="24">
        <f t="shared" si="8"/>
        <v>6.5466448445172798E-3</v>
      </c>
      <c r="L14" s="89"/>
      <c r="M14" s="23">
        <v>1263</v>
      </c>
      <c r="N14" s="24">
        <f t="shared" si="0"/>
        <v>3.3551554828150643E-2</v>
      </c>
      <c r="O14" s="23">
        <v>1222</v>
      </c>
      <c r="P14" s="24">
        <f t="shared" si="9"/>
        <v>0</v>
      </c>
      <c r="Q14" s="23">
        <v>1222</v>
      </c>
      <c r="R14" s="24">
        <f t="shared" si="1"/>
        <v>0</v>
      </c>
      <c r="S14" s="89"/>
      <c r="T14" s="23">
        <v>1221.99987792968</v>
      </c>
      <c r="U14" s="24">
        <f t="shared" ref="U14" si="28">T14/$C14-1</f>
        <v>-9.989387883546641E-8</v>
      </c>
      <c r="V14" s="23">
        <v>1221.99987792968</v>
      </c>
      <c r="W14" s="24">
        <f t="shared" ref="W14" si="29">V14/$C14-1</f>
        <v>-9.989387883546641E-8</v>
      </c>
      <c r="X14" s="23">
        <v>1221.99987792968</v>
      </c>
      <c r="Y14" s="24">
        <f t="shared" si="4"/>
        <v>-9.989387883546641E-8</v>
      </c>
    </row>
    <row r="15" spans="1:25" s="21" customFormat="1" ht="24" x14ac:dyDescent="0.2">
      <c r="A15" s="101"/>
      <c r="B15" s="25" t="s">
        <v>205</v>
      </c>
      <c r="C15" s="61">
        <v>1039</v>
      </c>
      <c r="D15" s="23">
        <v>1039</v>
      </c>
      <c r="E15" s="24">
        <f t="shared" si="5"/>
        <v>0</v>
      </c>
      <c r="F15" s="23">
        <v>1305</v>
      </c>
      <c r="G15" s="24">
        <f t="shared" si="6"/>
        <v>0.25601539942252161</v>
      </c>
      <c r="H15" s="23">
        <v>1137</v>
      </c>
      <c r="I15" s="24">
        <f t="shared" si="7"/>
        <v>9.4321462945139656E-2</v>
      </c>
      <c r="J15" s="23">
        <v>1039</v>
      </c>
      <c r="K15" s="24">
        <f t="shared" si="8"/>
        <v>0</v>
      </c>
      <c r="L15" s="89"/>
      <c r="M15" s="23">
        <v>1039</v>
      </c>
      <c r="N15" s="24">
        <f t="shared" si="0"/>
        <v>0</v>
      </c>
      <c r="O15" s="23">
        <v>1039</v>
      </c>
      <c r="P15" s="24">
        <f t="shared" si="9"/>
        <v>0</v>
      </c>
      <c r="Q15" s="23">
        <v>1039</v>
      </c>
      <c r="R15" s="24">
        <f t="shared" si="1"/>
        <v>0</v>
      </c>
      <c r="S15" s="89"/>
      <c r="T15" s="23">
        <v>1039</v>
      </c>
      <c r="U15" s="24">
        <f t="shared" ref="U15" si="30">T15/$C15-1</f>
        <v>0</v>
      </c>
      <c r="V15" s="23">
        <v>1039</v>
      </c>
      <c r="W15" s="24">
        <f t="shared" ref="W15" si="31">V15/$C15-1</f>
        <v>0</v>
      </c>
      <c r="X15" s="23">
        <v>1038.99987792968</v>
      </c>
      <c r="Y15" s="24">
        <f t="shared" si="4"/>
        <v>-1.1748827721813626E-7</v>
      </c>
    </row>
    <row r="16" spans="1:25" s="21" customFormat="1" ht="24" x14ac:dyDescent="0.2">
      <c r="A16" s="101"/>
      <c r="B16" s="25" t="s">
        <v>206</v>
      </c>
      <c r="C16" s="61">
        <v>1150</v>
      </c>
      <c r="D16" s="23">
        <v>1161</v>
      </c>
      <c r="E16" s="24">
        <f t="shared" si="5"/>
        <v>9.565217391304337E-3</v>
      </c>
      <c r="F16" s="23">
        <v>1275</v>
      </c>
      <c r="G16" s="24">
        <f t="shared" si="6"/>
        <v>0.10869565217391308</v>
      </c>
      <c r="H16" s="23">
        <v>1166</v>
      </c>
      <c r="I16" s="24">
        <f t="shared" si="7"/>
        <v>1.3913043478260834E-2</v>
      </c>
      <c r="J16" s="23">
        <v>1150</v>
      </c>
      <c r="K16" s="24">
        <f t="shared" si="8"/>
        <v>0</v>
      </c>
      <c r="L16" s="89"/>
      <c r="M16" s="23">
        <v>1170</v>
      </c>
      <c r="N16" s="24">
        <f t="shared" si="0"/>
        <v>1.7391304347825987E-2</v>
      </c>
      <c r="O16" s="23">
        <v>1150</v>
      </c>
      <c r="P16" s="24">
        <f t="shared" si="9"/>
        <v>0</v>
      </c>
      <c r="Q16" s="23">
        <v>1150</v>
      </c>
      <c r="R16" s="24">
        <f t="shared" si="1"/>
        <v>0</v>
      </c>
      <c r="S16" s="89"/>
      <c r="T16" s="23">
        <v>1190</v>
      </c>
      <c r="U16" s="24">
        <f t="shared" ref="U16" si="32">T16/$C16-1</f>
        <v>3.4782608695652195E-2</v>
      </c>
      <c r="V16" s="23">
        <v>1149.99987792968</v>
      </c>
      <c r="W16" s="24">
        <f t="shared" ref="W16" si="33">V16/$C16-1</f>
        <v>-1.0614810430631394E-7</v>
      </c>
      <c r="X16" s="23">
        <v>1149.99987792968</v>
      </c>
      <c r="Y16" s="24">
        <f t="shared" si="4"/>
        <v>-1.0614810430631394E-7</v>
      </c>
    </row>
    <row r="17" spans="1:25" s="21" customFormat="1" ht="24" x14ac:dyDescent="0.2">
      <c r="A17" s="101"/>
      <c r="B17" s="25" t="s">
        <v>207</v>
      </c>
      <c r="C17" s="61">
        <v>1292</v>
      </c>
      <c r="D17" s="23">
        <v>1292</v>
      </c>
      <c r="E17" s="24">
        <f t="shared" si="5"/>
        <v>0</v>
      </c>
      <c r="F17" s="23">
        <v>1427</v>
      </c>
      <c r="G17" s="24">
        <f t="shared" si="6"/>
        <v>0.1044891640866874</v>
      </c>
      <c r="H17" s="23">
        <v>1292</v>
      </c>
      <c r="I17" s="24">
        <f t="shared" si="7"/>
        <v>0</v>
      </c>
      <c r="J17" s="23">
        <v>1292</v>
      </c>
      <c r="K17" s="24">
        <f t="shared" si="8"/>
        <v>0</v>
      </c>
      <c r="L17" s="89"/>
      <c r="M17" s="23">
        <v>1292</v>
      </c>
      <c r="N17" s="24">
        <f t="shared" si="0"/>
        <v>0</v>
      </c>
      <c r="O17" s="23">
        <v>1292</v>
      </c>
      <c r="P17" s="24">
        <f t="shared" si="9"/>
        <v>0</v>
      </c>
      <c r="Q17" s="23">
        <v>1292</v>
      </c>
      <c r="R17" s="24">
        <f t="shared" si="1"/>
        <v>0</v>
      </c>
      <c r="S17" s="89"/>
      <c r="T17" s="23">
        <v>1291.99987792968</v>
      </c>
      <c r="U17" s="24">
        <f t="shared" ref="U17" si="34">T17/$C17-1</f>
        <v>-9.448167181957956E-8</v>
      </c>
      <c r="V17" s="23">
        <v>1291.99975585937</v>
      </c>
      <c r="W17" s="24">
        <f t="shared" ref="W17" si="35">V17/$C17-1</f>
        <v>-1.8896333586759795E-7</v>
      </c>
      <c r="X17" s="23">
        <v>1291.99975585937</v>
      </c>
      <c r="Y17" s="24">
        <f t="shared" si="4"/>
        <v>-1.8896333586759795E-7</v>
      </c>
    </row>
    <row r="18" spans="1:25" s="54" customFormat="1" ht="25" thickBot="1" x14ac:dyDescent="0.25">
      <c r="A18" s="101"/>
      <c r="B18" s="56" t="s">
        <v>208</v>
      </c>
      <c r="C18" s="62">
        <v>1207</v>
      </c>
      <c r="D18" s="57">
        <v>1551</v>
      </c>
      <c r="E18" s="58">
        <f t="shared" si="5"/>
        <v>0.28500414250207129</v>
      </c>
      <c r="F18" s="57">
        <v>1376</v>
      </c>
      <c r="G18" s="58">
        <f t="shared" si="6"/>
        <v>0.14001657000828494</v>
      </c>
      <c r="H18" s="57">
        <v>1343</v>
      </c>
      <c r="I18" s="58">
        <f t="shared" si="7"/>
        <v>0.11267605633802824</v>
      </c>
      <c r="J18" s="57">
        <v>1513</v>
      </c>
      <c r="K18" s="58">
        <f t="shared" si="8"/>
        <v>0.25352112676056349</v>
      </c>
      <c r="L18" s="90"/>
      <c r="M18" s="57">
        <v>1306</v>
      </c>
      <c r="N18" s="58">
        <f t="shared" si="0"/>
        <v>8.2021541010770527E-2</v>
      </c>
      <c r="O18" s="57">
        <v>1207</v>
      </c>
      <c r="P18" s="58">
        <f t="shared" si="9"/>
        <v>0</v>
      </c>
      <c r="Q18" s="57">
        <v>1211</v>
      </c>
      <c r="R18" s="58">
        <f t="shared" si="1"/>
        <v>3.314001657000798E-3</v>
      </c>
      <c r="S18" s="90"/>
      <c r="T18" s="57">
        <v>1293</v>
      </c>
      <c r="U18" s="58">
        <f t="shared" ref="U18" si="36">T18/$C18-1</f>
        <v>7.1251035625517822E-2</v>
      </c>
      <c r="V18" s="57">
        <v>1206.99987792968</v>
      </c>
      <c r="W18" s="58">
        <f t="shared" ref="W18" si="37">V18/$C18-1</f>
        <v>-1.0113531068167703E-7</v>
      </c>
      <c r="X18" s="57">
        <v>1206.99987792968</v>
      </c>
      <c r="Y18" s="58">
        <f t="shared" si="4"/>
        <v>-1.0113531068167703E-7</v>
      </c>
    </row>
    <row r="19" spans="1:25" s="21" customFormat="1" ht="24" x14ac:dyDescent="0.2">
      <c r="A19" s="100" t="s">
        <v>209</v>
      </c>
      <c r="B19" s="19" t="s">
        <v>210</v>
      </c>
      <c r="C19" s="63">
        <v>945</v>
      </c>
      <c r="D19" s="21">
        <v>1117</v>
      </c>
      <c r="E19" s="9">
        <f t="shared" si="5"/>
        <v>0.18201058201058196</v>
      </c>
      <c r="F19" s="21">
        <v>1156</v>
      </c>
      <c r="G19" s="9">
        <f t="shared" si="6"/>
        <v>0.2232804232804233</v>
      </c>
      <c r="H19" s="21">
        <v>1054</v>
      </c>
      <c r="I19" s="9">
        <f t="shared" si="7"/>
        <v>0.1153439153439153</v>
      </c>
      <c r="J19" s="21">
        <v>1095</v>
      </c>
      <c r="K19" s="9">
        <f t="shared" si="8"/>
        <v>0.15873015873015883</v>
      </c>
      <c r="L19" s="89"/>
      <c r="M19" s="21">
        <v>1034</v>
      </c>
      <c r="N19" s="9">
        <f t="shared" si="0"/>
        <v>9.4179894179894141E-2</v>
      </c>
      <c r="O19" s="21">
        <v>1021</v>
      </c>
      <c r="P19" s="9">
        <f t="shared" si="9"/>
        <v>8.0423280423280508E-2</v>
      </c>
      <c r="Q19" s="21">
        <v>1017</v>
      </c>
      <c r="R19" s="9">
        <f t="shared" si="1"/>
        <v>7.6190476190476142E-2</v>
      </c>
      <c r="S19" s="89"/>
      <c r="T19" s="21">
        <v>1102</v>
      </c>
      <c r="U19" s="9">
        <f t="shared" ref="U19" si="38">T19/$C19-1</f>
        <v>0.16613756613756614</v>
      </c>
      <c r="V19" s="21">
        <v>981</v>
      </c>
      <c r="W19" s="9">
        <f t="shared" ref="W19" si="39">V19/$C19-1</f>
        <v>3.8095238095238182E-2</v>
      </c>
      <c r="X19" s="21">
        <v>981</v>
      </c>
      <c r="Y19" s="9">
        <f t="shared" si="4"/>
        <v>3.8095238095238182E-2</v>
      </c>
    </row>
    <row r="20" spans="1:25" s="21" customFormat="1" ht="24" x14ac:dyDescent="0.2">
      <c r="A20" s="100"/>
      <c r="B20" s="18" t="s">
        <v>211</v>
      </c>
      <c r="C20" s="63">
        <v>784</v>
      </c>
      <c r="D20" s="21">
        <v>982</v>
      </c>
      <c r="E20" s="9">
        <f t="shared" si="5"/>
        <v>0.25255102040816335</v>
      </c>
      <c r="F20" s="21">
        <v>924</v>
      </c>
      <c r="G20" s="9">
        <f t="shared" si="6"/>
        <v>0.1785714285714286</v>
      </c>
      <c r="H20" s="21">
        <v>846</v>
      </c>
      <c r="I20" s="9">
        <f t="shared" si="7"/>
        <v>7.9081632653061229E-2</v>
      </c>
      <c r="J20" s="21">
        <v>902</v>
      </c>
      <c r="K20" s="9">
        <f t="shared" si="8"/>
        <v>0.15051020408163263</v>
      </c>
      <c r="L20" s="89"/>
      <c r="M20" s="21">
        <v>801</v>
      </c>
      <c r="N20" s="9">
        <f t="shared" si="0"/>
        <v>2.168367346938771E-2</v>
      </c>
      <c r="O20" s="21">
        <v>796</v>
      </c>
      <c r="P20" s="9">
        <f t="shared" si="9"/>
        <v>1.5306122448979664E-2</v>
      </c>
      <c r="Q20" s="21">
        <v>818</v>
      </c>
      <c r="R20" s="9">
        <f t="shared" si="1"/>
        <v>4.336734693877542E-2</v>
      </c>
      <c r="S20" s="89"/>
      <c r="T20" s="21">
        <v>797.99993896484295</v>
      </c>
      <c r="U20" s="9">
        <f t="shared" ref="U20" si="40">T20/$C20-1</f>
        <v>1.7857065006177342E-2</v>
      </c>
      <c r="V20" s="21">
        <v>795</v>
      </c>
      <c r="W20" s="9">
        <f t="shared" ref="W20" si="41">V20/$C20-1</f>
        <v>1.4030612244897878E-2</v>
      </c>
      <c r="X20" s="21">
        <v>787</v>
      </c>
      <c r="Y20" s="9">
        <f t="shared" si="4"/>
        <v>3.8265306122449161E-3</v>
      </c>
    </row>
    <row r="21" spans="1:25" s="21" customFormat="1" ht="24" x14ac:dyDescent="0.2">
      <c r="A21" s="100"/>
      <c r="B21" s="18" t="s">
        <v>212</v>
      </c>
      <c r="C21" s="63">
        <v>848</v>
      </c>
      <c r="D21" s="21">
        <v>1007</v>
      </c>
      <c r="E21" s="9">
        <f t="shared" si="5"/>
        <v>0.1875</v>
      </c>
      <c r="F21" s="21">
        <v>981</v>
      </c>
      <c r="G21" s="9">
        <f t="shared" si="6"/>
        <v>0.15683962264150941</v>
      </c>
      <c r="H21" s="21">
        <v>970</v>
      </c>
      <c r="I21" s="9">
        <f t="shared" si="7"/>
        <v>0.14386792452830188</v>
      </c>
      <c r="J21" s="21">
        <v>972</v>
      </c>
      <c r="K21" s="9">
        <f t="shared" si="8"/>
        <v>0.14622641509433953</v>
      </c>
      <c r="L21" s="89"/>
      <c r="M21" s="21">
        <v>926</v>
      </c>
      <c r="N21" s="9">
        <f t="shared" si="0"/>
        <v>9.1981132075471761E-2</v>
      </c>
      <c r="O21" s="21">
        <v>891</v>
      </c>
      <c r="P21" s="9">
        <f t="shared" si="9"/>
        <v>5.0707547169811296E-2</v>
      </c>
      <c r="Q21" s="21">
        <v>865</v>
      </c>
      <c r="R21" s="9">
        <f t="shared" si="1"/>
        <v>2.0047169811320709E-2</v>
      </c>
      <c r="S21" s="89"/>
      <c r="T21" s="21">
        <v>922</v>
      </c>
      <c r="U21" s="9">
        <f t="shared" ref="U21" si="42">T21/$C21-1</f>
        <v>8.7264150943396235E-2</v>
      </c>
      <c r="V21" s="21">
        <v>866.99993896484295</v>
      </c>
      <c r="W21" s="9">
        <f t="shared" ref="W21" si="43">V21/$C21-1</f>
        <v>2.2405588401937404E-2</v>
      </c>
      <c r="X21" s="21">
        <v>866.99993896484295</v>
      </c>
      <c r="Y21" s="9">
        <f t="shared" si="4"/>
        <v>2.2405588401937404E-2</v>
      </c>
    </row>
    <row r="22" spans="1:25" s="21" customFormat="1" ht="24" x14ac:dyDescent="0.2">
      <c r="A22" s="100"/>
      <c r="B22" s="18" t="s">
        <v>213</v>
      </c>
      <c r="C22" s="63">
        <v>842</v>
      </c>
      <c r="D22" s="21">
        <v>1014</v>
      </c>
      <c r="E22" s="9">
        <f t="shared" si="5"/>
        <v>0.20427553444180524</v>
      </c>
      <c r="F22" s="21">
        <v>940</v>
      </c>
      <c r="G22" s="9">
        <f t="shared" si="6"/>
        <v>0.11638954869358664</v>
      </c>
      <c r="H22" s="21">
        <v>1013</v>
      </c>
      <c r="I22" s="9">
        <f t="shared" si="7"/>
        <v>0.20308788598574812</v>
      </c>
      <c r="J22" s="21">
        <v>975</v>
      </c>
      <c r="K22" s="9">
        <f t="shared" si="8"/>
        <v>0.15795724465558192</v>
      </c>
      <c r="L22" s="89"/>
      <c r="M22" s="21">
        <v>906</v>
      </c>
      <c r="N22" s="9">
        <f t="shared" si="0"/>
        <v>7.6009501187648487E-2</v>
      </c>
      <c r="O22" s="21">
        <v>875</v>
      </c>
      <c r="P22" s="9">
        <f t="shared" si="9"/>
        <v>3.9192399049881255E-2</v>
      </c>
      <c r="Q22" s="21">
        <v>906</v>
      </c>
      <c r="R22" s="9">
        <f t="shared" si="1"/>
        <v>7.6009501187648487E-2</v>
      </c>
      <c r="S22" s="89"/>
      <c r="T22" s="21">
        <v>893.99987792968705</v>
      </c>
      <c r="U22" s="9">
        <f t="shared" ref="U22" si="44">T22/$C22-1</f>
        <v>6.1757574738345644E-2</v>
      </c>
      <c r="V22" s="21">
        <v>876.99987792968705</v>
      </c>
      <c r="W22" s="9">
        <f t="shared" ref="W22" si="45">V22/$C22-1</f>
        <v>4.1567550985376567E-2</v>
      </c>
      <c r="X22" s="21">
        <v>859.99987792968705</v>
      </c>
      <c r="Y22" s="9">
        <f t="shared" si="4"/>
        <v>2.1377527232407489E-2</v>
      </c>
    </row>
    <row r="23" spans="1:25" s="54" customFormat="1" ht="25" thickBot="1" x14ac:dyDescent="0.25">
      <c r="A23" s="100"/>
      <c r="B23" s="20" t="s">
        <v>214</v>
      </c>
      <c r="C23" s="64">
        <v>902</v>
      </c>
      <c r="D23" s="54">
        <v>1296</v>
      </c>
      <c r="E23" s="55">
        <f t="shared" si="5"/>
        <v>0.43680709534368067</v>
      </c>
      <c r="F23" s="54">
        <v>1000</v>
      </c>
      <c r="G23" s="55">
        <f t="shared" si="6"/>
        <v>0.10864745011086474</v>
      </c>
      <c r="H23" s="54">
        <v>964</v>
      </c>
      <c r="I23" s="55">
        <f t="shared" si="7"/>
        <v>6.8736141906873716E-2</v>
      </c>
      <c r="J23" s="54">
        <v>1160</v>
      </c>
      <c r="K23" s="55">
        <f t="shared" si="8"/>
        <v>0.2860310421286032</v>
      </c>
      <c r="L23" s="90"/>
      <c r="M23" s="54">
        <v>1003</v>
      </c>
      <c r="N23" s="55">
        <f t="shared" si="0"/>
        <v>0.11197339246119742</v>
      </c>
      <c r="O23" s="54">
        <v>924</v>
      </c>
      <c r="P23" s="55">
        <f t="shared" si="9"/>
        <v>2.4390243902439046E-2</v>
      </c>
      <c r="Q23" s="54">
        <v>964</v>
      </c>
      <c r="R23" s="55">
        <f t="shared" si="1"/>
        <v>6.8736141906873716E-2</v>
      </c>
      <c r="S23" s="90"/>
      <c r="T23" s="54">
        <v>1001.99987792968</v>
      </c>
      <c r="U23" s="55">
        <f t="shared" ref="U23" si="46">T23/$C23-1</f>
        <v>0.11086460967813738</v>
      </c>
      <c r="V23" s="54">
        <v>938</v>
      </c>
      <c r="W23" s="55">
        <f t="shared" ref="W23" si="47">V23/$C23-1</f>
        <v>3.9911308203991025E-2</v>
      </c>
      <c r="X23" s="54">
        <v>937.99993896484295</v>
      </c>
      <c r="Y23" s="55">
        <f t="shared" si="4"/>
        <v>3.9911240537519932E-2</v>
      </c>
    </row>
    <row r="24" spans="1:25" s="21" customFormat="1" ht="24" x14ac:dyDescent="0.2">
      <c r="A24" s="101" t="s">
        <v>215</v>
      </c>
      <c r="B24" s="26" t="s">
        <v>216</v>
      </c>
      <c r="C24" s="61">
        <v>1046</v>
      </c>
      <c r="D24" s="23">
        <v>1357</v>
      </c>
      <c r="E24" s="24">
        <f t="shared" si="5"/>
        <v>0.29732313575525815</v>
      </c>
      <c r="F24" s="23">
        <v>1324</v>
      </c>
      <c r="G24" s="24">
        <f t="shared" si="6"/>
        <v>0.26577437858508612</v>
      </c>
      <c r="H24" s="23">
        <v>1264</v>
      </c>
      <c r="I24" s="24">
        <f t="shared" si="7"/>
        <v>0.20841300191204581</v>
      </c>
      <c r="J24" s="23">
        <v>1332</v>
      </c>
      <c r="K24" s="24">
        <f t="shared" si="8"/>
        <v>0.27342256214149141</v>
      </c>
      <c r="L24" s="89"/>
      <c r="M24" s="23">
        <v>1179</v>
      </c>
      <c r="N24" s="24">
        <f t="shared" si="0"/>
        <v>0.12715105162523899</v>
      </c>
      <c r="O24" s="23">
        <v>1172</v>
      </c>
      <c r="P24" s="24">
        <f t="shared" si="9"/>
        <v>0.12045889101338436</v>
      </c>
      <c r="Q24" s="23">
        <v>1138</v>
      </c>
      <c r="R24" s="24">
        <f t="shared" si="1"/>
        <v>8.7954110898661675E-2</v>
      </c>
      <c r="S24" s="89"/>
      <c r="T24" s="23">
        <v>1201</v>
      </c>
      <c r="U24" s="24">
        <f t="shared" ref="U24" si="48">T24/$C24-1</f>
        <v>0.14818355640535374</v>
      </c>
      <c r="V24" s="23">
        <v>1148</v>
      </c>
      <c r="W24" s="24">
        <f t="shared" ref="W24" si="49">V24/$C24-1</f>
        <v>9.7514340344168282E-2</v>
      </c>
      <c r="X24" s="23">
        <v>1147.00012207031</v>
      </c>
      <c r="Y24" s="24">
        <f t="shared" si="4"/>
        <v>9.6558434101634782E-2</v>
      </c>
    </row>
    <row r="25" spans="1:25" s="21" customFormat="1" ht="24" x14ac:dyDescent="0.2">
      <c r="A25" s="101"/>
      <c r="B25" s="25" t="s">
        <v>217</v>
      </c>
      <c r="C25" s="61">
        <v>927</v>
      </c>
      <c r="D25" s="23">
        <v>1284</v>
      </c>
      <c r="E25" s="24">
        <f t="shared" si="5"/>
        <v>0.38511326860841422</v>
      </c>
      <c r="F25" s="23">
        <v>1180</v>
      </c>
      <c r="G25" s="24">
        <f t="shared" si="6"/>
        <v>0.27292340884573885</v>
      </c>
      <c r="H25" s="23">
        <v>1079</v>
      </c>
      <c r="I25" s="24">
        <f t="shared" si="7"/>
        <v>0.16396979503775611</v>
      </c>
      <c r="J25" s="23">
        <v>1190</v>
      </c>
      <c r="K25" s="24">
        <f t="shared" si="8"/>
        <v>0.28371089536138072</v>
      </c>
      <c r="L25" s="89"/>
      <c r="M25" s="23">
        <v>1032</v>
      </c>
      <c r="N25" s="24">
        <f t="shared" si="0"/>
        <v>0.11326860841423958</v>
      </c>
      <c r="O25" s="23">
        <v>1040</v>
      </c>
      <c r="P25" s="24">
        <f t="shared" si="9"/>
        <v>0.12189859762675304</v>
      </c>
      <c r="Q25" s="23">
        <v>1025</v>
      </c>
      <c r="R25" s="24">
        <f t="shared" si="1"/>
        <v>0.10571736785329011</v>
      </c>
      <c r="S25" s="89"/>
      <c r="T25" s="23">
        <v>1008.99993896484</v>
      </c>
      <c r="U25" s="24">
        <f t="shared" ref="U25" si="50">T25/$C25-1</f>
        <v>8.8457323586666581E-2</v>
      </c>
      <c r="V25" s="23">
        <v>966.00006103515602</v>
      </c>
      <c r="W25" s="24">
        <f t="shared" ref="W25" si="51">V25/$C25-1</f>
        <v>4.207126325259547E-2</v>
      </c>
      <c r="X25" s="23">
        <v>966.00006103515602</v>
      </c>
      <c r="Y25" s="24">
        <f t="shared" si="4"/>
        <v>4.207126325259547E-2</v>
      </c>
    </row>
    <row r="26" spans="1:25" s="21" customFormat="1" ht="24" x14ac:dyDescent="0.2">
      <c r="A26" s="101"/>
      <c r="B26" s="25" t="s">
        <v>218</v>
      </c>
      <c r="C26" s="61">
        <v>1032</v>
      </c>
      <c r="D26" s="23">
        <v>1200</v>
      </c>
      <c r="E26" s="24">
        <f t="shared" si="5"/>
        <v>0.16279069767441867</v>
      </c>
      <c r="F26" s="23">
        <v>1162</v>
      </c>
      <c r="G26" s="24">
        <f t="shared" si="6"/>
        <v>0.12596899224806202</v>
      </c>
      <c r="H26" s="23">
        <v>1185</v>
      </c>
      <c r="I26" s="24">
        <f t="shared" si="7"/>
        <v>0.14825581395348841</v>
      </c>
      <c r="J26" s="23">
        <v>1228</v>
      </c>
      <c r="K26" s="24">
        <f t="shared" si="8"/>
        <v>0.18992248062015493</v>
      </c>
      <c r="L26" s="89"/>
      <c r="M26" s="23">
        <v>1132</v>
      </c>
      <c r="N26" s="24">
        <f t="shared" si="0"/>
        <v>9.68992248062015E-2</v>
      </c>
      <c r="O26" s="23">
        <v>1061</v>
      </c>
      <c r="P26" s="24">
        <f t="shared" si="9"/>
        <v>2.81007751937985E-2</v>
      </c>
      <c r="Q26" s="23">
        <v>1070</v>
      </c>
      <c r="R26" s="24">
        <f t="shared" si="1"/>
        <v>3.6821705426356655E-2</v>
      </c>
      <c r="S26" s="89"/>
      <c r="T26" s="23">
        <v>1089</v>
      </c>
      <c r="U26" s="24">
        <f t="shared" ref="U26" si="52">T26/$C26-1</f>
        <v>5.5232558139534982E-2</v>
      </c>
      <c r="V26" s="23">
        <v>1057</v>
      </c>
      <c r="W26" s="24">
        <f t="shared" ref="W26" si="53">V26/$C26-1</f>
        <v>2.4224806201550431E-2</v>
      </c>
      <c r="X26" s="23">
        <v>1049</v>
      </c>
      <c r="Y26" s="24">
        <f t="shared" si="4"/>
        <v>1.6472868217054293E-2</v>
      </c>
    </row>
    <row r="27" spans="1:25" s="21" customFormat="1" ht="24" x14ac:dyDescent="0.2">
      <c r="A27" s="101"/>
      <c r="B27" s="25" t="s">
        <v>219</v>
      </c>
      <c r="C27" s="61">
        <v>935</v>
      </c>
      <c r="D27" s="23">
        <v>1105</v>
      </c>
      <c r="E27" s="24">
        <f t="shared" si="5"/>
        <v>0.18181818181818188</v>
      </c>
      <c r="F27" s="23">
        <v>1203</v>
      </c>
      <c r="G27" s="24">
        <f t="shared" si="6"/>
        <v>0.28663101604278074</v>
      </c>
      <c r="H27" s="23">
        <v>1101</v>
      </c>
      <c r="I27" s="24">
        <f t="shared" si="7"/>
        <v>0.17754010695187161</v>
      </c>
      <c r="J27" s="23">
        <v>1082</v>
      </c>
      <c r="K27" s="24">
        <f t="shared" si="8"/>
        <v>0.1572192513368984</v>
      </c>
      <c r="L27" s="89"/>
      <c r="M27" s="23">
        <v>1021</v>
      </c>
      <c r="N27" s="24">
        <f t="shared" si="0"/>
        <v>9.1978609625668506E-2</v>
      </c>
      <c r="O27" s="23">
        <v>1000</v>
      </c>
      <c r="P27" s="24">
        <f t="shared" si="9"/>
        <v>6.9518716577540163E-2</v>
      </c>
      <c r="Q27" s="23">
        <v>978</v>
      </c>
      <c r="R27" s="24">
        <f t="shared" si="1"/>
        <v>4.5989304812834142E-2</v>
      </c>
      <c r="S27" s="89"/>
      <c r="T27" s="23">
        <v>1095</v>
      </c>
      <c r="U27" s="24">
        <f t="shared" ref="U27" si="54">T27/$C27-1</f>
        <v>0.17112299465240643</v>
      </c>
      <c r="V27" s="23">
        <v>999.99993896484295</v>
      </c>
      <c r="W27" s="24">
        <f t="shared" ref="W27" si="55">V27/$C27-1</f>
        <v>6.9518651299297352E-2</v>
      </c>
      <c r="X27" s="23">
        <v>999</v>
      </c>
      <c r="Y27" s="24">
        <f t="shared" si="4"/>
        <v>6.8449197860962485E-2</v>
      </c>
    </row>
    <row r="28" spans="1:25" s="54" customFormat="1" ht="25" thickBot="1" x14ac:dyDescent="0.25">
      <c r="A28" s="101"/>
      <c r="B28" s="56" t="s">
        <v>220</v>
      </c>
      <c r="C28" s="62">
        <v>977</v>
      </c>
      <c r="D28" s="57">
        <v>1246</v>
      </c>
      <c r="E28" s="58">
        <f t="shared" si="5"/>
        <v>0.27533265097236437</v>
      </c>
      <c r="F28" s="57">
        <v>1449</v>
      </c>
      <c r="G28" s="58">
        <f t="shared" si="6"/>
        <v>0.48311156601842375</v>
      </c>
      <c r="H28" s="57">
        <v>1129</v>
      </c>
      <c r="I28" s="58">
        <f t="shared" si="7"/>
        <v>0.1555783009211873</v>
      </c>
      <c r="J28" s="57">
        <v>1215</v>
      </c>
      <c r="K28" s="58">
        <f t="shared" si="8"/>
        <v>0.24360286591606961</v>
      </c>
      <c r="L28" s="90"/>
      <c r="M28" s="57">
        <v>1147</v>
      </c>
      <c r="N28" s="58">
        <f t="shared" si="0"/>
        <v>0.1740020470829069</v>
      </c>
      <c r="O28" s="57">
        <v>1048</v>
      </c>
      <c r="P28" s="58">
        <f t="shared" si="9"/>
        <v>7.2671443193449425E-2</v>
      </c>
      <c r="Q28" s="57">
        <v>1076</v>
      </c>
      <c r="R28" s="58">
        <f t="shared" si="1"/>
        <v>0.10133060388945747</v>
      </c>
      <c r="S28" s="90"/>
      <c r="T28" s="57">
        <v>1092.00012207031</v>
      </c>
      <c r="U28" s="58">
        <f t="shared" ref="U28" si="56">T28/$C28-1</f>
        <v>0.1177073920883418</v>
      </c>
      <c r="V28" s="57">
        <v>1004.00006103515</v>
      </c>
      <c r="W28" s="58">
        <f t="shared" ref="W28" si="57">V28/$C28-1</f>
        <v>2.7635681714585525E-2</v>
      </c>
      <c r="X28" s="57">
        <v>1004.00006103515</v>
      </c>
      <c r="Y28" s="58">
        <f t="shared" si="4"/>
        <v>2.7635681714585525E-2</v>
      </c>
    </row>
    <row r="29" spans="1:25" s="21" customFormat="1" ht="24" x14ac:dyDescent="0.2">
      <c r="A29" s="100" t="s">
        <v>221</v>
      </c>
      <c r="B29" s="19" t="s">
        <v>222</v>
      </c>
      <c r="C29" s="63">
        <v>1218</v>
      </c>
      <c r="D29" s="21">
        <v>1451</v>
      </c>
      <c r="E29" s="9">
        <f t="shared" si="5"/>
        <v>0.19129720853858778</v>
      </c>
      <c r="F29" s="21">
        <v>1498</v>
      </c>
      <c r="G29" s="9">
        <f t="shared" si="6"/>
        <v>0.22988505747126431</v>
      </c>
      <c r="H29" s="21">
        <v>1435</v>
      </c>
      <c r="I29" s="9">
        <f t="shared" si="7"/>
        <v>0.17816091954022983</v>
      </c>
      <c r="J29" s="21">
        <v>1416</v>
      </c>
      <c r="K29" s="9">
        <f t="shared" si="8"/>
        <v>0.16256157635467972</v>
      </c>
      <c r="L29" s="89"/>
      <c r="M29" s="21">
        <v>1410</v>
      </c>
      <c r="N29" s="9">
        <f t="shared" si="0"/>
        <v>0.1576354679802956</v>
      </c>
      <c r="O29" s="21">
        <v>1304</v>
      </c>
      <c r="P29" s="9">
        <f t="shared" si="9"/>
        <v>7.0607553366174081E-2</v>
      </c>
      <c r="Q29" s="21">
        <v>1250</v>
      </c>
      <c r="R29" s="9">
        <f t="shared" si="1"/>
        <v>2.6272577996715896E-2</v>
      </c>
      <c r="S29" s="89"/>
      <c r="T29" s="21">
        <v>1422</v>
      </c>
      <c r="U29" s="9">
        <f t="shared" ref="U29" si="58">T29/$C29-1</f>
        <v>0.16748768472906406</v>
      </c>
      <c r="V29" s="21">
        <v>1296</v>
      </c>
      <c r="W29" s="9">
        <f t="shared" ref="W29" si="59">V29/$C29-1</f>
        <v>6.4039408866995107E-2</v>
      </c>
      <c r="X29" s="21">
        <v>1277.00012207031</v>
      </c>
      <c r="Y29" s="9">
        <f t="shared" si="4"/>
        <v>4.844016590337441E-2</v>
      </c>
    </row>
    <row r="30" spans="1:25" s="21" customFormat="1" ht="24" x14ac:dyDescent="0.2">
      <c r="A30" s="100"/>
      <c r="B30" s="18" t="s">
        <v>223</v>
      </c>
      <c r="C30" s="63">
        <v>1235</v>
      </c>
      <c r="D30" s="21">
        <v>1545</v>
      </c>
      <c r="E30" s="9">
        <f t="shared" si="5"/>
        <v>0.25101214574898778</v>
      </c>
      <c r="F30" s="21">
        <v>1784</v>
      </c>
      <c r="G30" s="9">
        <f t="shared" si="6"/>
        <v>0.44453441295546559</v>
      </c>
      <c r="H30" s="21">
        <v>1442</v>
      </c>
      <c r="I30" s="9">
        <f t="shared" si="7"/>
        <v>0.16761133603238876</v>
      </c>
      <c r="J30" s="21">
        <v>1672</v>
      </c>
      <c r="K30" s="9">
        <f t="shared" si="8"/>
        <v>0.35384615384615392</v>
      </c>
      <c r="L30" s="89"/>
      <c r="M30" s="21">
        <v>1466</v>
      </c>
      <c r="N30" s="9">
        <f t="shared" si="0"/>
        <v>0.18704453441295543</v>
      </c>
      <c r="O30" s="21">
        <v>1325</v>
      </c>
      <c r="P30" s="9">
        <f t="shared" si="9"/>
        <v>7.2874493927125528E-2</v>
      </c>
      <c r="Q30" s="21">
        <v>1315</v>
      </c>
      <c r="R30" s="9">
        <f t="shared" si="1"/>
        <v>6.4777327935222617E-2</v>
      </c>
      <c r="S30" s="89"/>
      <c r="T30" s="21">
        <v>1429.99975585937</v>
      </c>
      <c r="U30" s="9">
        <f t="shared" ref="U30" si="60">T30/$C30-1</f>
        <v>0.15789453915738472</v>
      </c>
      <c r="V30" s="21">
        <v>1350</v>
      </c>
      <c r="W30" s="9">
        <f t="shared" ref="W30" si="61">V30/$C30-1</f>
        <v>9.3117408906882693E-2</v>
      </c>
      <c r="X30" s="21">
        <v>1315</v>
      </c>
      <c r="Y30" s="9">
        <f t="shared" si="4"/>
        <v>6.4777327935222617E-2</v>
      </c>
    </row>
    <row r="31" spans="1:25" s="21" customFormat="1" ht="24" x14ac:dyDescent="0.2">
      <c r="A31" s="100"/>
      <c r="B31" s="18" t="s">
        <v>224</v>
      </c>
      <c r="C31" s="63">
        <v>1216</v>
      </c>
      <c r="D31" s="21">
        <v>1465</v>
      </c>
      <c r="E31" s="9">
        <f t="shared" si="5"/>
        <v>0.20476973684210531</v>
      </c>
      <c r="F31" s="21">
        <v>1610</v>
      </c>
      <c r="G31" s="9">
        <f t="shared" si="6"/>
        <v>0.32401315789473695</v>
      </c>
      <c r="H31" s="21">
        <v>1487</v>
      </c>
      <c r="I31" s="9">
        <f t="shared" si="7"/>
        <v>0.22286184210526305</v>
      </c>
      <c r="J31" s="21">
        <v>1461</v>
      </c>
      <c r="K31" s="9">
        <f t="shared" si="8"/>
        <v>0.20148026315789469</v>
      </c>
      <c r="L31" s="89"/>
      <c r="M31" s="21">
        <v>1437</v>
      </c>
      <c r="N31" s="9">
        <f t="shared" si="0"/>
        <v>0.18174342105263164</v>
      </c>
      <c r="O31" s="21">
        <v>1256</v>
      </c>
      <c r="P31" s="9">
        <f t="shared" si="9"/>
        <v>3.289473684210531E-2</v>
      </c>
      <c r="Q31" s="21">
        <v>1314</v>
      </c>
      <c r="R31" s="9">
        <f t="shared" si="1"/>
        <v>8.0592105263157965E-2</v>
      </c>
      <c r="S31" s="89"/>
      <c r="T31" s="21">
        <v>1404</v>
      </c>
      <c r="U31" s="9">
        <f t="shared" ref="U31" si="62">T31/$C31-1</f>
        <v>0.15460526315789469</v>
      </c>
      <c r="V31" s="21">
        <v>1325.00012207031</v>
      </c>
      <c r="W31" s="9">
        <f t="shared" ref="W31" si="63">V31/$C31-1</f>
        <v>8.9638258281504957E-2</v>
      </c>
      <c r="X31" s="21">
        <v>1303</v>
      </c>
      <c r="Y31" s="9">
        <f t="shared" si="4"/>
        <v>7.1546052631578982E-2</v>
      </c>
    </row>
    <row r="32" spans="1:25" s="21" customFormat="1" ht="24" x14ac:dyDescent="0.2">
      <c r="A32" s="100"/>
      <c r="B32" s="18" t="s">
        <v>225</v>
      </c>
      <c r="C32" s="63">
        <v>1152</v>
      </c>
      <c r="D32" s="21">
        <v>1518</v>
      </c>
      <c r="E32" s="9">
        <f t="shared" si="5"/>
        <v>0.31770833333333326</v>
      </c>
      <c r="F32" s="21">
        <v>1754</v>
      </c>
      <c r="G32" s="9">
        <f t="shared" si="6"/>
        <v>0.52256944444444442</v>
      </c>
      <c r="H32" s="21">
        <v>1337</v>
      </c>
      <c r="I32" s="9">
        <f t="shared" si="7"/>
        <v>0.16059027777777768</v>
      </c>
      <c r="J32" s="21">
        <v>1377</v>
      </c>
      <c r="K32" s="9">
        <f t="shared" si="8"/>
        <v>0.1953125</v>
      </c>
      <c r="L32" s="89"/>
      <c r="M32" s="21">
        <v>1347</v>
      </c>
      <c r="N32" s="9">
        <f t="shared" si="0"/>
        <v>0.16927083333333326</v>
      </c>
      <c r="O32" s="21">
        <v>1294</v>
      </c>
      <c r="P32" s="9">
        <f t="shared" si="9"/>
        <v>0.12326388888888884</v>
      </c>
      <c r="Q32" s="21">
        <v>1282</v>
      </c>
      <c r="R32" s="9">
        <f t="shared" si="1"/>
        <v>0.11284722222222232</v>
      </c>
      <c r="S32" s="89"/>
      <c r="T32" s="21">
        <v>1283</v>
      </c>
      <c r="U32" s="9">
        <f t="shared" ref="U32" si="64">T32/$C32-1</f>
        <v>0.11371527777777768</v>
      </c>
      <c r="V32" s="21">
        <v>1262.00012207031</v>
      </c>
      <c r="W32" s="9">
        <f t="shared" ref="W32" si="65">V32/$C32-1</f>
        <v>9.5486217074921775E-2</v>
      </c>
      <c r="X32" s="21">
        <v>1261.00012207031</v>
      </c>
      <c r="Y32" s="9">
        <f t="shared" si="4"/>
        <v>9.4618161519366417E-2</v>
      </c>
    </row>
    <row r="33" spans="1:25" s="54" customFormat="1" ht="25" thickBot="1" x14ac:dyDescent="0.25">
      <c r="A33" s="100"/>
      <c r="B33" s="20" t="s">
        <v>226</v>
      </c>
      <c r="C33" s="64">
        <v>1355</v>
      </c>
      <c r="D33" s="54">
        <v>1563</v>
      </c>
      <c r="E33" s="55">
        <f t="shared" si="5"/>
        <v>0.15350553505535047</v>
      </c>
      <c r="F33" s="54">
        <v>1792</v>
      </c>
      <c r="G33" s="55">
        <f t="shared" si="6"/>
        <v>0.322509225092251</v>
      </c>
      <c r="H33" s="54">
        <v>1534</v>
      </c>
      <c r="I33" s="55">
        <f t="shared" si="7"/>
        <v>0.13210332103321032</v>
      </c>
      <c r="J33" s="54">
        <v>1570</v>
      </c>
      <c r="K33" s="55">
        <f t="shared" si="8"/>
        <v>0.15867158671586723</v>
      </c>
      <c r="L33" s="90"/>
      <c r="M33" s="54">
        <v>1493</v>
      </c>
      <c r="N33" s="55">
        <f t="shared" si="0"/>
        <v>0.10184501845018445</v>
      </c>
      <c r="O33" s="54">
        <v>1403</v>
      </c>
      <c r="P33" s="55">
        <f t="shared" si="9"/>
        <v>3.54243542435424E-2</v>
      </c>
      <c r="Q33" s="54">
        <v>1364</v>
      </c>
      <c r="R33" s="55">
        <f t="shared" si="1"/>
        <v>6.6420664206641167E-3</v>
      </c>
      <c r="S33" s="90"/>
      <c r="T33" s="54">
        <v>1373</v>
      </c>
      <c r="U33" s="55">
        <f t="shared" ref="U33" si="66">T33/$C33-1</f>
        <v>1.3284132841328455E-2</v>
      </c>
      <c r="V33" s="54">
        <v>1355</v>
      </c>
      <c r="W33" s="55">
        <f t="shared" ref="W33" si="67">V33/$C33-1</f>
        <v>0</v>
      </c>
      <c r="X33" s="54">
        <v>1354.99987792968</v>
      </c>
      <c r="Y33" s="55">
        <f t="shared" si="4"/>
        <v>-9.0088797088938577E-8</v>
      </c>
    </row>
    <row r="34" spans="1:25" s="21" customFormat="1" ht="24" x14ac:dyDescent="0.2">
      <c r="A34" s="101" t="s">
        <v>227</v>
      </c>
      <c r="B34" s="26" t="s">
        <v>228</v>
      </c>
      <c r="C34" s="61">
        <v>1784</v>
      </c>
      <c r="D34" s="23">
        <v>1879</v>
      </c>
      <c r="E34" s="24">
        <f t="shared" si="5"/>
        <v>5.3251121076233199E-2</v>
      </c>
      <c r="F34" s="23">
        <v>2001</v>
      </c>
      <c r="G34" s="24">
        <f t="shared" si="6"/>
        <v>0.12163677130044848</v>
      </c>
      <c r="H34" s="23">
        <v>1931</v>
      </c>
      <c r="I34" s="24">
        <f t="shared" si="7"/>
        <v>8.2399103139013441E-2</v>
      </c>
      <c r="J34" s="23">
        <v>1888</v>
      </c>
      <c r="K34" s="24">
        <f t="shared" si="8"/>
        <v>5.8295964125560484E-2</v>
      </c>
      <c r="L34" s="89"/>
      <c r="M34" s="23">
        <v>1809</v>
      </c>
      <c r="N34" s="24">
        <f t="shared" si="0"/>
        <v>1.4013452914798163E-2</v>
      </c>
      <c r="O34" s="23">
        <v>1784</v>
      </c>
      <c r="P34" s="24">
        <f t="shared" si="9"/>
        <v>0</v>
      </c>
      <c r="Q34" s="23">
        <v>1784</v>
      </c>
      <c r="R34" s="24">
        <f t="shared" si="1"/>
        <v>0</v>
      </c>
      <c r="S34" s="89"/>
      <c r="T34" s="23">
        <v>1911.00012207031</v>
      </c>
      <c r="U34" s="24">
        <f t="shared" ref="U34" si="68">T34/$C34-1</f>
        <v>7.1188409232236571E-2</v>
      </c>
      <c r="V34" s="23">
        <v>1783.99987792968</v>
      </c>
      <c r="W34" s="24">
        <f t="shared" ref="W34" si="69">V34/$C34-1</f>
        <v>-6.8425067278887752E-8</v>
      </c>
      <c r="X34" s="23">
        <v>1783.99987792968</v>
      </c>
      <c r="Y34" s="24">
        <f t="shared" si="4"/>
        <v>-6.8425067278887752E-8</v>
      </c>
    </row>
    <row r="35" spans="1:25" s="21" customFormat="1" ht="24" x14ac:dyDescent="0.2">
      <c r="A35" s="101"/>
      <c r="B35" s="25" t="s">
        <v>229</v>
      </c>
      <c r="C35" s="61">
        <v>1850</v>
      </c>
      <c r="D35" s="23">
        <v>2006</v>
      </c>
      <c r="E35" s="24">
        <f t="shared" si="5"/>
        <v>8.4324324324324351E-2</v>
      </c>
      <c r="F35" s="23">
        <v>2292</v>
      </c>
      <c r="G35" s="24">
        <f t="shared" si="6"/>
        <v>0.23891891891891892</v>
      </c>
      <c r="H35" s="23">
        <v>1875</v>
      </c>
      <c r="I35" s="24">
        <f t="shared" si="7"/>
        <v>1.3513513513513598E-2</v>
      </c>
      <c r="J35" s="23">
        <v>2022</v>
      </c>
      <c r="K35" s="24">
        <f t="shared" si="8"/>
        <v>9.2972972972972912E-2</v>
      </c>
      <c r="L35" s="89"/>
      <c r="M35" s="23">
        <v>1949</v>
      </c>
      <c r="N35" s="24">
        <f t="shared" si="0"/>
        <v>5.3513513513513411E-2</v>
      </c>
      <c r="O35" s="23">
        <v>1850</v>
      </c>
      <c r="P35" s="24">
        <f t="shared" si="9"/>
        <v>0</v>
      </c>
      <c r="Q35" s="23">
        <v>1850</v>
      </c>
      <c r="R35" s="24">
        <f t="shared" si="1"/>
        <v>0</v>
      </c>
      <c r="S35" s="89"/>
      <c r="T35" s="23">
        <v>1882.99963378906</v>
      </c>
      <c r="U35" s="24">
        <f t="shared" ref="U35" si="70">T35/$C35-1</f>
        <v>1.7837639885978307E-2</v>
      </c>
      <c r="V35" s="23">
        <v>1850.00024414062</v>
      </c>
      <c r="W35" s="24">
        <f t="shared" ref="W35" si="71">V35/$C35-1</f>
        <v>1.31967902605723E-7</v>
      </c>
      <c r="X35" s="23">
        <v>1850</v>
      </c>
      <c r="Y35" s="24">
        <f t="shared" si="4"/>
        <v>0</v>
      </c>
    </row>
    <row r="36" spans="1:25" s="21" customFormat="1" ht="24" x14ac:dyDescent="0.2">
      <c r="A36" s="101"/>
      <c r="B36" s="25" t="s">
        <v>230</v>
      </c>
      <c r="C36" s="61">
        <v>1719</v>
      </c>
      <c r="D36" s="23">
        <v>1870</v>
      </c>
      <c r="E36" s="24">
        <f t="shared" si="5"/>
        <v>8.7841768470040771E-2</v>
      </c>
      <c r="F36" s="23">
        <v>1945</v>
      </c>
      <c r="G36" s="24">
        <f t="shared" si="6"/>
        <v>0.13147178592204778</v>
      </c>
      <c r="H36" s="23">
        <v>1875</v>
      </c>
      <c r="I36" s="24">
        <f t="shared" si="7"/>
        <v>9.0750436300174542E-2</v>
      </c>
      <c r="J36" s="23">
        <v>1792</v>
      </c>
      <c r="K36" s="24">
        <f t="shared" si="8"/>
        <v>4.24665503199535E-2</v>
      </c>
      <c r="L36" s="89"/>
      <c r="M36" s="23">
        <v>1732</v>
      </c>
      <c r="N36" s="24">
        <f t="shared" si="0"/>
        <v>7.5625363583478045E-3</v>
      </c>
      <c r="O36" s="23">
        <v>1719</v>
      </c>
      <c r="P36" s="24">
        <f t="shared" si="9"/>
        <v>0</v>
      </c>
      <c r="Q36" s="23">
        <v>1719</v>
      </c>
      <c r="R36" s="24">
        <f t="shared" si="1"/>
        <v>0</v>
      </c>
      <c r="S36" s="89"/>
      <c r="T36" s="23">
        <v>1719.00012207031</v>
      </c>
      <c r="U36" s="24">
        <f t="shared" ref="U36" si="72">T36/$C36-1</f>
        <v>7.1012396851699577E-8</v>
      </c>
      <c r="V36" s="23">
        <v>1719</v>
      </c>
      <c r="W36" s="24">
        <f t="shared" ref="W36" si="73">V36/$C36-1</f>
        <v>0</v>
      </c>
      <c r="X36" s="23">
        <v>1719</v>
      </c>
      <c r="Y36" s="24">
        <f t="shared" si="4"/>
        <v>0</v>
      </c>
    </row>
    <row r="37" spans="1:25" s="21" customFormat="1" ht="24" x14ac:dyDescent="0.2">
      <c r="A37" s="101"/>
      <c r="B37" s="25" t="s">
        <v>231</v>
      </c>
      <c r="C37" s="61">
        <v>1721</v>
      </c>
      <c r="D37" s="23">
        <v>1976</v>
      </c>
      <c r="E37" s="24">
        <f t="shared" si="5"/>
        <v>0.14816966879721094</v>
      </c>
      <c r="F37" s="23">
        <v>2070</v>
      </c>
      <c r="G37" s="24">
        <f t="shared" si="6"/>
        <v>0.2027890761185358</v>
      </c>
      <c r="H37" s="23">
        <v>1935</v>
      </c>
      <c r="I37" s="24">
        <f t="shared" si="7"/>
        <v>0.12434631028471821</v>
      </c>
      <c r="J37" s="23">
        <v>1882</v>
      </c>
      <c r="K37" s="24">
        <f t="shared" si="8"/>
        <v>9.3550261475886076E-2</v>
      </c>
      <c r="L37" s="89"/>
      <c r="M37" s="23">
        <v>1869</v>
      </c>
      <c r="N37" s="24">
        <f t="shared" si="0"/>
        <v>8.5996513654851725E-2</v>
      </c>
      <c r="O37" s="23">
        <v>1721</v>
      </c>
      <c r="P37" s="24">
        <f t="shared" si="9"/>
        <v>0</v>
      </c>
      <c r="Q37" s="23">
        <v>1721</v>
      </c>
      <c r="R37" s="24">
        <f t="shared" si="1"/>
        <v>0</v>
      </c>
      <c r="S37" s="89"/>
      <c r="T37" s="23">
        <v>1720.99987792968</v>
      </c>
      <c r="U37" s="24">
        <f t="shared" ref="U37" si="74">T37/$C37-1</f>
        <v>-7.0929877971082078E-8</v>
      </c>
      <c r="V37" s="23">
        <v>1720.99987792968</v>
      </c>
      <c r="W37" s="24">
        <f t="shared" ref="W37" si="75">V37/$C37-1</f>
        <v>-7.0929877971082078E-8</v>
      </c>
      <c r="X37" s="23">
        <v>1720.99963378906</v>
      </c>
      <c r="Y37" s="24">
        <f t="shared" si="4"/>
        <v>-2.1278962236692678E-7</v>
      </c>
    </row>
    <row r="38" spans="1:25" s="54" customFormat="1" ht="25" thickBot="1" x14ac:dyDescent="0.25">
      <c r="A38" s="101"/>
      <c r="B38" s="56" t="s">
        <v>232</v>
      </c>
      <c r="C38" s="62">
        <v>1888</v>
      </c>
      <c r="D38" s="57">
        <v>2163</v>
      </c>
      <c r="E38" s="58">
        <f t="shared" si="5"/>
        <v>0.14565677966101687</v>
      </c>
      <c r="F38" s="57">
        <v>2145</v>
      </c>
      <c r="G38" s="58">
        <f t="shared" si="6"/>
        <v>0.13612288135593231</v>
      </c>
      <c r="H38" s="57">
        <v>2118</v>
      </c>
      <c r="I38" s="58">
        <f t="shared" si="7"/>
        <v>0.12182203389830515</v>
      </c>
      <c r="J38" s="57">
        <v>2188</v>
      </c>
      <c r="K38" s="58">
        <f t="shared" si="8"/>
        <v>0.15889830508474567</v>
      </c>
      <c r="L38" s="90"/>
      <c r="M38" s="57">
        <v>1951</v>
      </c>
      <c r="N38" s="58">
        <f t="shared" si="0"/>
        <v>3.3368644067796716E-2</v>
      </c>
      <c r="O38" s="57">
        <v>1888</v>
      </c>
      <c r="P38" s="58">
        <f t="shared" si="9"/>
        <v>0</v>
      </c>
      <c r="Q38" s="57">
        <v>1888</v>
      </c>
      <c r="R38" s="58">
        <f t="shared" si="1"/>
        <v>0</v>
      </c>
      <c r="S38" s="90"/>
      <c r="T38" s="57">
        <v>1910</v>
      </c>
      <c r="U38" s="58">
        <f t="shared" ref="U38" si="76">T38/$C38-1</f>
        <v>1.1652542372881269E-2</v>
      </c>
      <c r="V38" s="57">
        <v>1887.99987792968</v>
      </c>
      <c r="W38" s="58">
        <f t="shared" ref="W38" si="77">V38/$C38-1</f>
        <v>-6.4655889864262406E-8</v>
      </c>
      <c r="X38" s="57">
        <v>1887.99987792968</v>
      </c>
      <c r="Y38" s="58">
        <f t="shared" si="4"/>
        <v>-6.4655889864262406E-8</v>
      </c>
    </row>
    <row r="39" spans="1:25" s="21" customFormat="1" ht="24" x14ac:dyDescent="0.2">
      <c r="A39" s="100" t="s">
        <v>2</v>
      </c>
      <c r="B39" s="19" t="s">
        <v>233</v>
      </c>
      <c r="C39" s="63">
        <v>1268</v>
      </c>
      <c r="D39" s="21">
        <v>1536</v>
      </c>
      <c r="E39" s="9">
        <f t="shared" si="5"/>
        <v>0.21135646687697163</v>
      </c>
      <c r="F39" s="21">
        <v>1799</v>
      </c>
      <c r="G39" s="9">
        <f t="shared" si="6"/>
        <v>0.41876971608832814</v>
      </c>
      <c r="H39" s="21">
        <v>1510</v>
      </c>
      <c r="I39" s="9">
        <f t="shared" si="7"/>
        <v>0.19085173501577279</v>
      </c>
      <c r="J39" s="21">
        <v>1455</v>
      </c>
      <c r="K39" s="9">
        <f t="shared" si="8"/>
        <v>0.14747634069400628</v>
      </c>
      <c r="L39" s="89"/>
      <c r="M39" s="21">
        <v>1457</v>
      </c>
      <c r="N39" s="9">
        <f t="shared" si="0"/>
        <v>0.14905362776025233</v>
      </c>
      <c r="O39" s="21">
        <v>1351</v>
      </c>
      <c r="P39" s="9">
        <f t="shared" si="9"/>
        <v>6.5457413249211394E-2</v>
      </c>
      <c r="Q39" s="21">
        <v>1392</v>
      </c>
      <c r="R39" s="9">
        <f t="shared" si="1"/>
        <v>9.7791798107255579E-2</v>
      </c>
      <c r="S39" s="89"/>
      <c r="T39" s="21">
        <v>1393</v>
      </c>
      <c r="U39" s="9">
        <f t="shared" ref="U39" si="78">T39/$C39-1</f>
        <v>9.8580441640378602E-2</v>
      </c>
      <c r="V39" s="21">
        <v>1326</v>
      </c>
      <c r="W39" s="9">
        <f t="shared" ref="W39" si="79">V39/$C39-1</f>
        <v>4.5741324921135584E-2</v>
      </c>
      <c r="X39" s="21">
        <v>1326</v>
      </c>
      <c r="Y39" s="9">
        <f t="shared" si="4"/>
        <v>4.5741324921135584E-2</v>
      </c>
    </row>
    <row r="40" spans="1:25" s="21" customFormat="1" ht="24" x14ac:dyDescent="0.2">
      <c r="A40" s="100"/>
      <c r="B40" s="18" t="s">
        <v>234</v>
      </c>
      <c r="C40" s="63">
        <v>1397</v>
      </c>
      <c r="D40" s="21">
        <v>1674</v>
      </c>
      <c r="E40" s="9">
        <f t="shared" si="5"/>
        <v>0.19828203292770219</v>
      </c>
      <c r="F40" s="21">
        <v>1669</v>
      </c>
      <c r="G40" s="9">
        <f t="shared" si="6"/>
        <v>0.19470293486041523</v>
      </c>
      <c r="H40" s="21">
        <v>1588</v>
      </c>
      <c r="I40" s="9">
        <f t="shared" si="7"/>
        <v>0.13672154617036503</v>
      </c>
      <c r="J40" s="21">
        <v>1592</v>
      </c>
      <c r="K40" s="9">
        <f t="shared" si="8"/>
        <v>0.13958482462419464</v>
      </c>
      <c r="L40" s="89"/>
      <c r="M40" s="21">
        <v>1726</v>
      </c>
      <c r="N40" s="9">
        <f t="shared" si="0"/>
        <v>0.23550465282748756</v>
      </c>
      <c r="O40" s="21">
        <v>1485</v>
      </c>
      <c r="P40" s="9">
        <f t="shared" si="9"/>
        <v>6.2992125984252079E-2</v>
      </c>
      <c r="Q40" s="21">
        <v>1563</v>
      </c>
      <c r="R40" s="9">
        <f t="shared" si="1"/>
        <v>0.1188260558339298</v>
      </c>
      <c r="S40" s="89"/>
      <c r="T40" s="21">
        <v>1590.99987792968</v>
      </c>
      <c r="U40" s="9">
        <f t="shared" ref="U40" si="80">T40/$C40-1</f>
        <v>0.1388689176304081</v>
      </c>
      <c r="V40" s="21">
        <v>1513.99987792968</v>
      </c>
      <c r="W40" s="9">
        <f t="shared" ref="W40" si="81">V40/$C40-1</f>
        <v>8.3750807394187499E-2</v>
      </c>
      <c r="X40" s="21">
        <v>1497.99987792968</v>
      </c>
      <c r="Y40" s="9">
        <f t="shared" si="4"/>
        <v>7.229769357886906E-2</v>
      </c>
    </row>
    <row r="41" spans="1:25" s="21" customFormat="1" ht="24" x14ac:dyDescent="0.2">
      <c r="A41" s="100"/>
      <c r="B41" s="18" t="s">
        <v>235</v>
      </c>
      <c r="C41" s="63">
        <v>1196</v>
      </c>
      <c r="D41" s="21">
        <v>1470</v>
      </c>
      <c r="E41" s="9">
        <f t="shared" si="5"/>
        <v>0.22909698996655514</v>
      </c>
      <c r="F41" s="21">
        <v>1404</v>
      </c>
      <c r="G41" s="9">
        <f t="shared" si="6"/>
        <v>0.17391304347826098</v>
      </c>
      <c r="H41" s="21">
        <v>1421</v>
      </c>
      <c r="I41" s="9">
        <f t="shared" si="7"/>
        <v>0.18812709030100327</v>
      </c>
      <c r="J41" s="21">
        <v>1472</v>
      </c>
      <c r="K41" s="9">
        <f t="shared" si="8"/>
        <v>0.23076923076923084</v>
      </c>
      <c r="L41" s="89"/>
      <c r="M41" s="21">
        <v>1307</v>
      </c>
      <c r="N41" s="9">
        <f t="shared" si="0"/>
        <v>9.2809364548495088E-2</v>
      </c>
      <c r="O41" s="21">
        <v>1280</v>
      </c>
      <c r="P41" s="9">
        <f t="shared" si="9"/>
        <v>7.0234113712374535E-2</v>
      </c>
      <c r="Q41" s="21">
        <v>1308</v>
      </c>
      <c r="R41" s="9">
        <f t="shared" si="1"/>
        <v>9.3645484949832714E-2</v>
      </c>
      <c r="S41" s="89"/>
      <c r="T41" s="21">
        <v>1377.00012207031</v>
      </c>
      <c r="U41" s="9">
        <f t="shared" ref="U41" si="82">T41/$C41-1</f>
        <v>0.15133789470761716</v>
      </c>
      <c r="V41" s="21">
        <v>1294.00012207031</v>
      </c>
      <c r="W41" s="9">
        <f t="shared" ref="W41" si="83">V41/$C41-1</f>
        <v>8.193990139658025E-2</v>
      </c>
      <c r="X41" s="21">
        <v>1272.00012207031</v>
      </c>
      <c r="Y41" s="9">
        <f t="shared" si="4"/>
        <v>6.3545252567148935E-2</v>
      </c>
    </row>
    <row r="42" spans="1:25" s="21" customFormat="1" ht="24" x14ac:dyDescent="0.2">
      <c r="A42" s="100"/>
      <c r="B42" s="18" t="s">
        <v>236</v>
      </c>
      <c r="C42" s="63">
        <v>1233</v>
      </c>
      <c r="D42" s="21">
        <v>1494</v>
      </c>
      <c r="E42" s="9">
        <f t="shared" si="5"/>
        <v>0.2116788321167884</v>
      </c>
      <c r="F42" s="21">
        <v>1599</v>
      </c>
      <c r="G42" s="9">
        <f t="shared" si="6"/>
        <v>0.29683698296836991</v>
      </c>
      <c r="H42" s="21">
        <v>1500</v>
      </c>
      <c r="I42" s="9">
        <f t="shared" si="7"/>
        <v>0.21654501216545019</v>
      </c>
      <c r="J42" s="21">
        <v>1502</v>
      </c>
      <c r="K42" s="9">
        <f t="shared" si="8"/>
        <v>0.21816707218167064</v>
      </c>
      <c r="L42" s="89"/>
      <c r="M42" s="21">
        <v>1393</v>
      </c>
      <c r="N42" s="9">
        <f t="shared" si="0"/>
        <v>0.129764801297648</v>
      </c>
      <c r="O42" s="21">
        <v>1321</v>
      </c>
      <c r="P42" s="9">
        <f t="shared" si="9"/>
        <v>7.1370640713706468E-2</v>
      </c>
      <c r="Q42" s="21">
        <v>1289</v>
      </c>
      <c r="R42" s="9">
        <f t="shared" si="1"/>
        <v>4.5417680454176823E-2</v>
      </c>
      <c r="S42" s="89"/>
      <c r="T42" s="21">
        <v>1472.00012207031</v>
      </c>
      <c r="U42" s="9">
        <f t="shared" ref="U42" si="84">T42/$C42-1</f>
        <v>0.19383627094104616</v>
      </c>
      <c r="V42" s="21">
        <v>1312</v>
      </c>
      <c r="W42" s="9">
        <f t="shared" ref="W42" si="85">V42/$C42-1</f>
        <v>6.4071370640713665E-2</v>
      </c>
      <c r="X42" s="21">
        <v>1287</v>
      </c>
      <c r="Y42" s="9">
        <f t="shared" si="4"/>
        <v>4.3795620437956151E-2</v>
      </c>
    </row>
    <row r="43" spans="1:25" s="54" customFormat="1" ht="25" thickBot="1" x14ac:dyDescent="0.25">
      <c r="A43" s="100"/>
      <c r="B43" s="20" t="s">
        <v>237</v>
      </c>
      <c r="C43" s="64">
        <v>1222</v>
      </c>
      <c r="D43" s="54">
        <v>1573</v>
      </c>
      <c r="E43" s="55">
        <f t="shared" si="5"/>
        <v>0.2872340425531914</v>
      </c>
      <c r="F43" s="54">
        <v>1476</v>
      </c>
      <c r="G43" s="55">
        <f t="shared" si="6"/>
        <v>0.20785597381342069</v>
      </c>
      <c r="H43" s="54">
        <v>1440</v>
      </c>
      <c r="I43" s="55">
        <f t="shared" si="7"/>
        <v>0.17839607201309327</v>
      </c>
      <c r="J43" s="54">
        <v>1366</v>
      </c>
      <c r="K43" s="55">
        <f t="shared" si="8"/>
        <v>0.11783960720130926</v>
      </c>
      <c r="L43" s="90"/>
      <c r="M43" s="54">
        <v>1387</v>
      </c>
      <c r="N43" s="55">
        <f t="shared" si="0"/>
        <v>0.13502454991816704</v>
      </c>
      <c r="O43" s="54">
        <v>1326</v>
      </c>
      <c r="P43" s="55">
        <f t="shared" si="9"/>
        <v>8.5106382978723305E-2</v>
      </c>
      <c r="Q43" s="54">
        <v>1303</v>
      </c>
      <c r="R43" s="55">
        <f t="shared" si="1"/>
        <v>6.6284779050736597E-2</v>
      </c>
      <c r="S43" s="90"/>
      <c r="T43" s="54">
        <v>1340</v>
      </c>
      <c r="U43" s="55">
        <f t="shared" ref="U43" si="86">T43/$C43-1</f>
        <v>9.6563011456628489E-2</v>
      </c>
      <c r="V43" s="54">
        <v>1299.00012207031</v>
      </c>
      <c r="W43" s="55">
        <f t="shared" ref="W43" si="87">V43/$C43-1</f>
        <v>6.3011556522348577E-2</v>
      </c>
      <c r="X43" s="54">
        <v>1288</v>
      </c>
      <c r="Y43" s="55">
        <f t="shared" si="4"/>
        <v>5.4009819967266726E-2</v>
      </c>
    </row>
    <row r="44" spans="1:25" x14ac:dyDescent="0.2">
      <c r="F44" s="10"/>
      <c r="G44" s="10"/>
      <c r="H44" s="10"/>
      <c r="I44" s="10"/>
      <c r="J44" s="10"/>
      <c r="K44" s="10"/>
      <c r="L44" s="88"/>
      <c r="M44" s="10"/>
      <c r="N44" s="10"/>
      <c r="O44" s="10"/>
      <c r="P44" s="10"/>
      <c r="Q44" s="10"/>
      <c r="R44" s="10"/>
    </row>
    <row r="45" spans="1:25" x14ac:dyDescent="0.2">
      <c r="F45" s="10"/>
      <c r="G45" s="10"/>
      <c r="H45" s="10"/>
      <c r="I45" s="10"/>
      <c r="J45" s="10"/>
      <c r="K45" s="10"/>
      <c r="L45" s="88"/>
      <c r="M45" s="10"/>
      <c r="N45" s="10"/>
      <c r="O45" s="10"/>
      <c r="P45" s="10"/>
      <c r="Q45" s="10"/>
      <c r="R45" s="10"/>
    </row>
    <row r="46" spans="1:25" s="15" customFormat="1" ht="24" x14ac:dyDescent="0.2">
      <c r="A46" s="95" t="s">
        <v>191</v>
      </c>
      <c r="B46" s="96"/>
      <c r="C46" s="66" t="s">
        <v>9</v>
      </c>
      <c r="D46" s="14"/>
      <c r="E46" s="14">
        <f t="shared" ref="E46:K46" si="88">AVERAGE(E4:E8)</f>
        <v>0.23663129212720008</v>
      </c>
      <c r="F46" s="14"/>
      <c r="G46" s="14">
        <f t="shared" si="88"/>
        <v>0.14808868389828683</v>
      </c>
      <c r="H46" s="14"/>
      <c r="I46" s="14">
        <f t="shared" si="88"/>
        <v>0.16030135126378409</v>
      </c>
      <c r="J46" s="14"/>
      <c r="K46" s="14">
        <f t="shared" si="88"/>
        <v>0.16080737592835539</v>
      </c>
      <c r="L46" s="86"/>
      <c r="M46" s="14"/>
      <c r="N46" s="14">
        <f>AVERAGE(N4:N8)</f>
        <v>7.3328582794075586E-2</v>
      </c>
      <c r="O46" s="14"/>
      <c r="P46" s="14">
        <f t="shared" ref="P46" si="89">AVERAGE(P4:P8)</f>
        <v>3.0930427355650901E-2</v>
      </c>
      <c r="Q46" s="14"/>
      <c r="R46" s="14">
        <f t="shared" ref="R46" si="90">AVERAGE(R4:R8)</f>
        <v>1.9634104450748157E-2</v>
      </c>
      <c r="S46" s="86"/>
      <c r="T46" s="14"/>
      <c r="U46" s="14">
        <f t="shared" ref="U46" si="91">AVERAGE(U4:U8)</f>
        <v>9.3327753911762817E-2</v>
      </c>
      <c r="V46" s="14"/>
      <c r="W46" s="14">
        <f t="shared" ref="W46" si="92">AVERAGE(W4:W8)</f>
        <v>1.8638912255673358E-2</v>
      </c>
      <c r="X46" s="14"/>
      <c r="Y46" s="14">
        <f t="shared" ref="Y46" si="93">AVERAGE(Y4:Y8)</f>
        <v>1.0671766002201077E-2</v>
      </c>
    </row>
    <row r="47" spans="1:25" ht="24" x14ac:dyDescent="0.2">
      <c r="A47" s="95"/>
      <c r="B47" s="96"/>
      <c r="C47" s="67" t="s">
        <v>10</v>
      </c>
      <c r="D47" s="16"/>
      <c r="E47" s="16">
        <f t="shared" ref="E47:K47" si="94">STDEV(E4:E8)</f>
        <v>8.7407089412934791E-2</v>
      </c>
      <c r="F47" s="16"/>
      <c r="G47" s="16">
        <f t="shared" si="94"/>
        <v>8.592278804207415E-2</v>
      </c>
      <c r="H47" s="16"/>
      <c r="I47" s="16">
        <f t="shared" si="94"/>
        <v>0.11401952241413509</v>
      </c>
      <c r="J47" s="16"/>
      <c r="K47" s="16">
        <f t="shared" si="94"/>
        <v>9.5528778273005155E-2</v>
      </c>
      <c r="L47" s="87"/>
      <c r="M47" s="16"/>
      <c r="N47" s="16">
        <f>STDEV(N4:N8)</f>
        <v>6.8889050477887875E-2</v>
      </c>
      <c r="O47" s="16"/>
      <c r="P47" s="16">
        <f t="shared" ref="P47" si="95">STDEV(P4:P8)</f>
        <v>4.2136432456955385E-2</v>
      </c>
      <c r="Q47" s="16"/>
      <c r="R47" s="16">
        <f t="shared" ref="R47" si="96">STDEV(R4:R8)</f>
        <v>1.8785200044425968E-2</v>
      </c>
      <c r="S47" s="87"/>
      <c r="T47" s="16"/>
      <c r="U47" s="16">
        <f t="shared" ref="U47" si="97">STDEV(U4:U8)</f>
        <v>7.7187963075898994E-2</v>
      </c>
      <c r="V47" s="16"/>
      <c r="W47" s="16">
        <f t="shared" ref="W47" si="98">STDEV(W4:W8)</f>
        <v>1.9684943607714004E-2</v>
      </c>
      <c r="X47" s="16"/>
      <c r="Y47" s="16">
        <f t="shared" ref="Y47" si="99">STDEV(Y4:Y8)</f>
        <v>1.0133776233657237E-2</v>
      </c>
    </row>
    <row r="48" spans="1:25" ht="24" x14ac:dyDescent="0.2">
      <c r="A48" s="95"/>
      <c r="B48" s="96"/>
      <c r="C48" s="67" t="s">
        <v>11</v>
      </c>
      <c r="D48" s="16"/>
      <c r="E48" s="16">
        <f t="shared" ref="E48:K48" si="100">MAX(E4:E8)</f>
        <v>0.30992366412213745</v>
      </c>
      <c r="F48" s="16"/>
      <c r="G48" s="16">
        <f t="shared" si="100"/>
        <v>0.25343511450381673</v>
      </c>
      <c r="H48" s="16"/>
      <c r="I48" s="16">
        <f t="shared" si="100"/>
        <v>0.28474576271186436</v>
      </c>
      <c r="J48" s="16"/>
      <c r="K48" s="16">
        <f t="shared" si="100"/>
        <v>0.2396946564885496</v>
      </c>
      <c r="L48" s="87"/>
      <c r="M48" s="16"/>
      <c r="N48" s="16">
        <f>MAX(N4:N8)</f>
        <v>0.1474036850921272</v>
      </c>
      <c r="O48" s="16"/>
      <c r="P48" s="16">
        <f t="shared" ref="P48" si="101">MAX(P4:P8)</f>
        <v>9.92366412213741E-2</v>
      </c>
      <c r="Q48" s="16"/>
      <c r="R48" s="16">
        <f t="shared" ref="R48" si="102">MAX(R4:R8)</f>
        <v>4.1876046901172526E-2</v>
      </c>
      <c r="S48" s="87"/>
      <c r="T48" s="16"/>
      <c r="U48" s="16">
        <f t="shared" ref="U48" si="103">MAX(U4:U8)</f>
        <v>0.19694665806894052</v>
      </c>
      <c r="V48" s="16"/>
      <c r="W48" s="16">
        <f t="shared" ref="W48" si="104">MAX(W4:W8)</f>
        <v>4.6901274765755563E-2</v>
      </c>
      <c r="X48" s="16"/>
      <c r="Y48" s="16">
        <f t="shared" ref="Y48" si="105">MAX(Y4:Y8)</f>
        <v>2.1374138984971092E-2</v>
      </c>
    </row>
    <row r="49" spans="1:25" s="15" customFormat="1" ht="24" x14ac:dyDescent="0.2">
      <c r="A49" s="95" t="s">
        <v>197</v>
      </c>
      <c r="B49" s="96"/>
      <c r="C49" s="66" t="s">
        <v>9</v>
      </c>
      <c r="D49" s="14"/>
      <c r="E49" s="14">
        <f t="shared" ref="E49:K49" si="106">AVERAGE(E9:E13)</f>
        <v>8.5839187313220711E-2</v>
      </c>
      <c r="F49" s="14"/>
      <c r="G49" s="14">
        <f t="shared" si="106"/>
        <v>0.14861362021620614</v>
      </c>
      <c r="H49" s="14"/>
      <c r="I49" s="14">
        <f t="shared" si="106"/>
        <v>5.1647167351336655E-2</v>
      </c>
      <c r="J49" s="14"/>
      <c r="K49" s="14">
        <f t="shared" si="106"/>
        <v>5.8020232530889129E-2</v>
      </c>
      <c r="L49" s="86"/>
      <c r="M49" s="14"/>
      <c r="N49" s="14">
        <f>AVERAGE(N9:N13)</f>
        <v>2.1780487576487272E-2</v>
      </c>
      <c r="O49" s="14"/>
      <c r="P49" s="14">
        <f t="shared" ref="P49" si="107">AVERAGE(P9:P13)</f>
        <v>1.3675168187877063E-3</v>
      </c>
      <c r="Q49" s="14"/>
      <c r="R49" s="14">
        <f t="shared" ref="R49" si="108">AVERAGE(R9:R13)</f>
        <v>0</v>
      </c>
      <c r="S49" s="86"/>
      <c r="T49" s="14"/>
      <c r="U49" s="14">
        <f t="shared" ref="U49" si="109">AVERAGE(U9:U13)</f>
        <v>2.579397582423526E-2</v>
      </c>
      <c r="V49" s="14"/>
      <c r="W49" s="14">
        <f t="shared" ref="W49" si="110">AVERAGE(W9:W13)</f>
        <v>-9.2639017612583527E-8</v>
      </c>
      <c r="X49" s="14"/>
      <c r="Y49" s="14">
        <f t="shared" ref="Y49" si="111">AVERAGE(Y9:Y13)</f>
        <v>-9.2639017612583527E-8</v>
      </c>
    </row>
    <row r="50" spans="1:25" ht="24" x14ac:dyDescent="0.2">
      <c r="A50" s="95"/>
      <c r="B50" s="96"/>
      <c r="C50" s="67" t="s">
        <v>10</v>
      </c>
      <c r="D50" s="16"/>
      <c r="E50" s="16">
        <f t="shared" ref="E50:K50" si="112">STDEV(E9:E13)</f>
        <v>9.1092539742145817E-2</v>
      </c>
      <c r="F50" s="16"/>
      <c r="G50" s="16">
        <f t="shared" si="112"/>
        <v>8.7286751745557639E-2</v>
      </c>
      <c r="H50" s="16"/>
      <c r="I50" s="16">
        <f t="shared" si="112"/>
        <v>4.4538203048523947E-2</v>
      </c>
      <c r="J50" s="16"/>
      <c r="K50" s="16">
        <f t="shared" si="112"/>
        <v>9.1410868870347842E-2</v>
      </c>
      <c r="L50" s="87"/>
      <c r="M50" s="16"/>
      <c r="N50" s="16">
        <f>STDEV(N9:N13)</f>
        <v>4.1954760875584148E-2</v>
      </c>
      <c r="O50" s="16"/>
      <c r="P50" s="16">
        <f t="shared" ref="P50" si="113">STDEV(P9:P13)</f>
        <v>2.5152807313727757E-3</v>
      </c>
      <c r="Q50" s="16"/>
      <c r="R50" s="16">
        <f t="shared" ref="R50" si="114">STDEV(R9:R13)</f>
        <v>0</v>
      </c>
      <c r="S50" s="87"/>
      <c r="T50" s="16"/>
      <c r="U50" s="16">
        <f t="shared" ref="U50" si="115">STDEV(U9:U13)</f>
        <v>3.5337156887249789E-2</v>
      </c>
      <c r="V50" s="16"/>
      <c r="W50" s="16">
        <f t="shared" ref="W50" si="116">STDEV(W9:W13)</f>
        <v>7.3408344315386321E-8</v>
      </c>
      <c r="X50" s="16"/>
      <c r="Y50" s="16">
        <f t="shared" ref="Y50" si="117">STDEV(Y9:Y13)</f>
        <v>7.3408344315386321E-8</v>
      </c>
    </row>
    <row r="51" spans="1:25" ht="24" x14ac:dyDescent="0.2">
      <c r="A51" s="95"/>
      <c r="B51" s="96"/>
      <c r="C51" s="67" t="s">
        <v>11</v>
      </c>
      <c r="D51" s="16"/>
      <c r="E51" s="16">
        <f t="shared" ref="E51:K51" si="118">MAX(E9:E13)</f>
        <v>0.22247191011235956</v>
      </c>
      <c r="F51" s="16"/>
      <c r="G51" s="16">
        <f t="shared" si="118"/>
        <v>0.29589632829373658</v>
      </c>
      <c r="H51" s="16"/>
      <c r="I51" s="16">
        <f t="shared" si="118"/>
        <v>9.2699884125144738E-2</v>
      </c>
      <c r="J51" s="16"/>
      <c r="K51" s="16">
        <f t="shared" si="118"/>
        <v>0.20898876404494393</v>
      </c>
      <c r="L51" s="87"/>
      <c r="M51" s="16"/>
      <c r="N51" s="16">
        <f>MAX(N9:N13)</f>
        <v>9.6629213483146126E-2</v>
      </c>
      <c r="O51" s="16"/>
      <c r="P51" s="16">
        <f t="shared" ref="P51" si="119">MAX(P9:P13)</f>
        <v>5.7937427578216294E-3</v>
      </c>
      <c r="Q51" s="16"/>
      <c r="R51" s="16">
        <f t="shared" ref="R51" si="120">MAX(R9:R13)</f>
        <v>0</v>
      </c>
      <c r="S51" s="87"/>
      <c r="T51" s="16"/>
      <c r="U51" s="16">
        <f t="shared" ref="U51" si="121">MAX(U9:U13)</f>
        <v>6.6048596714765928E-2</v>
      </c>
      <c r="V51" s="16"/>
      <c r="W51" s="16">
        <f t="shared" ref="W51" si="122">MAX(W9:W13)</f>
        <v>0</v>
      </c>
      <c r="X51" s="16"/>
      <c r="Y51" s="16">
        <f t="shared" ref="Y51" si="123">MAX(Y9:Y13)</f>
        <v>0</v>
      </c>
    </row>
    <row r="52" spans="1:25" s="15" customFormat="1" ht="24" x14ac:dyDescent="0.2">
      <c r="A52" s="95" t="s">
        <v>203</v>
      </c>
      <c r="B52" s="96"/>
      <c r="C52" s="66" t="s">
        <v>9</v>
      </c>
      <c r="D52" s="14"/>
      <c r="E52" s="14">
        <f t="shared" ref="E52:K52" si="124">AVERAGE(E14:E18)</f>
        <v>6.7097178034321608E-2</v>
      </c>
      <c r="F52" s="14"/>
      <c r="G52" s="14">
        <f t="shared" si="124"/>
        <v>0.16292355353762672</v>
      </c>
      <c r="H52" s="14"/>
      <c r="I52" s="14">
        <f t="shared" si="124"/>
        <v>5.1710754123480515E-2</v>
      </c>
      <c r="J52" s="14"/>
      <c r="K52" s="14">
        <f t="shared" si="124"/>
        <v>5.2013554321016155E-2</v>
      </c>
      <c r="L52" s="86"/>
      <c r="M52" s="14"/>
      <c r="N52" s="14">
        <f>AVERAGE(N14:N18)</f>
        <v>2.6592880037349432E-2</v>
      </c>
      <c r="O52" s="14"/>
      <c r="P52" s="14">
        <f t="shared" ref="P52" si="125">AVERAGE(P14:P18)</f>
        <v>0</v>
      </c>
      <c r="Q52" s="14"/>
      <c r="R52" s="14">
        <f t="shared" ref="R52" si="126">AVERAGE(R14:R18)</f>
        <v>6.6280033140015955E-4</v>
      </c>
      <c r="S52" s="86"/>
      <c r="T52" s="14"/>
      <c r="U52" s="14">
        <f t="shared" ref="U52" si="127">AVERAGE(U14:U18)</f>
        <v>2.1206689989123874E-2</v>
      </c>
      <c r="V52" s="14"/>
      <c r="W52" s="14">
        <f t="shared" ref="W52" si="128">AVERAGE(W14:W18)</f>
        <v>-9.9228125938211065E-8</v>
      </c>
      <c r="X52" s="14"/>
      <c r="Y52" s="14">
        <f t="shared" ref="Y52" si="129">AVERAGE(Y14:Y18)</f>
        <v>-1.2272578138183831E-7</v>
      </c>
    </row>
    <row r="53" spans="1:25" ht="24" x14ac:dyDescent="0.2">
      <c r="A53" s="95"/>
      <c r="B53" s="96"/>
      <c r="C53" s="67" t="s">
        <v>10</v>
      </c>
      <c r="D53" s="16"/>
      <c r="E53" s="16">
        <f t="shared" ref="E53:K53" si="130">STDEV(E14:E18)</f>
        <v>0.12296631711188853</v>
      </c>
      <c r="F53" s="16"/>
      <c r="G53" s="16">
        <f t="shared" si="130"/>
        <v>6.5860452378466855E-2</v>
      </c>
      <c r="H53" s="16"/>
      <c r="I53" s="16">
        <f t="shared" si="130"/>
        <v>4.9580755995705141E-2</v>
      </c>
      <c r="J53" s="16"/>
      <c r="K53" s="16">
        <f t="shared" si="130"/>
        <v>0.1126818209685345</v>
      </c>
      <c r="L53" s="87"/>
      <c r="M53" s="16"/>
      <c r="N53" s="16">
        <f>STDEV(N14:N18)</f>
        <v>3.3984522744487426E-2</v>
      </c>
      <c r="O53" s="16"/>
      <c r="P53" s="16">
        <f t="shared" ref="P53" si="131">STDEV(P14:P18)</f>
        <v>0</v>
      </c>
      <c r="Q53" s="16"/>
      <c r="R53" s="16">
        <f t="shared" ref="R53" si="132">STDEV(R14:R18)</f>
        <v>1.4820665965201451E-3</v>
      </c>
      <c r="S53" s="87"/>
      <c r="T53" s="16"/>
      <c r="U53" s="16">
        <f t="shared" ref="U53" si="133">STDEV(U14:U18)</f>
        <v>3.1772320673538079E-2</v>
      </c>
      <c r="V53" s="16"/>
      <c r="W53" s="16">
        <f t="shared" ref="W53" si="134">STDEV(W14:W18)</f>
        <v>6.6989916329738643E-8</v>
      </c>
      <c r="X53" s="16"/>
      <c r="Y53" s="16">
        <f t="shared" ref="Y53" si="135">STDEV(Y14:Y18)</f>
        <v>3.7673295085115291E-8</v>
      </c>
    </row>
    <row r="54" spans="1:25" ht="24" x14ac:dyDescent="0.2">
      <c r="A54" s="95"/>
      <c r="B54" s="96"/>
      <c r="C54" s="67" t="s">
        <v>11</v>
      </c>
      <c r="D54" s="16"/>
      <c r="E54" s="16">
        <f t="shared" ref="E54:K54" si="136">MAX(E14:E18)</f>
        <v>0.28500414250207129</v>
      </c>
      <c r="F54" s="16"/>
      <c r="G54" s="16">
        <f t="shared" si="136"/>
        <v>0.25601539942252161</v>
      </c>
      <c r="H54" s="16"/>
      <c r="I54" s="16">
        <f t="shared" si="136"/>
        <v>0.11267605633802824</v>
      </c>
      <c r="J54" s="16"/>
      <c r="K54" s="16">
        <f t="shared" si="136"/>
        <v>0.25352112676056349</v>
      </c>
      <c r="L54" s="87"/>
      <c r="M54" s="16"/>
      <c r="N54" s="16">
        <f>MAX(N14:N18)</f>
        <v>8.2021541010770527E-2</v>
      </c>
      <c r="O54" s="16"/>
      <c r="P54" s="16">
        <f t="shared" ref="P54" si="137">MAX(P14:P18)</f>
        <v>0</v>
      </c>
      <c r="Q54" s="16"/>
      <c r="R54" s="16">
        <f t="shared" ref="R54" si="138">MAX(R14:R18)</f>
        <v>3.314001657000798E-3</v>
      </c>
      <c r="S54" s="87"/>
      <c r="T54" s="16"/>
      <c r="U54" s="16">
        <f t="shared" ref="U54" si="139">MAX(U14:U18)</f>
        <v>7.1251035625517822E-2</v>
      </c>
      <c r="V54" s="16"/>
      <c r="W54" s="16">
        <f t="shared" ref="W54" si="140">MAX(W14:W18)</f>
        <v>0</v>
      </c>
      <c r="X54" s="16"/>
      <c r="Y54" s="16">
        <f t="shared" ref="Y54" si="141">MAX(Y14:Y18)</f>
        <v>-9.989387883546641E-8</v>
      </c>
    </row>
    <row r="55" spans="1:25" s="15" customFormat="1" ht="24" x14ac:dyDescent="0.2">
      <c r="A55" s="96" t="s">
        <v>209</v>
      </c>
      <c r="B55" s="96"/>
      <c r="C55" s="66" t="s">
        <v>9</v>
      </c>
      <c r="D55" s="14"/>
      <c r="E55" s="14">
        <f t="shared" ref="E55:K55" si="142">AVERAGE(E19:E23)</f>
        <v>0.25262884644084627</v>
      </c>
      <c r="F55" s="14"/>
      <c r="G55" s="14">
        <f t="shared" si="142"/>
        <v>0.15674569465956253</v>
      </c>
      <c r="H55" s="14"/>
      <c r="I55" s="14">
        <f t="shared" si="142"/>
        <v>0.12202350008358005</v>
      </c>
      <c r="J55" s="14"/>
      <c r="K55" s="14">
        <f t="shared" si="142"/>
        <v>0.17989101293806323</v>
      </c>
      <c r="L55" s="86"/>
      <c r="M55" s="14"/>
      <c r="N55" s="14">
        <f>AVERAGE(N19:N23)</f>
        <v>7.9165518674719909E-2</v>
      </c>
      <c r="O55" s="14"/>
      <c r="P55" s="14">
        <f t="shared" ref="P55" si="143">AVERAGE(P19:P23)</f>
        <v>4.2003918598878351E-2</v>
      </c>
      <c r="Q55" s="14"/>
      <c r="R55" s="14">
        <f t="shared" ref="R55" si="144">AVERAGE(R19:R23)</f>
        <v>5.6870127207018895E-2</v>
      </c>
      <c r="S55" s="86"/>
      <c r="T55" s="14"/>
      <c r="U55" s="14">
        <f t="shared" ref="U55" si="145">AVERAGE(U19:U23)</f>
        <v>8.8776193300724546E-2</v>
      </c>
      <c r="V55" s="14"/>
      <c r="W55" s="14">
        <f t="shared" ref="W55" si="146">AVERAGE(W19:W23)</f>
        <v>3.120205958628821E-2</v>
      </c>
      <c r="X55" s="14"/>
      <c r="Y55" s="14">
        <f t="shared" ref="Y55" si="147">AVERAGE(Y19:Y23)</f>
        <v>2.5123224975869586E-2</v>
      </c>
    </row>
    <row r="56" spans="1:25" ht="24" x14ac:dyDescent="0.2">
      <c r="A56" s="96"/>
      <c r="B56" s="96"/>
      <c r="C56" s="67" t="s">
        <v>10</v>
      </c>
      <c r="D56" s="16"/>
      <c r="E56" s="16">
        <f t="shared" ref="E56:K56" si="148">STDEV(E19:E23)</f>
        <v>0.10664002780023603</v>
      </c>
      <c r="F56" s="16"/>
      <c r="G56" s="16">
        <f t="shared" si="148"/>
        <v>4.7024730838683276E-2</v>
      </c>
      <c r="H56" s="16"/>
      <c r="I56" s="16">
        <f t="shared" si="148"/>
        <v>5.4260429672976208E-2</v>
      </c>
      <c r="J56" s="16"/>
      <c r="K56" s="16">
        <f t="shared" si="148"/>
        <v>5.9563232819173327E-2</v>
      </c>
      <c r="L56" s="87"/>
      <c r="M56" s="16"/>
      <c r="N56" s="16">
        <f>STDEV(N19:N23)</f>
        <v>3.4569317955471079E-2</v>
      </c>
      <c r="O56" s="16"/>
      <c r="P56" s="16">
        <f t="shared" ref="P56" si="149">STDEV(P19:P23)</f>
        <v>2.5410229293746114E-2</v>
      </c>
      <c r="Q56" s="16"/>
      <c r="R56" s="16">
        <f t="shared" ref="R56" si="150">STDEV(R19:R23)</f>
        <v>2.4589881518665459E-2</v>
      </c>
      <c r="S56" s="87"/>
      <c r="T56" s="16"/>
      <c r="U56" s="16">
        <f t="shared" ref="U56" si="151">STDEV(U19:U23)</f>
        <v>5.5304825568007414E-2</v>
      </c>
      <c r="V56" s="16"/>
      <c r="W56" s="16">
        <f t="shared" ref="W56" si="152">STDEV(W19:W23)</f>
        <v>1.2278506041870875E-2</v>
      </c>
      <c r="X56" s="16"/>
      <c r="Y56" s="16">
        <f t="shared" ref="Y56" si="153">STDEV(Y19:Y23)</f>
        <v>1.4679267008025958E-2</v>
      </c>
    </row>
    <row r="57" spans="1:25" ht="24" x14ac:dyDescent="0.2">
      <c r="A57" s="96"/>
      <c r="B57" s="96"/>
      <c r="C57" s="67" t="s">
        <v>11</v>
      </c>
      <c r="D57" s="16"/>
      <c r="E57" s="16">
        <f t="shared" ref="E57:K57" si="154">MAX(E19:E23)</f>
        <v>0.43680709534368067</v>
      </c>
      <c r="F57" s="16"/>
      <c r="G57" s="16">
        <f t="shared" si="154"/>
        <v>0.2232804232804233</v>
      </c>
      <c r="H57" s="16"/>
      <c r="I57" s="16">
        <f t="shared" si="154"/>
        <v>0.20308788598574812</v>
      </c>
      <c r="J57" s="16"/>
      <c r="K57" s="16">
        <f t="shared" si="154"/>
        <v>0.2860310421286032</v>
      </c>
      <c r="L57" s="87"/>
      <c r="M57" s="16"/>
      <c r="N57" s="16">
        <f>MAX(N19:N23)</f>
        <v>0.11197339246119742</v>
      </c>
      <c r="O57" s="16"/>
      <c r="P57" s="16">
        <f t="shared" ref="P57" si="155">MAX(P19:P23)</f>
        <v>8.0423280423280508E-2</v>
      </c>
      <c r="Q57" s="16"/>
      <c r="R57" s="16">
        <f t="shared" ref="R57" si="156">MAX(R19:R23)</f>
        <v>7.6190476190476142E-2</v>
      </c>
      <c r="S57" s="87"/>
      <c r="T57" s="16"/>
      <c r="U57" s="16">
        <f t="shared" ref="U57" si="157">MAX(U19:U23)</f>
        <v>0.16613756613756614</v>
      </c>
      <c r="V57" s="16"/>
      <c r="W57" s="16">
        <f t="shared" ref="W57" si="158">MAX(W19:W23)</f>
        <v>4.1567550985376567E-2</v>
      </c>
      <c r="X57" s="16"/>
      <c r="Y57" s="16">
        <f t="shared" ref="Y57" si="159">MAX(Y19:Y23)</f>
        <v>3.9911240537519932E-2</v>
      </c>
    </row>
    <row r="58" spans="1:25" s="15" customFormat="1" ht="24" x14ac:dyDescent="0.2">
      <c r="A58" s="95" t="s">
        <v>215</v>
      </c>
      <c r="B58" s="96"/>
      <c r="C58" s="66" t="s">
        <v>9</v>
      </c>
      <c r="D58" s="14"/>
      <c r="E58" s="14">
        <f t="shared" ref="E58:K58" si="160">AVERAGE(E24:E28)</f>
        <v>0.26047558696572748</v>
      </c>
      <c r="F58" s="14"/>
      <c r="G58" s="14">
        <f t="shared" si="160"/>
        <v>0.28688187234801832</v>
      </c>
      <c r="H58" s="14"/>
      <c r="I58" s="14">
        <f t="shared" si="160"/>
        <v>0.17075140375526984</v>
      </c>
      <c r="J58" s="14"/>
      <c r="K58" s="14">
        <f t="shared" si="160"/>
        <v>0.22957561107519903</v>
      </c>
      <c r="L58" s="86"/>
      <c r="M58" s="14"/>
      <c r="N58" s="14">
        <f>AVERAGE(N24:N28)</f>
        <v>0.12065990831085109</v>
      </c>
      <c r="O58" s="14"/>
      <c r="P58" s="14">
        <f t="shared" ref="P58" si="161">AVERAGE(P24:P28)</f>
        <v>8.2529684720985097E-2</v>
      </c>
      <c r="Q58" s="14"/>
      <c r="R58" s="14">
        <f t="shared" ref="R58" si="162">AVERAGE(R24:R28)</f>
        <v>7.5562618576120011E-2</v>
      </c>
      <c r="S58" s="86"/>
      <c r="T58" s="14"/>
      <c r="U58" s="14">
        <f t="shared" ref="U58" si="163">AVERAGE(U24:U28)</f>
        <v>0.11614076497446071</v>
      </c>
      <c r="V58" s="14"/>
      <c r="W58" s="14">
        <f t="shared" ref="W58" si="164">AVERAGE(W24:W28)</f>
        <v>5.219294856243941E-2</v>
      </c>
      <c r="X58" s="14"/>
      <c r="Y58" s="14">
        <f t="shared" ref="Y58" si="165">AVERAGE(Y24:Y28)</f>
        <v>5.0237489029366512E-2</v>
      </c>
    </row>
    <row r="59" spans="1:25" ht="24" x14ac:dyDescent="0.2">
      <c r="A59" s="95"/>
      <c r="B59" s="96"/>
      <c r="C59" s="67" t="s">
        <v>10</v>
      </c>
      <c r="D59" s="16"/>
      <c r="E59" s="16">
        <f t="shared" ref="E59:K59" si="166">STDEV(E24:E28)</f>
        <v>9.0612293410384223E-2</v>
      </c>
      <c r="F59" s="16"/>
      <c r="G59" s="16">
        <f t="shared" si="166"/>
        <v>0.1275141909604835</v>
      </c>
      <c r="H59" s="16"/>
      <c r="I59" s="16">
        <f t="shared" si="166"/>
        <v>2.3699932983845783E-2</v>
      </c>
      <c r="J59" s="16"/>
      <c r="K59" s="16">
        <f t="shared" si="166"/>
        <v>5.4446674715701013E-2</v>
      </c>
      <c r="L59" s="87"/>
      <c r="M59" s="16"/>
      <c r="N59" s="16">
        <f>STDEV(N24:N28)</f>
        <v>3.2898848761558554E-2</v>
      </c>
      <c r="O59" s="16"/>
      <c r="P59" s="16">
        <f t="shared" ref="P59" si="167">STDEV(P24:P28)</f>
        <v>3.9425602099768087E-2</v>
      </c>
      <c r="Q59" s="16"/>
      <c r="R59" s="16">
        <f t="shared" ref="R59" si="168">STDEV(R24:R28)</f>
        <v>3.2024546412385932E-2</v>
      </c>
      <c r="S59" s="87"/>
      <c r="T59" s="16"/>
      <c r="U59" s="16">
        <f t="shared" ref="U59" si="169">STDEV(U24:U28)</f>
        <v>4.6174730563571159E-2</v>
      </c>
      <c r="V59" s="16"/>
      <c r="W59" s="16">
        <f t="shared" ref="W59" si="170">STDEV(W24:W28)</f>
        <v>3.0991665750755036E-2</v>
      </c>
      <c r="X59" s="16"/>
      <c r="Y59" s="16">
        <f t="shared" ref="Y59" si="171">STDEV(Y24:Y28)</f>
        <v>3.2383926749569136E-2</v>
      </c>
    </row>
    <row r="60" spans="1:25" ht="24" x14ac:dyDescent="0.2">
      <c r="A60" s="95"/>
      <c r="B60" s="96"/>
      <c r="C60" s="67" t="s">
        <v>11</v>
      </c>
      <c r="D60" s="16"/>
      <c r="E60" s="16">
        <f t="shared" ref="E60:K60" si="172">MAX(E24:E28)</f>
        <v>0.38511326860841422</v>
      </c>
      <c r="F60" s="16"/>
      <c r="G60" s="16">
        <f t="shared" si="172"/>
        <v>0.48311156601842375</v>
      </c>
      <c r="H60" s="16"/>
      <c r="I60" s="16">
        <f t="shared" si="172"/>
        <v>0.20841300191204581</v>
      </c>
      <c r="J60" s="16"/>
      <c r="K60" s="16">
        <f t="shared" si="172"/>
        <v>0.28371089536138072</v>
      </c>
      <c r="L60" s="87"/>
      <c r="M60" s="16"/>
      <c r="N60" s="16">
        <f>MAX(N24:N28)</f>
        <v>0.1740020470829069</v>
      </c>
      <c r="O60" s="16"/>
      <c r="P60" s="16">
        <f t="shared" ref="P60" si="173">MAX(P24:P28)</f>
        <v>0.12189859762675304</v>
      </c>
      <c r="Q60" s="16"/>
      <c r="R60" s="16">
        <f t="shared" ref="R60" si="174">MAX(R24:R28)</f>
        <v>0.10571736785329011</v>
      </c>
      <c r="S60" s="87"/>
      <c r="T60" s="16"/>
      <c r="U60" s="16">
        <f t="shared" ref="U60" si="175">MAX(U24:U28)</f>
        <v>0.17112299465240643</v>
      </c>
      <c r="V60" s="16"/>
      <c r="W60" s="16">
        <f t="shared" ref="W60" si="176">MAX(W24:W28)</f>
        <v>9.7514340344168282E-2</v>
      </c>
      <c r="X60" s="16"/>
      <c r="Y60" s="16">
        <f t="shared" ref="Y60" si="177">MAX(Y24:Y28)</f>
        <v>9.6558434101634782E-2</v>
      </c>
    </row>
    <row r="61" spans="1:25" s="15" customFormat="1" ht="24" x14ac:dyDescent="0.2">
      <c r="A61" s="95" t="s">
        <v>221</v>
      </c>
      <c r="B61" s="96"/>
      <c r="C61" s="66" t="s">
        <v>9</v>
      </c>
      <c r="D61" s="14"/>
      <c r="E61" s="14">
        <f t="shared" ref="E61:K61" si="178">AVERAGE(E29:E33)</f>
        <v>0.22365859190367293</v>
      </c>
      <c r="F61" s="14"/>
      <c r="G61" s="14">
        <f t="shared" si="178"/>
        <v>0.36870225957163244</v>
      </c>
      <c r="H61" s="14"/>
      <c r="I61" s="14">
        <f t="shared" si="178"/>
        <v>0.17226553929777394</v>
      </c>
      <c r="J61" s="14"/>
      <c r="K61" s="14">
        <f t="shared" si="178"/>
        <v>0.21437441601491911</v>
      </c>
      <c r="L61" s="86"/>
      <c r="M61" s="14"/>
      <c r="N61" s="14">
        <f>AVERAGE(N29:N33)</f>
        <v>0.15950785504588008</v>
      </c>
      <c r="O61" s="14"/>
      <c r="P61" s="14">
        <f t="shared" ref="P61" si="179">AVERAGE(P29:P33)</f>
        <v>6.7013005453567226E-2</v>
      </c>
      <c r="Q61" s="14"/>
      <c r="R61" s="14">
        <f t="shared" ref="R61" si="180">AVERAGE(R29:R33)</f>
        <v>5.8226259967596582E-2</v>
      </c>
      <c r="S61" s="86"/>
      <c r="T61" s="14"/>
      <c r="U61" s="14">
        <f t="shared" ref="U61" si="181">AVERAGE(U29:U33)</f>
        <v>0.12139737953268992</v>
      </c>
      <c r="V61" s="14"/>
      <c r="W61" s="14">
        <f t="shared" ref="W61" si="182">AVERAGE(W29:W33)</f>
        <v>6.8456258626060904E-2</v>
      </c>
      <c r="X61" s="14"/>
      <c r="Y61" s="14">
        <f t="shared" ref="Y61" si="183">AVERAGE(Y29:Y33)</f>
        <v>5.5876323580149066E-2</v>
      </c>
    </row>
    <row r="62" spans="1:25" ht="24" x14ac:dyDescent="0.2">
      <c r="A62" s="95"/>
      <c r="B62" s="96"/>
      <c r="C62" s="67" t="s">
        <v>10</v>
      </c>
      <c r="D62" s="16"/>
      <c r="E62" s="16">
        <f t="shared" ref="E62:K62" si="184">STDEV(E29:E33)</f>
        <v>6.3085398736469442E-2</v>
      </c>
      <c r="F62" s="16"/>
      <c r="G62" s="16">
        <f t="shared" si="184"/>
        <v>0.11492035710611601</v>
      </c>
      <c r="H62" s="16"/>
      <c r="I62" s="16">
        <f t="shared" si="184"/>
        <v>3.3036791920208218E-2</v>
      </c>
      <c r="J62" s="16"/>
      <c r="K62" s="16">
        <f t="shared" si="184"/>
        <v>8.0264184134802352E-2</v>
      </c>
      <c r="L62" s="87"/>
      <c r="M62" s="16"/>
      <c r="N62" s="16">
        <f>STDEV(N29:N33)</f>
        <v>3.4192518950906012E-2</v>
      </c>
      <c r="O62" s="16"/>
      <c r="P62" s="16">
        <f t="shared" ref="P62" si="185">STDEV(P29:P33)</f>
        <v>3.6651530825424924E-2</v>
      </c>
      <c r="Q62" s="16"/>
      <c r="R62" s="16">
        <f t="shared" ref="R62" si="186">STDEV(R29:R33)</f>
        <v>4.2451630888301173E-2</v>
      </c>
      <c r="S62" s="87"/>
      <c r="T62" s="16"/>
      <c r="U62" s="16">
        <f t="shared" ref="U62" si="187">STDEV(U29:U33)</f>
        <v>6.3848671141517307E-2</v>
      </c>
      <c r="V62" s="16"/>
      <c r="W62" s="16">
        <f t="shared" ref="W62" si="188">STDEV(W29:W33)</f>
        <v>4.0290309018410214E-2</v>
      </c>
      <c r="X62" s="16"/>
      <c r="Y62" s="16">
        <f t="shared" ref="Y62" si="189">STDEV(Y29:Y33)</f>
        <v>3.5366539056995279E-2</v>
      </c>
    </row>
    <row r="63" spans="1:25" ht="24" x14ac:dyDescent="0.2">
      <c r="A63" s="95"/>
      <c r="B63" s="96"/>
      <c r="C63" s="67" t="s">
        <v>11</v>
      </c>
      <c r="D63" s="16"/>
      <c r="E63" s="16">
        <f t="shared" ref="E63:K63" si="190">MAX(E29:E33)</f>
        <v>0.31770833333333326</v>
      </c>
      <c r="F63" s="16"/>
      <c r="G63" s="16">
        <f t="shared" si="190"/>
        <v>0.52256944444444442</v>
      </c>
      <c r="H63" s="16"/>
      <c r="I63" s="16">
        <f t="shared" si="190"/>
        <v>0.22286184210526305</v>
      </c>
      <c r="J63" s="16"/>
      <c r="K63" s="16">
        <f t="shared" si="190"/>
        <v>0.35384615384615392</v>
      </c>
      <c r="L63" s="87"/>
      <c r="M63" s="16"/>
      <c r="N63" s="16">
        <f>MAX(N29:N33)</f>
        <v>0.18704453441295543</v>
      </c>
      <c r="O63" s="16"/>
      <c r="P63" s="16">
        <f t="shared" ref="P63" si="191">MAX(P29:P33)</f>
        <v>0.12326388888888884</v>
      </c>
      <c r="Q63" s="16"/>
      <c r="R63" s="16">
        <f t="shared" ref="R63" si="192">MAX(R29:R33)</f>
        <v>0.11284722222222232</v>
      </c>
      <c r="S63" s="87"/>
      <c r="T63" s="16"/>
      <c r="U63" s="16">
        <f t="shared" ref="U63" si="193">MAX(U29:U33)</f>
        <v>0.16748768472906406</v>
      </c>
      <c r="V63" s="16"/>
      <c r="W63" s="16">
        <f t="shared" ref="W63" si="194">MAX(W29:W33)</f>
        <v>9.5486217074921775E-2</v>
      </c>
      <c r="X63" s="16"/>
      <c r="Y63" s="16">
        <f t="shared" ref="Y63" si="195">MAX(Y29:Y33)</f>
        <v>9.4618161519366417E-2</v>
      </c>
    </row>
    <row r="64" spans="1:25" s="15" customFormat="1" ht="24" x14ac:dyDescent="0.2">
      <c r="A64" s="96" t="s">
        <v>227</v>
      </c>
      <c r="B64" s="96"/>
      <c r="C64" s="66" t="s">
        <v>9</v>
      </c>
      <c r="D64" s="14"/>
      <c r="E64" s="14">
        <f t="shared" ref="E64:K64" si="196">AVERAGE(E34:E38)</f>
        <v>0.10384873246576523</v>
      </c>
      <c r="F64" s="14"/>
      <c r="G64" s="14">
        <f t="shared" si="196"/>
        <v>0.16618788672317666</v>
      </c>
      <c r="H64" s="14"/>
      <c r="I64" s="14">
        <f t="shared" si="196"/>
        <v>8.6566279427144982E-2</v>
      </c>
      <c r="J64" s="14"/>
      <c r="K64" s="14">
        <f t="shared" si="196"/>
        <v>8.9236810795823726E-2</v>
      </c>
      <c r="L64" s="86"/>
      <c r="M64" s="14"/>
      <c r="N64" s="14">
        <f>AVERAGE(N34:N38)</f>
        <v>3.8890932101861564E-2</v>
      </c>
      <c r="O64" s="14"/>
      <c r="P64" s="14">
        <f t="shared" ref="P64" si="197">AVERAGE(P34:P38)</f>
        <v>0</v>
      </c>
      <c r="Q64" s="14"/>
      <c r="R64" s="14">
        <f t="shared" ref="R64" si="198">AVERAGE(R34:R38)</f>
        <v>0</v>
      </c>
      <c r="S64" s="86"/>
      <c r="T64" s="14"/>
      <c r="U64" s="14">
        <f t="shared" ref="U64" si="199">AVERAGE(U34:U38)</f>
        <v>2.0135718314723005E-2</v>
      </c>
      <c r="V64" s="14"/>
      <c r="W64" s="14">
        <f t="shared" ref="W64" si="200">AVERAGE(W34:W38)</f>
        <v>-1.4408586501701847E-8</v>
      </c>
      <c r="X64" s="14"/>
      <c r="Y64" s="14">
        <f t="shared" ref="Y64" si="201">AVERAGE(Y34:Y38)</f>
        <v>-6.9174115902015393E-8</v>
      </c>
    </row>
    <row r="65" spans="1:25" ht="24" x14ac:dyDescent="0.2">
      <c r="A65" s="96"/>
      <c r="B65" s="96"/>
      <c r="C65" s="67" t="s">
        <v>10</v>
      </c>
      <c r="D65" s="16"/>
      <c r="E65" s="16">
        <f t="shared" ref="E65:K65" si="202">STDEV(E34:E38)</f>
        <v>4.1562609084177277E-2</v>
      </c>
      <c r="F65" s="16"/>
      <c r="G65" s="16">
        <f t="shared" si="202"/>
        <v>5.177683892772144E-2</v>
      </c>
      <c r="H65" s="16"/>
      <c r="I65" s="16">
        <f t="shared" si="202"/>
        <v>4.483825958240413E-2</v>
      </c>
      <c r="J65" s="16"/>
      <c r="K65" s="16">
        <f t="shared" si="202"/>
        <v>4.4805361868872004E-2</v>
      </c>
      <c r="L65" s="87"/>
      <c r="M65" s="16"/>
      <c r="N65" s="16">
        <f>STDEV(N34:N38)</f>
        <v>3.187322040632995E-2</v>
      </c>
      <c r="O65" s="16"/>
      <c r="P65" s="16">
        <f t="shared" ref="P65" si="203">STDEV(P34:P38)</f>
        <v>0</v>
      </c>
      <c r="Q65" s="16"/>
      <c r="R65" s="16">
        <f t="shared" ref="R65" si="204">STDEV(R34:R38)</f>
        <v>0</v>
      </c>
      <c r="S65" s="87"/>
      <c r="T65" s="16"/>
      <c r="U65" s="16">
        <f t="shared" ref="U65" si="205">STDEV(U34:U38)</f>
        <v>2.9557219884618454E-2</v>
      </c>
      <c r="V65" s="16"/>
      <c r="W65" s="16">
        <f t="shared" ref="W65" si="206">STDEV(W34:W38)</f>
        <v>8.6992689360257459E-8</v>
      </c>
      <c r="X65" s="16"/>
      <c r="Y65" s="16">
        <f t="shared" ref="Y65" si="207">STDEV(Y34:Y38)</f>
        <v>8.6914477734138123E-8</v>
      </c>
    </row>
    <row r="66" spans="1:25" ht="24" x14ac:dyDescent="0.2">
      <c r="A66" s="96"/>
      <c r="B66" s="96"/>
      <c r="C66" s="67" t="s">
        <v>11</v>
      </c>
      <c r="D66" s="16"/>
      <c r="E66" s="16">
        <f t="shared" ref="E66:K66" si="208">MAX(E34:E38)</f>
        <v>0.14816966879721094</v>
      </c>
      <c r="F66" s="16"/>
      <c r="G66" s="16">
        <f t="shared" si="208"/>
        <v>0.23891891891891892</v>
      </c>
      <c r="H66" s="16"/>
      <c r="I66" s="16">
        <f t="shared" si="208"/>
        <v>0.12434631028471821</v>
      </c>
      <c r="J66" s="16"/>
      <c r="K66" s="16">
        <f t="shared" si="208"/>
        <v>0.15889830508474567</v>
      </c>
      <c r="L66" s="87"/>
      <c r="M66" s="16"/>
      <c r="N66" s="16">
        <f>MAX(N34:N38)</f>
        <v>8.5996513654851725E-2</v>
      </c>
      <c r="O66" s="16"/>
      <c r="P66" s="16">
        <f t="shared" ref="P66" si="209">MAX(P34:P38)</f>
        <v>0</v>
      </c>
      <c r="Q66" s="16"/>
      <c r="R66" s="16">
        <f t="shared" ref="R66" si="210">MAX(R34:R38)</f>
        <v>0</v>
      </c>
      <c r="S66" s="87"/>
      <c r="T66" s="16"/>
      <c r="U66" s="16">
        <f t="shared" ref="U66" si="211">MAX(U34:U38)</f>
        <v>7.1188409232236571E-2</v>
      </c>
      <c r="V66" s="16"/>
      <c r="W66" s="16">
        <f t="shared" ref="W66" si="212">MAX(W34:W38)</f>
        <v>1.31967902605723E-7</v>
      </c>
      <c r="X66" s="16"/>
      <c r="Y66" s="16">
        <f t="shared" ref="Y66" si="213">MAX(Y34:Y38)</f>
        <v>0</v>
      </c>
    </row>
    <row r="67" spans="1:25" s="15" customFormat="1" ht="24" x14ac:dyDescent="0.2">
      <c r="A67" s="95" t="s">
        <v>2</v>
      </c>
      <c r="B67" s="96"/>
      <c r="C67" s="66" t="s">
        <v>9</v>
      </c>
      <c r="D67" s="14"/>
      <c r="E67" s="14">
        <f t="shared" ref="E67:K67" si="214">AVERAGE(E39:E43)</f>
        <v>0.22752967288824175</v>
      </c>
      <c r="F67" s="14"/>
      <c r="G67" s="14">
        <f t="shared" si="214"/>
        <v>0.25841573024175901</v>
      </c>
      <c r="H67" s="14"/>
      <c r="I67" s="14">
        <f t="shared" si="214"/>
        <v>0.18212829113313692</v>
      </c>
      <c r="J67" s="14"/>
      <c r="K67" s="14">
        <f t="shared" si="214"/>
        <v>0.17076741509408233</v>
      </c>
      <c r="L67" s="86"/>
      <c r="M67" s="14"/>
      <c r="N67" s="14">
        <f>AVERAGE(N39:N43)</f>
        <v>0.14843139927040999</v>
      </c>
      <c r="O67" s="14"/>
      <c r="P67" s="14">
        <f t="shared" ref="P67" si="215">AVERAGE(P39:P43)</f>
        <v>7.1032135327653553E-2</v>
      </c>
      <c r="Q67" s="14"/>
      <c r="R67" s="14">
        <f t="shared" ref="R67" si="216">AVERAGE(R39:R43)</f>
        <v>8.43931596791863E-2</v>
      </c>
      <c r="S67" s="86"/>
      <c r="T67" s="14"/>
      <c r="U67" s="14">
        <f t="shared" ref="U67" si="217">AVERAGE(U39:U43)</f>
        <v>0.1358373072752157</v>
      </c>
      <c r="V67" s="14"/>
      <c r="W67" s="14">
        <f t="shared" ref="W67" si="218">AVERAGE(W39:W43)</f>
        <v>6.7702992174993121E-2</v>
      </c>
      <c r="X67" s="14"/>
      <c r="Y67" s="14">
        <f t="shared" ref="Y67" si="219">AVERAGE(Y39:Y43)</f>
        <v>5.5877942294475291E-2</v>
      </c>
    </row>
    <row r="68" spans="1:25" ht="24" x14ac:dyDescent="0.2">
      <c r="A68" s="95"/>
      <c r="B68" s="96"/>
      <c r="C68" s="67" t="s">
        <v>10</v>
      </c>
      <c r="D68" s="16"/>
      <c r="E68" s="16">
        <f t="shared" ref="E68:K68" si="220">STDEV(E39:E43)</f>
        <v>3.5125896533110844E-2</v>
      </c>
      <c r="F68" s="16"/>
      <c r="G68" s="16">
        <f t="shared" si="220"/>
        <v>0.10117547476242882</v>
      </c>
      <c r="H68" s="16"/>
      <c r="I68" s="16">
        <f t="shared" si="220"/>
        <v>2.9035739610522221E-2</v>
      </c>
      <c r="J68" s="16"/>
      <c r="K68" s="16">
        <f t="shared" si="220"/>
        <v>5.0406166090549757E-2</v>
      </c>
      <c r="L68" s="87"/>
      <c r="M68" s="16"/>
      <c r="N68" s="16">
        <f>STDEV(N39:N43)</f>
        <v>5.2924793077878556E-2</v>
      </c>
      <c r="O68" s="16"/>
      <c r="P68" s="16">
        <f t="shared" ref="P68" si="221">STDEV(P39:P43)</f>
        <v>8.5813045021188149E-3</v>
      </c>
      <c r="Q68" s="16"/>
      <c r="R68" s="16">
        <f t="shared" ref="R68" si="222">STDEV(R39:R43)</f>
        <v>2.8713040600253786E-2</v>
      </c>
      <c r="S68" s="87"/>
      <c r="T68" s="16"/>
      <c r="U68" s="16">
        <f t="shared" ref="U68" si="223">STDEV(U39:U43)</f>
        <v>4.0447135273662338E-2</v>
      </c>
      <c r="V68" s="16"/>
      <c r="W68" s="16">
        <f t="shared" ref="W68" si="224">STDEV(W39:W43)</f>
        <v>1.5634377422153907E-2</v>
      </c>
      <c r="X68" s="16"/>
      <c r="Y68" s="16">
        <f t="shared" ref="Y68" si="225">STDEV(Y39:Y43)</f>
        <v>1.2048021344874704E-2</v>
      </c>
    </row>
    <row r="69" spans="1:25" ht="24" x14ac:dyDescent="0.2">
      <c r="A69" s="95"/>
      <c r="B69" s="96"/>
      <c r="C69" s="67" t="s">
        <v>11</v>
      </c>
      <c r="D69" s="16"/>
      <c r="E69" s="16">
        <f t="shared" ref="E69:K69" si="226">MAX(E39:E43)</f>
        <v>0.2872340425531914</v>
      </c>
      <c r="F69" s="16"/>
      <c r="G69" s="16">
        <f t="shared" si="226"/>
        <v>0.41876971608832814</v>
      </c>
      <c r="H69" s="16"/>
      <c r="I69" s="16">
        <f t="shared" si="226"/>
        <v>0.21654501216545019</v>
      </c>
      <c r="J69" s="16"/>
      <c r="K69" s="16">
        <f t="shared" si="226"/>
        <v>0.23076923076923084</v>
      </c>
      <c r="L69" s="87"/>
      <c r="M69" s="16"/>
      <c r="N69" s="16">
        <f>MAX(N39:N43)</f>
        <v>0.23550465282748756</v>
      </c>
      <c r="O69" s="16"/>
      <c r="P69" s="16">
        <f t="shared" ref="P69" si="227">MAX(P39:P43)</f>
        <v>8.5106382978723305E-2</v>
      </c>
      <c r="Q69" s="16"/>
      <c r="R69" s="16">
        <f t="shared" ref="R69" si="228">MAX(R39:R43)</f>
        <v>0.1188260558339298</v>
      </c>
      <c r="S69" s="87"/>
      <c r="T69" s="16"/>
      <c r="U69" s="16">
        <f t="shared" ref="U69" si="229">MAX(U39:U43)</f>
        <v>0.19383627094104616</v>
      </c>
      <c r="V69" s="16"/>
      <c r="W69" s="16">
        <f t="shared" ref="W69" si="230">MAX(W39:W43)</f>
        <v>8.3750807394187499E-2</v>
      </c>
      <c r="X69" s="16"/>
      <c r="Y69" s="16">
        <f t="shared" ref="Y69" si="231">MAX(Y39:Y43)</f>
        <v>7.229769357886906E-2</v>
      </c>
    </row>
    <row r="70" spans="1:25" s="15" customFormat="1" ht="24" x14ac:dyDescent="0.2">
      <c r="A70" s="59"/>
      <c r="B70" s="60"/>
      <c r="C70" s="66" t="s">
        <v>12</v>
      </c>
      <c r="D70" s="14"/>
      <c r="E70" s="14">
        <f t="shared" ref="E70:K70" si="232">AVERAGE(E4:E43)</f>
        <v>0.18221363601737445</v>
      </c>
      <c r="F70" s="14"/>
      <c r="G70" s="14">
        <f t="shared" si="232"/>
        <v>0.21206991264953362</v>
      </c>
      <c r="H70" s="14"/>
      <c r="I70" s="14">
        <f t="shared" si="232"/>
        <v>0.1246742858044384</v>
      </c>
      <c r="J70" s="14"/>
      <c r="K70" s="14">
        <f t="shared" si="232"/>
        <v>0.14433580358729353</v>
      </c>
      <c r="L70" s="86"/>
      <c r="M70" s="14"/>
      <c r="N70" s="14">
        <f>AVERAGE(N4:N43)</f>
        <v>8.3544695476454378E-2</v>
      </c>
      <c r="O70" s="14"/>
      <c r="P70" s="14">
        <f t="shared" ref="P70" si="233">AVERAGE(P4:P43)</f>
        <v>3.6859586034440353E-2</v>
      </c>
      <c r="Q70" s="14"/>
      <c r="R70" s="14">
        <f>AVERAGE(R4:R43)</f>
        <v>3.6918633776508766E-2</v>
      </c>
      <c r="S70" s="86"/>
      <c r="T70" s="14"/>
      <c r="U70" s="14">
        <f t="shared" ref="U70" si="234">AVERAGE(U4:U43)</f>
        <v>7.7826972890366969E-2</v>
      </c>
      <c r="V70" s="14"/>
      <c r="W70" s="14">
        <f t="shared" ref="W70" si="235">AVERAGE(W4:W43)</f>
        <v>2.9774120616215621E-2</v>
      </c>
      <c r="X70" s="14"/>
      <c r="Y70" s="14">
        <f t="shared" ref="Y70" si="236">AVERAGE(Y4:Y43)</f>
        <v>2.4723307667893331E-2</v>
      </c>
    </row>
    <row r="71" spans="1:25" ht="24" x14ac:dyDescent="0.2">
      <c r="A71" s="3"/>
      <c r="B71" s="3"/>
      <c r="C71" s="67" t="s">
        <v>184</v>
      </c>
      <c r="D71" s="14"/>
      <c r="E71" s="14">
        <f t="shared" ref="E71:K71" si="237">STDEV(E4:E43)</f>
        <v>0.10893568505016546</v>
      </c>
      <c r="F71" s="14"/>
      <c r="G71" s="14">
        <f t="shared" si="237"/>
        <v>0.11273275104821137</v>
      </c>
      <c r="H71" s="14"/>
      <c r="I71" s="14">
        <f t="shared" si="237"/>
        <v>7.2491139630569218E-2</v>
      </c>
      <c r="J71" s="14"/>
      <c r="K71" s="14">
        <f t="shared" si="237"/>
        <v>9.5783155398775174E-2</v>
      </c>
      <c r="L71" s="86"/>
      <c r="M71" s="14"/>
      <c r="N71" s="14">
        <f>STDEV(N4:N43)</f>
        <v>6.4523386905905464E-2</v>
      </c>
      <c r="O71" s="14"/>
      <c r="P71" s="14">
        <f t="shared" ref="P71" si="238">STDEV(P4:P43)</f>
        <v>4.0064664891584251E-2</v>
      </c>
      <c r="Q71" s="14"/>
      <c r="R71" s="14">
        <f t="shared" ref="R71" si="239">STDEV(R4:R43)</f>
        <v>4.0236467173187157E-2</v>
      </c>
      <c r="S71" s="86"/>
      <c r="T71" s="14"/>
      <c r="U71" s="14">
        <f t="shared" ref="U71" si="240">STDEV(U4:U43)</f>
        <v>6.4378471040131086E-2</v>
      </c>
      <c r="V71" s="14"/>
      <c r="W71" s="14">
        <f t="shared" ref="W71" si="241">STDEV(W4:W43)</f>
        <v>3.3809871367396271E-2</v>
      </c>
      <c r="X71" s="14"/>
      <c r="Y71" s="14">
        <f t="shared" ref="Y71" si="242">STDEV(Y4:Y43)</f>
        <v>2.9599273845105918E-2</v>
      </c>
    </row>
    <row r="72" spans="1:25" x14ac:dyDescent="0.25">
      <c r="A72" s="17"/>
    </row>
    <row r="73" spans="1:25" x14ac:dyDescent="0.25">
      <c r="A73" s="17"/>
    </row>
    <row r="75" spans="1:25" x14ac:dyDescent="0.25">
      <c r="A75" s="17"/>
    </row>
    <row r="76" spans="1:25" x14ac:dyDescent="0.25">
      <c r="A76" s="17"/>
    </row>
  </sheetData>
  <mergeCells count="34">
    <mergeCell ref="T2:U2"/>
    <mergeCell ref="V2:W2"/>
    <mergeCell ref="X2:Y2"/>
    <mergeCell ref="T1:Y1"/>
    <mergeCell ref="H2:I2"/>
    <mergeCell ref="Q1:R1"/>
    <mergeCell ref="Q2:R2"/>
    <mergeCell ref="M1:N1"/>
    <mergeCell ref="A1:A3"/>
    <mergeCell ref="B1:B3"/>
    <mergeCell ref="C1:C3"/>
    <mergeCell ref="L1:L3"/>
    <mergeCell ref="A64:B66"/>
    <mergeCell ref="A34:A38"/>
    <mergeCell ref="A4:A8"/>
    <mergeCell ref="D2:E2"/>
    <mergeCell ref="F2:G2"/>
    <mergeCell ref="J2:K2"/>
    <mergeCell ref="A67:B69"/>
    <mergeCell ref="O2:P2"/>
    <mergeCell ref="M2:N2"/>
    <mergeCell ref="D1:K1"/>
    <mergeCell ref="A39:A43"/>
    <mergeCell ref="A46:B48"/>
    <mergeCell ref="A49:B51"/>
    <mergeCell ref="A52:B54"/>
    <mergeCell ref="A55:B57"/>
    <mergeCell ref="A58:B60"/>
    <mergeCell ref="A9:A13"/>
    <mergeCell ref="A14:A18"/>
    <mergeCell ref="A19:A23"/>
    <mergeCell ref="A24:A28"/>
    <mergeCell ref="A29:A33"/>
    <mergeCell ref="A61:B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156-5E55-1D4F-9D56-6A854ECC3E81}">
  <dimension ref="A1:AE201"/>
  <sheetViews>
    <sheetView tabSelected="1" zoomScaleNormal="100" workbookViewId="0">
      <pane xSplit="3" ySplit="2" topLeftCell="N78" activePane="bottomRight" state="frozen"/>
      <selection pane="topRight" activeCell="D1" sqref="D1"/>
      <selection pane="bottomLeft" activeCell="A3" sqref="A3"/>
      <selection pane="bottomRight" activeCell="S4" sqref="S4:S83"/>
    </sheetView>
  </sheetViews>
  <sheetFormatPr baseColWidth="10" defaultRowHeight="24" x14ac:dyDescent="0.3"/>
  <cols>
    <col min="1" max="2" width="10.83203125" style="71"/>
    <col min="3" max="4" width="11" style="1" bestFit="1" customWidth="1"/>
    <col min="5" max="5" width="11.6640625" style="1" bestFit="1" customWidth="1"/>
    <col min="6" max="6" width="11" style="1" bestFit="1" customWidth="1"/>
    <col min="7" max="7" width="11.6640625" style="1" bestFit="1" customWidth="1"/>
    <col min="8" max="8" width="10.83203125" style="1" customWidth="1"/>
    <col min="9" max="9" width="11.6640625" style="1" bestFit="1" customWidth="1"/>
    <col min="10" max="10" width="11" style="1" bestFit="1" customWidth="1"/>
    <col min="11" max="11" width="11.6640625" style="1" bestFit="1" customWidth="1"/>
    <col min="12" max="12" width="11" style="1" bestFit="1" customWidth="1"/>
    <col min="13" max="13" width="11.6640625" style="1" bestFit="1" customWidth="1"/>
    <col min="14" max="14" width="11" style="1" bestFit="1" customWidth="1"/>
    <col min="15" max="15" width="11.6640625" style="1" bestFit="1" customWidth="1"/>
    <col min="16" max="16" width="2.83203125" style="110" customWidth="1"/>
    <col min="17" max="17" width="11" style="1" bestFit="1" customWidth="1"/>
    <col min="18" max="18" width="11.6640625" style="1" bestFit="1" customWidth="1"/>
    <col min="19" max="19" width="11" style="1" bestFit="1" customWidth="1"/>
    <col min="20" max="20" width="12.5" style="1" bestFit="1" customWidth="1"/>
    <col min="21" max="21" width="11" style="1" bestFit="1" customWidth="1"/>
    <col min="22" max="22" width="11.1640625" style="1" customWidth="1"/>
    <col min="23" max="23" width="2.83203125" style="88" customWidth="1"/>
    <col min="24" max="29" width="10.83203125" style="10"/>
    <col min="30" max="31" width="10.83203125" style="1"/>
    <col min="32" max="32" width="11" style="1" bestFit="1" customWidth="1"/>
    <col min="33" max="16384" width="10.83203125" style="1"/>
  </cols>
  <sheetData>
    <row r="1" spans="1:31" ht="21" x14ac:dyDescent="0.25">
      <c r="A1" s="114" t="s">
        <v>6</v>
      </c>
      <c r="B1" s="114" t="s">
        <v>0</v>
      </c>
      <c r="C1" s="117" t="s">
        <v>1</v>
      </c>
      <c r="D1" s="111"/>
      <c r="E1" s="111"/>
      <c r="F1" s="111"/>
      <c r="G1" s="111"/>
      <c r="H1" s="111"/>
      <c r="I1" s="112"/>
      <c r="J1" s="111" t="s">
        <v>240</v>
      </c>
      <c r="K1" s="111"/>
      <c r="L1" s="111"/>
      <c r="M1" s="111"/>
      <c r="N1" s="111"/>
      <c r="O1" s="112"/>
      <c r="P1" s="109"/>
      <c r="Q1" s="120"/>
      <c r="R1" s="121"/>
      <c r="S1" s="121"/>
      <c r="T1" s="121"/>
      <c r="U1" s="121"/>
      <c r="V1" s="122"/>
      <c r="W1" s="81"/>
      <c r="X1" s="106" t="s">
        <v>242</v>
      </c>
      <c r="Y1" s="107"/>
      <c r="Z1" s="107"/>
      <c r="AA1" s="107"/>
      <c r="AB1" s="107"/>
      <c r="AC1" s="107"/>
    </row>
    <row r="2" spans="1:31" ht="22" thickBot="1" x14ac:dyDescent="0.3">
      <c r="A2" s="115"/>
      <c r="B2" s="115"/>
      <c r="C2" s="118"/>
      <c r="D2" s="108" t="s">
        <v>4</v>
      </c>
      <c r="E2" s="108"/>
      <c r="F2" s="108" t="s">
        <v>185</v>
      </c>
      <c r="G2" s="108"/>
      <c r="H2" s="108" t="s">
        <v>5</v>
      </c>
      <c r="I2" s="108"/>
      <c r="J2" s="108" t="s">
        <v>4</v>
      </c>
      <c r="K2" s="108"/>
      <c r="L2" s="108" t="s">
        <v>185</v>
      </c>
      <c r="M2" s="108"/>
      <c r="N2" s="108" t="s">
        <v>5</v>
      </c>
      <c r="O2" s="108"/>
      <c r="Q2" s="108" t="s">
        <v>3</v>
      </c>
      <c r="R2" s="108"/>
      <c r="S2" s="108" t="s">
        <v>239</v>
      </c>
      <c r="T2" s="108"/>
      <c r="U2" s="123" t="s">
        <v>187</v>
      </c>
      <c r="V2" s="124"/>
      <c r="W2" s="82"/>
      <c r="X2" s="97" t="s">
        <v>245</v>
      </c>
      <c r="Y2" s="98"/>
      <c r="Z2" s="97" t="s">
        <v>243</v>
      </c>
      <c r="AA2" s="98"/>
      <c r="AB2" s="97" t="s">
        <v>244</v>
      </c>
      <c r="AC2" s="98"/>
      <c r="AD2" s="28"/>
      <c r="AE2" s="29"/>
    </row>
    <row r="3" spans="1:31" ht="21" x14ac:dyDescent="0.25">
      <c r="A3" s="116"/>
      <c r="B3" s="116"/>
      <c r="C3" s="119"/>
      <c r="D3" s="30" t="s">
        <v>7</v>
      </c>
      <c r="E3" s="30" t="s">
        <v>8</v>
      </c>
      <c r="F3" s="30" t="s">
        <v>7</v>
      </c>
      <c r="G3" s="30" t="s">
        <v>8</v>
      </c>
      <c r="H3" s="30" t="s">
        <v>7</v>
      </c>
      <c r="I3" s="31" t="s">
        <v>8</v>
      </c>
      <c r="J3" s="30" t="s">
        <v>7</v>
      </c>
      <c r="K3" s="30" t="s">
        <v>8</v>
      </c>
      <c r="L3" s="30" t="s">
        <v>7</v>
      </c>
      <c r="M3" s="30" t="s">
        <v>8</v>
      </c>
      <c r="N3" s="30" t="s">
        <v>7</v>
      </c>
      <c r="O3" s="31" t="s">
        <v>8</v>
      </c>
      <c r="Q3" s="32" t="s">
        <v>7</v>
      </c>
      <c r="R3" s="31" t="s">
        <v>8</v>
      </c>
      <c r="S3" s="32" t="s">
        <v>7</v>
      </c>
      <c r="T3" s="31" t="s">
        <v>8</v>
      </c>
      <c r="U3" s="33" t="s">
        <v>7</v>
      </c>
      <c r="V3" s="33" t="s">
        <v>8</v>
      </c>
      <c r="W3" s="83"/>
      <c r="X3" s="8" t="s">
        <v>7</v>
      </c>
      <c r="Y3" s="8" t="s">
        <v>8</v>
      </c>
      <c r="Z3" s="8" t="s">
        <v>7</v>
      </c>
      <c r="AA3" s="8" t="s">
        <v>8</v>
      </c>
      <c r="AB3" s="8" t="s">
        <v>7</v>
      </c>
      <c r="AC3" s="43" t="s">
        <v>8</v>
      </c>
    </row>
    <row r="4" spans="1:31" s="50" customFormat="1" x14ac:dyDescent="0.25">
      <c r="A4" s="113" t="s">
        <v>2</v>
      </c>
      <c r="B4" s="74" t="s">
        <v>13</v>
      </c>
      <c r="C4" s="50">
        <v>1231</v>
      </c>
      <c r="D4" s="50">
        <v>1462</v>
      </c>
      <c r="E4" s="51">
        <f>D4/$C4-1</f>
        <v>0.18765231519090175</v>
      </c>
      <c r="F4" s="50">
        <v>1491</v>
      </c>
      <c r="G4" s="51">
        <f>F4/$C4-1</f>
        <v>0.21121039805036546</v>
      </c>
      <c r="H4" s="50">
        <v>1464</v>
      </c>
      <c r="I4" s="51">
        <f>H4/$C4-1</f>
        <v>0.18927701056051993</v>
      </c>
      <c r="J4" s="75">
        <v>1369</v>
      </c>
      <c r="K4" s="51">
        <f>J4/$C4-1</f>
        <v>0.11210398050365566</v>
      </c>
      <c r="L4" s="75">
        <v>1413</v>
      </c>
      <c r="M4" s="51">
        <f>L4/$C4-1</f>
        <v>0.14784727863525582</v>
      </c>
      <c r="N4" s="75">
        <v>1365</v>
      </c>
      <c r="O4" s="51">
        <f>N4/$C4-1</f>
        <v>0.10885458976441909</v>
      </c>
      <c r="P4" s="110"/>
      <c r="Q4" s="50">
        <v>1448</v>
      </c>
      <c r="R4" s="51">
        <f>Q4/$C4-1</f>
        <v>0.17627944760357428</v>
      </c>
      <c r="S4" s="50">
        <v>1347</v>
      </c>
      <c r="T4" s="51">
        <f t="shared" ref="T4:T33" si="0">S4/$C4-1</f>
        <v>9.4232331437855477E-2</v>
      </c>
      <c r="U4" s="53">
        <v>1231</v>
      </c>
      <c r="V4" s="51">
        <f>U4/$C4-1</f>
        <v>0</v>
      </c>
      <c r="W4" s="84"/>
      <c r="X4" s="53">
        <v>1475</v>
      </c>
      <c r="Y4" s="51">
        <f t="shared" ref="Y4:Y19" si="1">X4/$C4-1</f>
        <v>0.19821283509342003</v>
      </c>
      <c r="Z4" s="53">
        <v>1352.00024414062</v>
      </c>
      <c r="AA4" s="51">
        <f t="shared" ref="AA4:AA19" si="2">Z4/$C4-1</f>
        <v>9.8294268188968248E-2</v>
      </c>
      <c r="AB4" s="53">
        <v>1329</v>
      </c>
      <c r="AC4" s="51">
        <f t="shared" ref="AC4:AC67" si="3">AB4/$C4-1</f>
        <v>7.9610073111291646E-2</v>
      </c>
    </row>
    <row r="5" spans="1:31" s="50" customFormat="1" x14ac:dyDescent="0.25">
      <c r="A5" s="113"/>
      <c r="B5" s="74" t="s">
        <v>14</v>
      </c>
      <c r="C5" s="50">
        <v>1244</v>
      </c>
      <c r="D5" s="50">
        <v>1446</v>
      </c>
      <c r="E5" s="51">
        <f t="shared" ref="E5:E68" si="4">D5/$C5-1</f>
        <v>0.16237942122186499</v>
      </c>
      <c r="F5" s="50">
        <v>1448</v>
      </c>
      <c r="G5" s="51">
        <f t="shared" ref="G5:G68" si="5">F5/$C5-1</f>
        <v>0.16398713826366551</v>
      </c>
      <c r="H5" s="50">
        <v>1387</v>
      </c>
      <c r="I5" s="51">
        <f t="shared" ref="I5:I68" si="6">H5/$C5-1</f>
        <v>0.114951768488746</v>
      </c>
      <c r="J5" s="75">
        <v>1386</v>
      </c>
      <c r="K5" s="51">
        <f t="shared" ref="K5:K68" si="7">J5/$C5-1</f>
        <v>0.11414790996784574</v>
      </c>
      <c r="L5" s="75">
        <v>1398</v>
      </c>
      <c r="M5" s="51">
        <f t="shared" ref="M5:M68" si="8">L5/$C5-1</f>
        <v>0.1237942122186495</v>
      </c>
      <c r="N5" s="75">
        <v>1348</v>
      </c>
      <c r="O5" s="51">
        <f t="shared" ref="O5:O68" si="9">N5/$C5-1</f>
        <v>8.3601286173633493E-2</v>
      </c>
      <c r="P5" s="110"/>
      <c r="Q5" s="50">
        <v>1409</v>
      </c>
      <c r="R5" s="51">
        <f t="shared" ref="R5:R68" si="10">Q5/$C5-1</f>
        <v>0.13263665594855301</v>
      </c>
      <c r="S5" s="50">
        <v>1347</v>
      </c>
      <c r="T5" s="51">
        <f t="shared" si="0"/>
        <v>8.2797427652733013E-2</v>
      </c>
      <c r="U5" s="53">
        <v>1244</v>
      </c>
      <c r="V5" s="51">
        <f t="shared" ref="V5:V68" si="11">U5/$C5-1</f>
        <v>0</v>
      </c>
      <c r="W5" s="84"/>
      <c r="X5" s="53">
        <v>1374.00012207031</v>
      </c>
      <c r="Y5" s="51">
        <f t="shared" si="1"/>
        <v>0.10450170584430074</v>
      </c>
      <c r="Z5" s="53">
        <v>1333.00012207031</v>
      </c>
      <c r="AA5" s="51">
        <f t="shared" si="2"/>
        <v>7.1543506487387498E-2</v>
      </c>
      <c r="AB5" s="53">
        <v>1320</v>
      </c>
      <c r="AC5" s="51">
        <f t="shared" si="3"/>
        <v>6.1093247588424493E-2</v>
      </c>
    </row>
    <row r="6" spans="1:31" s="50" customFormat="1" x14ac:dyDescent="0.25">
      <c r="A6" s="113"/>
      <c r="B6" s="74" t="s">
        <v>15</v>
      </c>
      <c r="C6" s="50">
        <v>1216</v>
      </c>
      <c r="D6" s="50">
        <v>1495</v>
      </c>
      <c r="E6" s="51">
        <f t="shared" si="4"/>
        <v>0.22944078947368429</v>
      </c>
      <c r="F6" s="50">
        <v>1424</v>
      </c>
      <c r="G6" s="51">
        <f t="shared" si="5"/>
        <v>0.17105263157894735</v>
      </c>
      <c r="H6" s="50">
        <v>1499</v>
      </c>
      <c r="I6" s="51">
        <f t="shared" si="6"/>
        <v>0.23273026315789469</v>
      </c>
      <c r="J6" s="75">
        <v>1369</v>
      </c>
      <c r="K6" s="51">
        <f t="shared" si="7"/>
        <v>0.12582236842105265</v>
      </c>
      <c r="L6" s="75">
        <v>1369</v>
      </c>
      <c r="M6" s="51">
        <f t="shared" si="8"/>
        <v>0.12582236842105265</v>
      </c>
      <c r="N6" s="75">
        <v>1386</v>
      </c>
      <c r="O6" s="51">
        <f t="shared" si="9"/>
        <v>0.13980263157894735</v>
      </c>
      <c r="P6" s="110"/>
      <c r="Q6" s="50">
        <v>1352</v>
      </c>
      <c r="R6" s="51">
        <f t="shared" si="10"/>
        <v>0.11184210526315796</v>
      </c>
      <c r="S6" s="50">
        <v>1310</v>
      </c>
      <c r="T6" s="51">
        <f t="shared" si="0"/>
        <v>7.7302631578947345E-2</v>
      </c>
      <c r="U6" s="53">
        <v>1216</v>
      </c>
      <c r="V6" s="51">
        <f t="shared" si="11"/>
        <v>0</v>
      </c>
      <c r="W6" s="84"/>
      <c r="X6" s="53">
        <v>1356</v>
      </c>
      <c r="Y6" s="51">
        <f t="shared" si="1"/>
        <v>0.11513157894736836</v>
      </c>
      <c r="Z6" s="53">
        <v>1317.99987792968</v>
      </c>
      <c r="AA6" s="51">
        <f t="shared" si="2"/>
        <v>8.3881478560592138E-2</v>
      </c>
      <c r="AB6" s="53">
        <v>1316</v>
      </c>
      <c r="AC6" s="51">
        <f t="shared" si="3"/>
        <v>8.2236842105263053E-2</v>
      </c>
    </row>
    <row r="7" spans="1:31" s="50" customFormat="1" x14ac:dyDescent="0.25">
      <c r="A7" s="113"/>
      <c r="B7" s="74" t="s">
        <v>16</v>
      </c>
      <c r="C7" s="50">
        <v>1175</v>
      </c>
      <c r="D7" s="50">
        <v>1706</v>
      </c>
      <c r="E7" s="51">
        <f t="shared" si="4"/>
        <v>0.4519148936170212</v>
      </c>
      <c r="F7" s="50">
        <v>1387</v>
      </c>
      <c r="G7" s="51">
        <f t="shared" si="5"/>
        <v>0.18042553191489352</v>
      </c>
      <c r="H7" s="50">
        <v>1495</v>
      </c>
      <c r="I7" s="51">
        <f t="shared" si="6"/>
        <v>0.27234042553191484</v>
      </c>
      <c r="J7" s="75">
        <v>1410</v>
      </c>
      <c r="K7" s="51">
        <f t="shared" si="7"/>
        <v>0.19999999999999996</v>
      </c>
      <c r="L7" s="75">
        <v>1377</v>
      </c>
      <c r="M7" s="51">
        <f t="shared" si="8"/>
        <v>0.17191489361702117</v>
      </c>
      <c r="N7" s="75">
        <v>1334</v>
      </c>
      <c r="O7" s="51">
        <f t="shared" si="9"/>
        <v>0.13531914893617025</v>
      </c>
      <c r="P7" s="110"/>
      <c r="Q7" s="50">
        <v>1353</v>
      </c>
      <c r="R7" s="51">
        <f t="shared" si="10"/>
        <v>0.15148936170212757</v>
      </c>
      <c r="S7" s="50">
        <v>1302</v>
      </c>
      <c r="T7" s="51">
        <f t="shared" si="0"/>
        <v>0.10808510638297864</v>
      </c>
      <c r="U7" s="53">
        <v>1175</v>
      </c>
      <c r="V7" s="51">
        <f t="shared" si="11"/>
        <v>0</v>
      </c>
      <c r="W7" s="84"/>
      <c r="X7" s="53">
        <v>1392</v>
      </c>
      <c r="Y7" s="51">
        <f t="shared" si="1"/>
        <v>0.18468085106382981</v>
      </c>
      <c r="Z7" s="53">
        <v>1227</v>
      </c>
      <c r="AA7" s="51">
        <f t="shared" si="2"/>
        <v>4.4255319148936101E-2</v>
      </c>
      <c r="AB7" s="53">
        <v>1227</v>
      </c>
      <c r="AC7" s="51">
        <f t="shared" si="3"/>
        <v>4.4255319148936101E-2</v>
      </c>
    </row>
    <row r="8" spans="1:31" s="50" customFormat="1" x14ac:dyDescent="0.25">
      <c r="A8" s="113"/>
      <c r="B8" s="74" t="s">
        <v>17</v>
      </c>
      <c r="C8" s="50">
        <v>1224</v>
      </c>
      <c r="D8" s="50">
        <v>1618</v>
      </c>
      <c r="E8" s="51">
        <f t="shared" si="4"/>
        <v>0.32189542483660127</v>
      </c>
      <c r="F8" s="50">
        <v>1494</v>
      </c>
      <c r="G8" s="51">
        <f t="shared" si="5"/>
        <v>0.22058823529411775</v>
      </c>
      <c r="H8" s="50">
        <v>1461</v>
      </c>
      <c r="I8" s="51">
        <f t="shared" si="6"/>
        <v>0.19362745098039214</v>
      </c>
      <c r="J8" s="75">
        <v>1361</v>
      </c>
      <c r="K8" s="51">
        <f t="shared" si="7"/>
        <v>0.11192810457516345</v>
      </c>
      <c r="L8" s="75">
        <v>1371</v>
      </c>
      <c r="M8" s="51">
        <f t="shared" si="8"/>
        <v>0.12009803921568629</v>
      </c>
      <c r="N8" s="75">
        <v>1396</v>
      </c>
      <c r="O8" s="51">
        <f t="shared" si="9"/>
        <v>0.14052287581699341</v>
      </c>
      <c r="P8" s="110"/>
      <c r="Q8" s="50">
        <v>1413</v>
      </c>
      <c r="R8" s="51">
        <f t="shared" si="10"/>
        <v>0.15441176470588225</v>
      </c>
      <c r="S8" s="50">
        <v>1431</v>
      </c>
      <c r="T8" s="51">
        <f t="shared" si="0"/>
        <v>0.16911764705882359</v>
      </c>
      <c r="U8" s="53">
        <v>1224</v>
      </c>
      <c r="V8" s="51">
        <f t="shared" si="11"/>
        <v>0</v>
      </c>
      <c r="W8" s="84"/>
      <c r="X8" s="53">
        <v>1372</v>
      </c>
      <c r="Y8" s="51">
        <f t="shared" si="1"/>
        <v>0.12091503267973858</v>
      </c>
      <c r="Z8" s="53">
        <v>1313</v>
      </c>
      <c r="AA8" s="51">
        <f t="shared" si="2"/>
        <v>7.2712418300653558E-2</v>
      </c>
      <c r="AB8" s="53">
        <v>1302.99987792968</v>
      </c>
      <c r="AC8" s="51">
        <f t="shared" si="3"/>
        <v>6.4542383929477198E-2</v>
      </c>
    </row>
    <row r="9" spans="1:31" s="50" customFormat="1" x14ac:dyDescent="0.25">
      <c r="A9" s="113"/>
      <c r="B9" s="74" t="s">
        <v>18</v>
      </c>
      <c r="C9" s="50">
        <v>1238</v>
      </c>
      <c r="D9" s="50">
        <v>1494</v>
      </c>
      <c r="E9" s="51">
        <f t="shared" si="4"/>
        <v>0.20678513731825521</v>
      </c>
      <c r="F9" s="50">
        <v>1367</v>
      </c>
      <c r="G9" s="51">
        <f t="shared" si="5"/>
        <v>0.10420032310177696</v>
      </c>
      <c r="H9" s="50">
        <v>1527</v>
      </c>
      <c r="I9" s="51">
        <f t="shared" si="6"/>
        <v>0.23344103392568649</v>
      </c>
      <c r="J9" s="75">
        <v>1405</v>
      </c>
      <c r="K9" s="51">
        <f t="shared" si="7"/>
        <v>0.13489499192245558</v>
      </c>
      <c r="L9" s="75">
        <v>1352</v>
      </c>
      <c r="M9" s="51">
        <f t="shared" si="8"/>
        <v>9.2084006462035628E-2</v>
      </c>
      <c r="N9" s="75">
        <v>1386</v>
      </c>
      <c r="O9" s="51">
        <f t="shared" si="9"/>
        <v>0.11954765751211638</v>
      </c>
      <c r="P9" s="110"/>
      <c r="Q9" s="50">
        <v>1404</v>
      </c>
      <c r="R9" s="51">
        <f t="shared" si="10"/>
        <v>0.13408723747980611</v>
      </c>
      <c r="S9" s="50">
        <v>1393</v>
      </c>
      <c r="T9" s="51">
        <f t="shared" si="0"/>
        <v>0.12520193861066242</v>
      </c>
      <c r="U9" s="53">
        <v>1243</v>
      </c>
      <c r="V9" s="51">
        <f t="shared" si="11"/>
        <v>4.0387722132471104E-3</v>
      </c>
      <c r="W9" s="84"/>
      <c r="X9" s="53">
        <v>1348</v>
      </c>
      <c r="Y9" s="51">
        <f t="shared" si="1"/>
        <v>8.8852988691437762E-2</v>
      </c>
      <c r="Z9" s="53">
        <v>1321.99987792968</v>
      </c>
      <c r="AA9" s="51">
        <f t="shared" si="2"/>
        <v>6.7851274579709298E-2</v>
      </c>
      <c r="AB9" s="53">
        <v>1309.00012207031</v>
      </c>
      <c r="AC9" s="51">
        <f t="shared" si="3"/>
        <v>5.7350664030945131E-2</v>
      </c>
    </row>
    <row r="10" spans="1:31" s="50" customFormat="1" x14ac:dyDescent="0.25">
      <c r="A10" s="113"/>
      <c r="B10" s="74" t="s">
        <v>19</v>
      </c>
      <c r="C10" s="50">
        <v>1227</v>
      </c>
      <c r="D10" s="50">
        <v>1434</v>
      </c>
      <c r="E10" s="51">
        <f t="shared" si="4"/>
        <v>0.16870415647921755</v>
      </c>
      <c r="F10" s="50">
        <v>1470</v>
      </c>
      <c r="G10" s="51">
        <f t="shared" si="5"/>
        <v>0.19804400977995118</v>
      </c>
      <c r="H10" s="50">
        <v>1388</v>
      </c>
      <c r="I10" s="51">
        <f t="shared" si="6"/>
        <v>0.13121434392828046</v>
      </c>
      <c r="J10" s="75">
        <v>1392</v>
      </c>
      <c r="K10" s="51">
        <f t="shared" si="7"/>
        <v>0.13447432762836176</v>
      </c>
      <c r="L10" s="75">
        <v>1388</v>
      </c>
      <c r="M10" s="51">
        <f t="shared" si="8"/>
        <v>0.13121434392828046</v>
      </c>
      <c r="N10" s="75">
        <v>1331</v>
      </c>
      <c r="O10" s="51">
        <f t="shared" si="9"/>
        <v>8.4759576202118936E-2</v>
      </c>
      <c r="P10" s="110"/>
      <c r="Q10" s="50">
        <v>1388</v>
      </c>
      <c r="R10" s="51">
        <f t="shared" si="10"/>
        <v>0.13121434392828046</v>
      </c>
      <c r="S10" s="50">
        <v>1416</v>
      </c>
      <c r="T10" s="51">
        <f t="shared" si="0"/>
        <v>0.15403422982885084</v>
      </c>
      <c r="U10" s="53">
        <v>1227</v>
      </c>
      <c r="V10" s="51">
        <f t="shared" si="11"/>
        <v>0</v>
      </c>
      <c r="W10" s="84"/>
      <c r="X10" s="53">
        <v>1348</v>
      </c>
      <c r="Y10" s="51">
        <f t="shared" si="1"/>
        <v>9.8614506927465317E-2</v>
      </c>
      <c r="Z10" s="53">
        <v>1293.99987792968</v>
      </c>
      <c r="AA10" s="51">
        <f t="shared" si="2"/>
        <v>5.4604627489551749E-2</v>
      </c>
      <c r="AB10" s="53">
        <v>1293.99987792968</v>
      </c>
      <c r="AC10" s="51">
        <f t="shared" si="3"/>
        <v>5.4604627489551749E-2</v>
      </c>
    </row>
    <row r="11" spans="1:31" s="50" customFormat="1" x14ac:dyDescent="0.25">
      <c r="A11" s="113"/>
      <c r="B11" s="74" t="s">
        <v>20</v>
      </c>
      <c r="C11" s="50">
        <v>1217</v>
      </c>
      <c r="D11" s="50">
        <v>1514</v>
      </c>
      <c r="E11" s="51">
        <f t="shared" si="4"/>
        <v>0.2440427280197206</v>
      </c>
      <c r="F11" s="50">
        <v>1511</v>
      </c>
      <c r="G11" s="51">
        <f t="shared" si="5"/>
        <v>0.24157764995891529</v>
      </c>
      <c r="H11" s="50">
        <v>1514</v>
      </c>
      <c r="I11" s="51">
        <f t="shared" si="6"/>
        <v>0.2440427280197206</v>
      </c>
      <c r="J11" s="75">
        <v>1328</v>
      </c>
      <c r="K11" s="51">
        <f t="shared" si="7"/>
        <v>9.1207888249794644E-2</v>
      </c>
      <c r="L11" s="75">
        <v>1397</v>
      </c>
      <c r="M11" s="51">
        <f t="shared" si="8"/>
        <v>0.14790468364831555</v>
      </c>
      <c r="N11" s="75">
        <v>1385</v>
      </c>
      <c r="O11" s="51">
        <f t="shared" si="9"/>
        <v>0.13804437140509451</v>
      </c>
      <c r="P11" s="110"/>
      <c r="Q11" s="50">
        <v>1387</v>
      </c>
      <c r="R11" s="51">
        <f t="shared" si="10"/>
        <v>0.13968775677896472</v>
      </c>
      <c r="S11" s="50">
        <v>1378</v>
      </c>
      <c r="T11" s="51">
        <f t="shared" si="0"/>
        <v>0.132292522596549</v>
      </c>
      <c r="U11" s="53">
        <v>1217</v>
      </c>
      <c r="V11" s="51">
        <f t="shared" si="11"/>
        <v>0</v>
      </c>
      <c r="W11" s="84"/>
      <c r="X11" s="53">
        <v>1368</v>
      </c>
      <c r="Y11" s="51">
        <f t="shared" si="1"/>
        <v>0.12407559572719795</v>
      </c>
      <c r="Z11" s="53">
        <v>1298.99987792968</v>
      </c>
      <c r="AA11" s="51">
        <f t="shared" si="2"/>
        <v>6.7378700024387728E-2</v>
      </c>
      <c r="AB11" s="53">
        <v>1288</v>
      </c>
      <c r="AC11" s="51">
        <f t="shared" si="3"/>
        <v>5.8340180772391115E-2</v>
      </c>
    </row>
    <row r="12" spans="1:31" s="50" customFormat="1" x14ac:dyDescent="0.25">
      <c r="A12" s="113"/>
      <c r="B12" s="74" t="s">
        <v>21</v>
      </c>
      <c r="C12" s="50">
        <v>1274</v>
      </c>
      <c r="D12" s="50">
        <v>1621</v>
      </c>
      <c r="E12" s="51">
        <f t="shared" si="4"/>
        <v>0.27237048665620089</v>
      </c>
      <c r="F12" s="50">
        <v>1541</v>
      </c>
      <c r="G12" s="51">
        <f t="shared" si="5"/>
        <v>0.2095761381475667</v>
      </c>
      <c r="H12" s="50">
        <v>1557</v>
      </c>
      <c r="I12" s="51">
        <f t="shared" si="6"/>
        <v>0.22213500784929363</v>
      </c>
      <c r="J12" s="75">
        <v>1456</v>
      </c>
      <c r="K12" s="51">
        <f t="shared" si="7"/>
        <v>0.14285714285714279</v>
      </c>
      <c r="L12" s="75">
        <v>1474</v>
      </c>
      <c r="M12" s="51">
        <f t="shared" si="8"/>
        <v>0.15698587127158548</v>
      </c>
      <c r="N12" s="75">
        <v>1473</v>
      </c>
      <c r="O12" s="51">
        <f t="shared" si="9"/>
        <v>0.15620094191522771</v>
      </c>
      <c r="P12" s="110"/>
      <c r="Q12" s="50">
        <v>1443</v>
      </c>
      <c r="R12" s="51">
        <f t="shared" si="10"/>
        <v>0.13265306122448983</v>
      </c>
      <c r="S12" s="50">
        <v>1422</v>
      </c>
      <c r="T12" s="51">
        <f t="shared" si="0"/>
        <v>0.11616954474097341</v>
      </c>
      <c r="U12" s="53">
        <v>1279</v>
      </c>
      <c r="V12" s="51">
        <f t="shared" si="11"/>
        <v>3.9246467817897202E-3</v>
      </c>
      <c r="W12" s="84"/>
      <c r="X12" s="53">
        <v>1537.00012207031</v>
      </c>
      <c r="Y12" s="51">
        <f t="shared" si="1"/>
        <v>0.20643651653870476</v>
      </c>
      <c r="Z12" s="53">
        <v>1382.00024414062</v>
      </c>
      <c r="AA12" s="51">
        <f t="shared" si="2"/>
        <v>8.4772562119795891E-2</v>
      </c>
      <c r="AB12" s="53">
        <v>1368</v>
      </c>
      <c r="AC12" s="51">
        <f t="shared" si="3"/>
        <v>7.378335949764514E-2</v>
      </c>
    </row>
    <row r="13" spans="1:31" s="77" customFormat="1" ht="25" thickBot="1" x14ac:dyDescent="0.3">
      <c r="A13" s="113"/>
      <c r="B13" s="76" t="s">
        <v>22</v>
      </c>
      <c r="C13" s="77">
        <v>1241</v>
      </c>
      <c r="D13" s="77">
        <v>1695</v>
      </c>
      <c r="E13" s="78">
        <f t="shared" si="4"/>
        <v>0.36583400483481054</v>
      </c>
      <c r="F13" s="77">
        <v>1502</v>
      </c>
      <c r="G13" s="78">
        <f t="shared" si="5"/>
        <v>0.21031426269137787</v>
      </c>
      <c r="H13" s="77">
        <v>1500</v>
      </c>
      <c r="I13" s="78">
        <f t="shared" si="6"/>
        <v>0.20870265914585007</v>
      </c>
      <c r="J13" s="79">
        <v>1466</v>
      </c>
      <c r="K13" s="78">
        <f t="shared" si="7"/>
        <v>0.18130539887187758</v>
      </c>
      <c r="L13" s="79">
        <v>1404</v>
      </c>
      <c r="M13" s="78">
        <f t="shared" si="8"/>
        <v>0.13134568896051579</v>
      </c>
      <c r="N13" s="79">
        <v>1425</v>
      </c>
      <c r="O13" s="78">
        <f t="shared" si="9"/>
        <v>0.14826752618855754</v>
      </c>
      <c r="P13" s="110"/>
      <c r="Q13" s="77">
        <v>1465</v>
      </c>
      <c r="R13" s="78">
        <f t="shared" si="10"/>
        <v>0.18049959709911367</v>
      </c>
      <c r="S13" s="77">
        <v>1361</v>
      </c>
      <c r="T13" s="78">
        <f t="shared" si="0"/>
        <v>9.6696212731667952E-2</v>
      </c>
      <c r="U13" s="80">
        <v>1241</v>
      </c>
      <c r="V13" s="78">
        <f t="shared" si="11"/>
        <v>0</v>
      </c>
      <c r="W13" s="85"/>
      <c r="X13" s="80">
        <v>1412</v>
      </c>
      <c r="Y13" s="78">
        <f t="shared" si="1"/>
        <v>0.13779210314262702</v>
      </c>
      <c r="Z13" s="80">
        <v>1341</v>
      </c>
      <c r="AA13" s="78">
        <f t="shared" si="2"/>
        <v>8.0580177276390108E-2</v>
      </c>
      <c r="AB13" s="80">
        <v>1337.99987792968</v>
      </c>
      <c r="AC13" s="78">
        <f t="shared" si="3"/>
        <v>7.8162673593618059E-2</v>
      </c>
    </row>
    <row r="14" spans="1:31" s="10" customFormat="1" x14ac:dyDescent="0.25">
      <c r="A14" s="96" t="s">
        <v>23</v>
      </c>
      <c r="B14" s="69" t="s">
        <v>24</v>
      </c>
      <c r="C14" s="10">
        <v>1357</v>
      </c>
      <c r="D14" s="10">
        <v>1865</v>
      </c>
      <c r="E14" s="34">
        <f t="shared" si="4"/>
        <v>0.37435519528371408</v>
      </c>
      <c r="F14" s="10">
        <v>1685</v>
      </c>
      <c r="G14" s="34">
        <f t="shared" si="5"/>
        <v>0.24170965364775232</v>
      </c>
      <c r="H14" s="10">
        <v>1702</v>
      </c>
      <c r="I14" s="34">
        <f t="shared" si="6"/>
        <v>0.25423728813559321</v>
      </c>
      <c r="J14" s="1">
        <v>1689</v>
      </c>
      <c r="K14" s="34">
        <f t="shared" si="7"/>
        <v>0.24465733235077369</v>
      </c>
      <c r="L14" s="1">
        <v>1577</v>
      </c>
      <c r="M14" s="34">
        <f t="shared" si="8"/>
        <v>0.16212232866617549</v>
      </c>
      <c r="N14" s="1">
        <v>1592</v>
      </c>
      <c r="O14" s="34">
        <f t="shared" si="9"/>
        <v>0.17317612380250558</v>
      </c>
      <c r="P14" s="110"/>
      <c r="Q14" s="10">
        <v>1629</v>
      </c>
      <c r="R14" s="34">
        <f t="shared" si="10"/>
        <v>0.20044215180545311</v>
      </c>
      <c r="S14" s="10">
        <v>1522</v>
      </c>
      <c r="T14" s="34">
        <f t="shared" si="0"/>
        <v>0.12159174649963145</v>
      </c>
      <c r="U14" s="42">
        <v>1395</v>
      </c>
      <c r="V14" s="34">
        <f t="shared" si="11"/>
        <v>2.8002947678702927E-2</v>
      </c>
      <c r="W14" s="84"/>
      <c r="X14" s="42">
        <v>1573.00012207031</v>
      </c>
      <c r="Y14" s="34">
        <f t="shared" si="1"/>
        <v>0.1591747399191672</v>
      </c>
      <c r="Z14" s="42">
        <v>1488.00012207031</v>
      </c>
      <c r="AA14" s="34">
        <f t="shared" si="2"/>
        <v>9.6536567479963198E-2</v>
      </c>
      <c r="AB14" s="42">
        <v>1488.00012207031</v>
      </c>
      <c r="AC14" s="34">
        <f t="shared" si="3"/>
        <v>9.6536567479963198E-2</v>
      </c>
    </row>
    <row r="15" spans="1:31" s="10" customFormat="1" x14ac:dyDescent="0.25">
      <c r="A15" s="96"/>
      <c r="B15" s="69" t="s">
        <v>25</v>
      </c>
      <c r="C15" s="10">
        <v>1367</v>
      </c>
      <c r="D15" s="10">
        <v>1667</v>
      </c>
      <c r="E15" s="34">
        <f t="shared" si="4"/>
        <v>0.21945866861741048</v>
      </c>
      <c r="F15" s="10">
        <v>1707</v>
      </c>
      <c r="G15" s="34">
        <f t="shared" si="5"/>
        <v>0.24871982443306506</v>
      </c>
      <c r="H15" s="10">
        <v>1753</v>
      </c>
      <c r="I15" s="34">
        <f t="shared" si="6"/>
        <v>0.2823701536210681</v>
      </c>
      <c r="J15" s="1">
        <v>1576</v>
      </c>
      <c r="K15" s="34">
        <f t="shared" si="7"/>
        <v>0.15288953913679593</v>
      </c>
      <c r="L15" s="1">
        <v>1646</v>
      </c>
      <c r="M15" s="34">
        <f t="shared" si="8"/>
        <v>0.20409656181419167</v>
      </c>
      <c r="N15" s="1">
        <v>1558</v>
      </c>
      <c r="O15" s="34">
        <f t="shared" si="9"/>
        <v>0.13972201901975123</v>
      </c>
      <c r="P15" s="110"/>
      <c r="Q15" s="10">
        <v>1510</v>
      </c>
      <c r="R15" s="34">
        <f t="shared" si="10"/>
        <v>0.1046086320409656</v>
      </c>
      <c r="S15" s="10">
        <v>1537</v>
      </c>
      <c r="T15" s="34">
        <f t="shared" si="0"/>
        <v>0.12435991221653264</v>
      </c>
      <c r="U15" s="42">
        <v>1393</v>
      </c>
      <c r="V15" s="34">
        <f t="shared" si="11"/>
        <v>1.9019751280175523E-2</v>
      </c>
      <c r="W15" s="84"/>
      <c r="X15" s="42">
        <v>1532</v>
      </c>
      <c r="Y15" s="34">
        <f t="shared" si="1"/>
        <v>0.12070226773957571</v>
      </c>
      <c r="Z15" s="42">
        <v>1487.99987792968</v>
      </c>
      <c r="AA15" s="34">
        <f t="shared" si="2"/>
        <v>8.8514907044389135E-2</v>
      </c>
      <c r="AB15" s="42">
        <v>1478.99987792968</v>
      </c>
      <c r="AC15" s="34">
        <f t="shared" si="3"/>
        <v>8.1931146985866787E-2</v>
      </c>
    </row>
    <row r="16" spans="1:31" s="10" customFormat="1" x14ac:dyDescent="0.25">
      <c r="A16" s="96"/>
      <c r="B16" s="69" t="s">
        <v>26</v>
      </c>
      <c r="C16" s="10">
        <v>1343</v>
      </c>
      <c r="D16" s="10">
        <v>1802</v>
      </c>
      <c r="E16" s="34">
        <f t="shared" si="4"/>
        <v>0.34177215189873422</v>
      </c>
      <c r="F16" s="10">
        <v>1690</v>
      </c>
      <c r="G16" s="34">
        <f t="shared" si="5"/>
        <v>0.25837676842889046</v>
      </c>
      <c r="H16" s="10">
        <v>1702</v>
      </c>
      <c r="I16" s="34">
        <f t="shared" si="6"/>
        <v>0.26731198808637369</v>
      </c>
      <c r="J16" s="1">
        <v>1608</v>
      </c>
      <c r="K16" s="34">
        <f t="shared" si="7"/>
        <v>0.1973194341027551</v>
      </c>
      <c r="L16" s="1">
        <v>1591</v>
      </c>
      <c r="M16" s="34">
        <f t="shared" si="8"/>
        <v>0.18466120625465376</v>
      </c>
      <c r="N16" s="1">
        <v>1579</v>
      </c>
      <c r="O16" s="34">
        <f t="shared" si="9"/>
        <v>0.17572598659717054</v>
      </c>
      <c r="P16" s="110"/>
      <c r="Q16" s="10">
        <v>1667</v>
      </c>
      <c r="R16" s="34">
        <f t="shared" si="10"/>
        <v>0.24125093075204762</v>
      </c>
      <c r="S16" s="10">
        <v>1489</v>
      </c>
      <c r="T16" s="34">
        <f t="shared" si="0"/>
        <v>0.10871183916604621</v>
      </c>
      <c r="U16" s="42">
        <v>1378</v>
      </c>
      <c r="V16" s="34">
        <f t="shared" si="11"/>
        <v>2.6061057334326065E-2</v>
      </c>
      <c r="W16" s="84"/>
      <c r="X16" s="42">
        <v>1575.00012207031</v>
      </c>
      <c r="Y16" s="34">
        <f t="shared" si="1"/>
        <v>0.1727476709384288</v>
      </c>
      <c r="Z16" s="42">
        <v>1476.00012207031</v>
      </c>
      <c r="AA16" s="34">
        <f t="shared" si="2"/>
        <v>9.9032108764192106E-2</v>
      </c>
      <c r="AB16" s="42">
        <v>1474</v>
      </c>
      <c r="AC16" s="34">
        <f t="shared" si="3"/>
        <v>9.7542814594192118E-2</v>
      </c>
    </row>
    <row r="17" spans="1:29" s="10" customFormat="1" x14ac:dyDescent="0.25">
      <c r="A17" s="96"/>
      <c r="B17" s="69" t="s">
        <v>27</v>
      </c>
      <c r="C17" s="10">
        <v>1345</v>
      </c>
      <c r="D17" s="10">
        <v>1626</v>
      </c>
      <c r="E17" s="34">
        <f t="shared" si="4"/>
        <v>0.20892193308550189</v>
      </c>
      <c r="F17" s="10">
        <v>1561</v>
      </c>
      <c r="G17" s="34">
        <f t="shared" si="5"/>
        <v>0.16059479553903344</v>
      </c>
      <c r="H17" s="10">
        <v>1620</v>
      </c>
      <c r="I17" s="34">
        <f t="shared" si="6"/>
        <v>0.20446096654275103</v>
      </c>
      <c r="J17" s="1">
        <v>1538</v>
      </c>
      <c r="K17" s="34">
        <f t="shared" si="7"/>
        <v>0.14349442379182165</v>
      </c>
      <c r="L17" s="1">
        <v>1552</v>
      </c>
      <c r="M17" s="34">
        <f t="shared" si="8"/>
        <v>0.15390334572490705</v>
      </c>
      <c r="N17" s="1">
        <v>1541</v>
      </c>
      <c r="O17" s="34">
        <f t="shared" si="9"/>
        <v>0.14572490706319696</v>
      </c>
      <c r="P17" s="110"/>
      <c r="Q17" s="10">
        <v>1542</v>
      </c>
      <c r="R17" s="34">
        <f t="shared" si="10"/>
        <v>0.14646840148698881</v>
      </c>
      <c r="S17" s="10">
        <v>1483</v>
      </c>
      <c r="T17" s="34">
        <f t="shared" si="0"/>
        <v>0.10260223048327144</v>
      </c>
      <c r="U17" s="42">
        <v>1355</v>
      </c>
      <c r="V17" s="34">
        <f t="shared" si="11"/>
        <v>7.4349442379182396E-3</v>
      </c>
      <c r="W17" s="84"/>
      <c r="X17" s="42">
        <v>1540.99987792968</v>
      </c>
      <c r="Y17" s="34">
        <f t="shared" si="1"/>
        <v>0.14572481630459477</v>
      </c>
      <c r="Z17" s="42">
        <v>1430.99975585937</v>
      </c>
      <c r="AA17" s="34">
        <f t="shared" si="2"/>
        <v>6.394033892889972E-2</v>
      </c>
      <c r="AB17" s="42">
        <v>1430.99975585937</v>
      </c>
      <c r="AC17" s="34">
        <f t="shared" si="3"/>
        <v>6.394033892889972E-2</v>
      </c>
    </row>
    <row r="18" spans="1:29" s="10" customFormat="1" x14ac:dyDescent="0.25">
      <c r="A18" s="96"/>
      <c r="B18" s="69" t="s">
        <v>28</v>
      </c>
      <c r="C18" s="10">
        <v>1339</v>
      </c>
      <c r="D18" s="10">
        <v>1835</v>
      </c>
      <c r="E18" s="34">
        <f t="shared" si="4"/>
        <v>0.37042569081404042</v>
      </c>
      <c r="F18" s="10">
        <v>1696</v>
      </c>
      <c r="G18" s="34">
        <f t="shared" si="5"/>
        <v>0.26661687826736369</v>
      </c>
      <c r="H18" s="10">
        <v>1709</v>
      </c>
      <c r="I18" s="34">
        <f t="shared" si="6"/>
        <v>0.27632561613144135</v>
      </c>
      <c r="J18" s="1">
        <v>1607</v>
      </c>
      <c r="K18" s="34">
        <f t="shared" si="7"/>
        <v>0.20014936519790893</v>
      </c>
      <c r="L18" s="1">
        <v>1598</v>
      </c>
      <c r="M18" s="34">
        <f t="shared" si="8"/>
        <v>0.19342793129200886</v>
      </c>
      <c r="N18" s="1">
        <v>1590</v>
      </c>
      <c r="O18" s="34">
        <f t="shared" si="9"/>
        <v>0.18745332337565346</v>
      </c>
      <c r="P18" s="110"/>
      <c r="Q18" s="10">
        <v>1612</v>
      </c>
      <c r="R18" s="34">
        <f t="shared" si="10"/>
        <v>0.20388349514563098</v>
      </c>
      <c r="S18" s="10">
        <v>1469</v>
      </c>
      <c r="T18" s="34">
        <f t="shared" si="0"/>
        <v>9.7087378640776656E-2</v>
      </c>
      <c r="U18" s="42">
        <v>1376</v>
      </c>
      <c r="V18" s="34">
        <f t="shared" si="11"/>
        <v>2.7632561613144091E-2</v>
      </c>
      <c r="W18" s="84"/>
      <c r="X18" s="42">
        <v>1579.99987792968</v>
      </c>
      <c r="Y18" s="34">
        <f t="shared" si="1"/>
        <v>0.17998497231492161</v>
      </c>
      <c r="Z18" s="42">
        <v>1496</v>
      </c>
      <c r="AA18" s="34">
        <f t="shared" si="2"/>
        <v>0.11725168035847644</v>
      </c>
      <c r="AB18" s="42">
        <v>1456</v>
      </c>
      <c r="AC18" s="34">
        <f t="shared" si="3"/>
        <v>8.737864077669899E-2</v>
      </c>
    </row>
    <row r="19" spans="1:29" s="10" customFormat="1" x14ac:dyDescent="0.25">
      <c r="A19" s="96"/>
      <c r="B19" s="69" t="s">
        <v>29</v>
      </c>
      <c r="C19" s="10">
        <v>1360</v>
      </c>
      <c r="D19" s="10">
        <v>1965</v>
      </c>
      <c r="E19" s="34">
        <f t="shared" si="4"/>
        <v>0.44485294117647056</v>
      </c>
      <c r="F19" s="10">
        <v>1584</v>
      </c>
      <c r="G19" s="34">
        <f t="shared" si="5"/>
        <v>0.16470588235294126</v>
      </c>
      <c r="H19" s="10">
        <v>1671</v>
      </c>
      <c r="I19" s="34">
        <f t="shared" si="6"/>
        <v>0.22867647058823537</v>
      </c>
      <c r="J19" s="1">
        <v>1592</v>
      </c>
      <c r="K19" s="34">
        <f t="shared" si="7"/>
        <v>0.17058823529411771</v>
      </c>
      <c r="L19" s="1">
        <v>1558</v>
      </c>
      <c r="M19" s="34">
        <f t="shared" si="8"/>
        <v>0.14558823529411757</v>
      </c>
      <c r="N19" s="1">
        <v>1567</v>
      </c>
      <c r="O19" s="34">
        <f t="shared" si="9"/>
        <v>0.15220588235294108</v>
      </c>
      <c r="P19" s="110"/>
      <c r="Q19" s="10">
        <v>1611</v>
      </c>
      <c r="R19" s="34">
        <f t="shared" si="10"/>
        <v>0.18455882352941178</v>
      </c>
      <c r="S19" s="10">
        <v>1529</v>
      </c>
      <c r="T19" s="34">
        <f t="shared" si="0"/>
        <v>0.12426470588235294</v>
      </c>
      <c r="U19" s="42">
        <v>1402</v>
      </c>
      <c r="V19" s="34">
        <f t="shared" si="11"/>
        <v>3.0882352941176361E-2</v>
      </c>
      <c r="W19" s="84"/>
      <c r="X19" s="42">
        <v>1563</v>
      </c>
      <c r="Y19" s="34">
        <f t="shared" si="1"/>
        <v>0.14926470588235285</v>
      </c>
      <c r="Z19" s="42">
        <v>1495.00012207031</v>
      </c>
      <c r="AA19" s="34">
        <f t="shared" si="2"/>
        <v>9.9264795639933734E-2</v>
      </c>
      <c r="AB19" s="42">
        <v>1495.00012207031</v>
      </c>
      <c r="AC19" s="34">
        <f t="shared" si="3"/>
        <v>9.9264795639933734E-2</v>
      </c>
    </row>
    <row r="20" spans="1:29" s="10" customFormat="1" x14ac:dyDescent="0.25">
      <c r="A20" s="96"/>
      <c r="B20" s="69" t="s">
        <v>30</v>
      </c>
      <c r="C20" s="10">
        <v>1462</v>
      </c>
      <c r="D20" s="10">
        <v>2059</v>
      </c>
      <c r="E20" s="34">
        <f t="shared" si="4"/>
        <v>0.40834473324213416</v>
      </c>
      <c r="F20" s="10">
        <v>1804</v>
      </c>
      <c r="G20" s="34">
        <f t="shared" si="5"/>
        <v>0.23392612859097128</v>
      </c>
      <c r="H20" s="10">
        <v>1826</v>
      </c>
      <c r="I20" s="34">
        <f t="shared" si="6"/>
        <v>0.24897400820793436</v>
      </c>
      <c r="J20" s="1">
        <v>1774</v>
      </c>
      <c r="K20" s="34">
        <f t="shared" si="7"/>
        <v>0.21340629274965806</v>
      </c>
      <c r="L20" s="1">
        <v>1720</v>
      </c>
      <c r="M20" s="34">
        <f t="shared" si="8"/>
        <v>0.17647058823529416</v>
      </c>
      <c r="N20" s="1">
        <v>1692</v>
      </c>
      <c r="O20" s="34">
        <f t="shared" si="9"/>
        <v>0.1573187414500683</v>
      </c>
      <c r="P20" s="110"/>
      <c r="Q20" s="10">
        <v>1753</v>
      </c>
      <c r="R20" s="34">
        <f t="shared" si="10"/>
        <v>0.19904240766073866</v>
      </c>
      <c r="S20" s="10">
        <v>1550</v>
      </c>
      <c r="T20" s="34">
        <f t="shared" si="0"/>
        <v>6.0191518467852312E-2</v>
      </c>
      <c r="U20" s="42">
        <v>1498</v>
      </c>
      <c r="V20" s="34">
        <f t="shared" si="11"/>
        <v>2.4623803009576006E-2</v>
      </c>
      <c r="W20" s="84"/>
      <c r="X20" s="42">
        <v>1654</v>
      </c>
      <c r="Y20" s="34">
        <f t="shared" ref="Y20:Y83" si="12">X20/$C20-1</f>
        <v>0.13132694938440492</v>
      </c>
      <c r="Z20" s="42">
        <v>1590</v>
      </c>
      <c r="AA20" s="34">
        <f t="shared" ref="AA20:AA83" si="13">Z20/$C20-1</f>
        <v>8.7551299589603282E-2</v>
      </c>
      <c r="AB20" s="42">
        <v>1588.00012207031</v>
      </c>
      <c r="AC20" s="34">
        <f t="shared" si="3"/>
        <v>8.6183394028939819E-2</v>
      </c>
    </row>
    <row r="21" spans="1:29" s="10" customFormat="1" x14ac:dyDescent="0.25">
      <c r="A21" s="96"/>
      <c r="B21" s="69" t="s">
        <v>31</v>
      </c>
      <c r="C21" s="10">
        <v>1396</v>
      </c>
      <c r="D21" s="10">
        <v>1746</v>
      </c>
      <c r="E21" s="34">
        <f t="shared" si="4"/>
        <v>0.25071633237822355</v>
      </c>
      <c r="F21" s="10">
        <v>1751</v>
      </c>
      <c r="G21" s="34">
        <f t="shared" si="5"/>
        <v>0.25429799426934108</v>
      </c>
      <c r="H21" s="10">
        <v>1761</v>
      </c>
      <c r="I21" s="34">
        <f t="shared" si="6"/>
        <v>0.26146131805157591</v>
      </c>
      <c r="J21" s="1">
        <v>1605</v>
      </c>
      <c r="K21" s="34">
        <f t="shared" si="7"/>
        <v>0.14971346704871058</v>
      </c>
      <c r="L21" s="1">
        <v>1629</v>
      </c>
      <c r="M21" s="34">
        <f t="shared" si="8"/>
        <v>0.16690544412607444</v>
      </c>
      <c r="N21" s="1">
        <v>1636</v>
      </c>
      <c r="O21" s="34">
        <f t="shared" si="9"/>
        <v>0.17191977077363907</v>
      </c>
      <c r="P21" s="110"/>
      <c r="Q21" s="10">
        <v>1730</v>
      </c>
      <c r="R21" s="34">
        <f t="shared" si="10"/>
        <v>0.23925501432664764</v>
      </c>
      <c r="S21" s="10">
        <v>1603</v>
      </c>
      <c r="T21" s="34">
        <f t="shared" si="0"/>
        <v>0.1482808022922637</v>
      </c>
      <c r="U21" s="42">
        <v>1488</v>
      </c>
      <c r="V21" s="34">
        <f t="shared" si="11"/>
        <v>6.5902578796561695E-2</v>
      </c>
      <c r="W21" s="84"/>
      <c r="X21" s="42">
        <v>1627.99987792968</v>
      </c>
      <c r="Y21" s="34">
        <f t="shared" si="12"/>
        <v>0.16618902430492843</v>
      </c>
      <c r="Z21" s="42">
        <v>1555</v>
      </c>
      <c r="AA21" s="34">
        <f t="shared" si="13"/>
        <v>0.11389684813753576</v>
      </c>
      <c r="AB21" s="42">
        <v>1542</v>
      </c>
      <c r="AC21" s="34">
        <f t="shared" si="3"/>
        <v>0.10458452722063027</v>
      </c>
    </row>
    <row r="22" spans="1:29" s="10" customFormat="1" x14ac:dyDescent="0.25">
      <c r="A22" s="96"/>
      <c r="B22" s="69" t="s">
        <v>32</v>
      </c>
      <c r="C22" s="10">
        <v>1332</v>
      </c>
      <c r="D22" s="10">
        <v>1789</v>
      </c>
      <c r="E22" s="34">
        <f t="shared" si="4"/>
        <v>0.3430930930930931</v>
      </c>
      <c r="F22" s="10">
        <v>1667</v>
      </c>
      <c r="G22" s="34">
        <f t="shared" si="5"/>
        <v>0.25150150150150141</v>
      </c>
      <c r="H22" s="10">
        <v>1627</v>
      </c>
      <c r="I22" s="34">
        <f t="shared" si="6"/>
        <v>0.22147147147147139</v>
      </c>
      <c r="J22" s="1">
        <v>1574</v>
      </c>
      <c r="K22" s="34">
        <f t="shared" si="7"/>
        <v>0.18168168168168175</v>
      </c>
      <c r="L22" s="1">
        <v>1553</v>
      </c>
      <c r="M22" s="34">
        <f t="shared" si="8"/>
        <v>0.16591591591591581</v>
      </c>
      <c r="N22" s="1">
        <v>1566</v>
      </c>
      <c r="O22" s="34">
        <f t="shared" si="9"/>
        <v>0.17567567567567566</v>
      </c>
      <c r="P22" s="110"/>
      <c r="Q22" s="10">
        <v>1598</v>
      </c>
      <c r="R22" s="34">
        <f t="shared" si="10"/>
        <v>0.19969969969969981</v>
      </c>
      <c r="S22" s="10">
        <v>1453</v>
      </c>
      <c r="T22" s="34">
        <f t="shared" si="0"/>
        <v>9.0840840840840764E-2</v>
      </c>
      <c r="U22" s="42">
        <v>1421</v>
      </c>
      <c r="V22" s="34">
        <f t="shared" si="11"/>
        <v>6.6816816816816837E-2</v>
      </c>
      <c r="W22" s="84"/>
      <c r="X22" s="42">
        <v>1509.00012207031</v>
      </c>
      <c r="Y22" s="34">
        <f t="shared" si="12"/>
        <v>0.13288297452725972</v>
      </c>
      <c r="Z22" s="42">
        <v>1420.00024414062</v>
      </c>
      <c r="AA22" s="34">
        <f t="shared" si="13"/>
        <v>6.6066249354819861E-2</v>
      </c>
      <c r="AB22" s="42">
        <v>1420.00024414062</v>
      </c>
      <c r="AC22" s="34">
        <f t="shared" si="3"/>
        <v>6.6066249354819861E-2</v>
      </c>
    </row>
    <row r="23" spans="1:29" s="12" customFormat="1" ht="25" thickBot="1" x14ac:dyDescent="0.3">
      <c r="A23" s="96"/>
      <c r="B23" s="70" t="s">
        <v>33</v>
      </c>
      <c r="C23" s="12">
        <v>1348</v>
      </c>
      <c r="D23" s="12">
        <v>1710</v>
      </c>
      <c r="E23" s="11">
        <f t="shared" si="4"/>
        <v>0.2685459940652819</v>
      </c>
      <c r="F23" s="12">
        <v>1689</v>
      </c>
      <c r="G23" s="11">
        <f t="shared" si="5"/>
        <v>0.2529673590504451</v>
      </c>
      <c r="H23" s="12">
        <v>1672</v>
      </c>
      <c r="I23" s="11">
        <f t="shared" si="6"/>
        <v>0.24035608308605338</v>
      </c>
      <c r="J23" s="7">
        <v>1606</v>
      </c>
      <c r="K23" s="11">
        <f t="shared" si="7"/>
        <v>0.1913946587537092</v>
      </c>
      <c r="L23" s="7">
        <v>1569</v>
      </c>
      <c r="M23" s="11">
        <f t="shared" si="8"/>
        <v>0.16394658753709201</v>
      </c>
      <c r="N23" s="7">
        <v>1563</v>
      </c>
      <c r="O23" s="11">
        <f t="shared" si="9"/>
        <v>0.15949554896142426</v>
      </c>
      <c r="P23" s="110"/>
      <c r="Q23" s="12">
        <v>1575</v>
      </c>
      <c r="R23" s="11">
        <f t="shared" si="10"/>
        <v>0.16839762611275955</v>
      </c>
      <c r="S23" s="12">
        <v>1505</v>
      </c>
      <c r="T23" s="11">
        <f t="shared" si="0"/>
        <v>0.11646884272997027</v>
      </c>
      <c r="U23" s="68">
        <v>1383</v>
      </c>
      <c r="V23" s="11">
        <f t="shared" si="11"/>
        <v>2.596439169139475E-2</v>
      </c>
      <c r="W23" s="85"/>
      <c r="X23" s="68">
        <v>1534.00012207031</v>
      </c>
      <c r="Y23" s="11">
        <f t="shared" si="12"/>
        <v>0.13798228640230703</v>
      </c>
      <c r="Z23" s="68">
        <v>1482</v>
      </c>
      <c r="AA23" s="11">
        <f t="shared" si="13"/>
        <v>9.9406528189911025E-2</v>
      </c>
      <c r="AB23" s="68">
        <v>1480</v>
      </c>
      <c r="AC23" s="11">
        <f t="shared" si="3"/>
        <v>9.7922848664688367E-2</v>
      </c>
    </row>
    <row r="24" spans="1:29" s="50" customFormat="1" x14ac:dyDescent="0.25">
      <c r="A24" s="113" t="s">
        <v>34</v>
      </c>
      <c r="B24" s="74" t="s">
        <v>35</v>
      </c>
      <c r="C24" s="50">
        <v>1642</v>
      </c>
      <c r="D24" s="50">
        <v>2179</v>
      </c>
      <c r="E24" s="51">
        <f t="shared" si="4"/>
        <v>0.32704019488428737</v>
      </c>
      <c r="F24" s="50">
        <v>2044</v>
      </c>
      <c r="G24" s="51">
        <f t="shared" si="5"/>
        <v>0.24482338611449461</v>
      </c>
      <c r="H24" s="50">
        <v>1983</v>
      </c>
      <c r="I24" s="51">
        <f t="shared" si="6"/>
        <v>0.20767356881851406</v>
      </c>
      <c r="J24" s="75">
        <v>1952</v>
      </c>
      <c r="K24" s="51">
        <f t="shared" si="7"/>
        <v>0.1887941534713764</v>
      </c>
      <c r="L24" s="75">
        <v>1921</v>
      </c>
      <c r="M24" s="51">
        <f t="shared" si="8"/>
        <v>0.16991473812423874</v>
      </c>
      <c r="N24" s="75">
        <v>1881</v>
      </c>
      <c r="O24" s="51">
        <f t="shared" si="9"/>
        <v>0.1455542021924483</v>
      </c>
      <c r="P24" s="110"/>
      <c r="Q24" s="50">
        <v>1943</v>
      </c>
      <c r="R24" s="51">
        <f t="shared" si="10"/>
        <v>0.1833130328867234</v>
      </c>
      <c r="S24" s="50">
        <v>1937</v>
      </c>
      <c r="T24" s="51">
        <f t="shared" si="0"/>
        <v>0.17965895249695496</v>
      </c>
      <c r="U24" s="53">
        <v>1672</v>
      </c>
      <c r="V24" s="51">
        <f t="shared" si="11"/>
        <v>1.8270401948842885E-2</v>
      </c>
      <c r="W24" s="84"/>
      <c r="X24" s="53">
        <v>1957.00024414062</v>
      </c>
      <c r="Y24" s="51">
        <f t="shared" si="12"/>
        <v>0.1918393691477589</v>
      </c>
      <c r="Z24" s="53">
        <v>1827.99975585937</v>
      </c>
      <c r="AA24" s="51">
        <f t="shared" si="13"/>
        <v>0.11327634339791115</v>
      </c>
      <c r="AB24" s="53">
        <v>1797.00012207031</v>
      </c>
      <c r="AC24" s="51">
        <f t="shared" si="3"/>
        <v>9.4397151078142505E-2</v>
      </c>
    </row>
    <row r="25" spans="1:29" s="50" customFormat="1" x14ac:dyDescent="0.25">
      <c r="A25" s="113"/>
      <c r="B25" s="74" t="s">
        <v>36</v>
      </c>
      <c r="C25" s="50">
        <v>1600</v>
      </c>
      <c r="D25" s="50">
        <v>1965</v>
      </c>
      <c r="E25" s="51">
        <f t="shared" si="4"/>
        <v>0.22812499999999991</v>
      </c>
      <c r="F25" s="50">
        <v>1914</v>
      </c>
      <c r="G25" s="51">
        <f t="shared" si="5"/>
        <v>0.19625000000000004</v>
      </c>
      <c r="H25" s="50">
        <v>2007</v>
      </c>
      <c r="I25" s="51">
        <f t="shared" si="6"/>
        <v>0.25437500000000002</v>
      </c>
      <c r="J25" s="75">
        <v>1848</v>
      </c>
      <c r="K25" s="51">
        <f t="shared" si="7"/>
        <v>0.15500000000000003</v>
      </c>
      <c r="L25" s="75">
        <v>1833</v>
      </c>
      <c r="M25" s="51">
        <f t="shared" si="8"/>
        <v>0.14562499999999989</v>
      </c>
      <c r="N25" s="75">
        <v>1845</v>
      </c>
      <c r="O25" s="51">
        <f t="shared" si="9"/>
        <v>0.15312499999999996</v>
      </c>
      <c r="P25" s="110"/>
      <c r="Q25" s="50">
        <v>1841</v>
      </c>
      <c r="R25" s="51">
        <f t="shared" si="10"/>
        <v>0.15062500000000001</v>
      </c>
      <c r="S25" s="50">
        <v>1836</v>
      </c>
      <c r="T25" s="51">
        <f t="shared" si="0"/>
        <v>0.14749999999999996</v>
      </c>
      <c r="U25" s="53">
        <v>1680</v>
      </c>
      <c r="V25" s="51">
        <f t="shared" si="11"/>
        <v>5.0000000000000044E-2</v>
      </c>
      <c r="W25" s="84"/>
      <c r="X25" s="53">
        <v>1848.99975585937</v>
      </c>
      <c r="Y25" s="51">
        <f t="shared" si="12"/>
        <v>0.15562484741210625</v>
      </c>
      <c r="Z25" s="53">
        <v>1765.99987792968</v>
      </c>
      <c r="AA25" s="51">
        <f t="shared" si="13"/>
        <v>0.10374992370604996</v>
      </c>
      <c r="AB25" s="53">
        <v>1738.00012207031</v>
      </c>
      <c r="AC25" s="51">
        <f t="shared" si="3"/>
        <v>8.6250076293943767E-2</v>
      </c>
    </row>
    <row r="26" spans="1:29" s="50" customFormat="1" x14ac:dyDescent="0.25">
      <c r="A26" s="113"/>
      <c r="B26" s="74" t="s">
        <v>37</v>
      </c>
      <c r="C26" s="50">
        <v>1557</v>
      </c>
      <c r="D26" s="50">
        <v>1933</v>
      </c>
      <c r="E26" s="51">
        <f t="shared" si="4"/>
        <v>0.2414900449582531</v>
      </c>
      <c r="F26" s="50">
        <v>1983</v>
      </c>
      <c r="G26" s="51">
        <f t="shared" si="5"/>
        <v>0.27360308285163781</v>
      </c>
      <c r="H26" s="50">
        <v>1972</v>
      </c>
      <c r="I26" s="51">
        <f t="shared" si="6"/>
        <v>0.26653821451509319</v>
      </c>
      <c r="J26" s="75">
        <v>1846</v>
      </c>
      <c r="K26" s="51">
        <f t="shared" si="7"/>
        <v>0.18561335902376364</v>
      </c>
      <c r="L26" s="75">
        <v>1812</v>
      </c>
      <c r="M26" s="51">
        <f t="shared" si="8"/>
        <v>0.16377649325626198</v>
      </c>
      <c r="N26" s="75">
        <v>1802</v>
      </c>
      <c r="O26" s="51">
        <f t="shared" si="9"/>
        <v>0.15735388567758513</v>
      </c>
      <c r="P26" s="110"/>
      <c r="Q26" s="50">
        <v>1833</v>
      </c>
      <c r="R26" s="51">
        <f t="shared" si="10"/>
        <v>0.17726396917148368</v>
      </c>
      <c r="S26" s="50">
        <v>1699</v>
      </c>
      <c r="T26" s="51">
        <f t="shared" si="0"/>
        <v>9.1201027617212604E-2</v>
      </c>
      <c r="U26" s="53">
        <v>1598</v>
      </c>
      <c r="V26" s="51">
        <f t="shared" si="11"/>
        <v>2.6332691072575409E-2</v>
      </c>
      <c r="W26" s="84"/>
      <c r="X26" s="53">
        <v>1797.00012207031</v>
      </c>
      <c r="Y26" s="51">
        <f t="shared" si="12"/>
        <v>0.15414266028921642</v>
      </c>
      <c r="Z26" s="53">
        <v>1726.00012207031</v>
      </c>
      <c r="AA26" s="51">
        <f t="shared" si="13"/>
        <v>0.10854214648061022</v>
      </c>
      <c r="AB26" s="53">
        <v>1715.00036621093</v>
      </c>
      <c r="AC26" s="51">
        <f t="shared" si="3"/>
        <v>0.10147743494600503</v>
      </c>
    </row>
    <row r="27" spans="1:29" s="50" customFormat="1" x14ac:dyDescent="0.25">
      <c r="A27" s="113"/>
      <c r="B27" s="74" t="s">
        <v>38</v>
      </c>
      <c r="C27" s="50">
        <v>1644</v>
      </c>
      <c r="D27" s="50">
        <v>2230</v>
      </c>
      <c r="E27" s="51">
        <f t="shared" si="4"/>
        <v>0.35644768856447695</v>
      </c>
      <c r="F27" s="50">
        <v>1982</v>
      </c>
      <c r="G27" s="51">
        <f t="shared" si="5"/>
        <v>0.2055961070559611</v>
      </c>
      <c r="H27" s="50">
        <v>1960</v>
      </c>
      <c r="I27" s="51">
        <f t="shared" si="6"/>
        <v>0.19221411192214122</v>
      </c>
      <c r="J27" s="75">
        <v>1900</v>
      </c>
      <c r="K27" s="51">
        <f t="shared" si="7"/>
        <v>0.15571776155717765</v>
      </c>
      <c r="L27" s="75">
        <v>1890</v>
      </c>
      <c r="M27" s="51">
        <f t="shared" si="8"/>
        <v>0.14963503649635035</v>
      </c>
      <c r="N27" s="75">
        <v>1891</v>
      </c>
      <c r="O27" s="51">
        <f t="shared" si="9"/>
        <v>0.1502433090024331</v>
      </c>
      <c r="P27" s="110"/>
      <c r="Q27" s="50">
        <v>1934</v>
      </c>
      <c r="R27" s="51">
        <f t="shared" si="10"/>
        <v>0.17639902676399033</v>
      </c>
      <c r="S27" s="50">
        <v>1888</v>
      </c>
      <c r="T27" s="51">
        <f t="shared" si="0"/>
        <v>0.14841849148418484</v>
      </c>
      <c r="U27" s="53">
        <v>1650</v>
      </c>
      <c r="V27" s="51">
        <f t="shared" si="11"/>
        <v>3.6496350364962904E-3</v>
      </c>
      <c r="W27" s="84"/>
      <c r="X27" s="53">
        <v>1825</v>
      </c>
      <c r="Y27" s="51">
        <f t="shared" si="12"/>
        <v>0.11009732360097324</v>
      </c>
      <c r="Z27" s="53">
        <v>1807.99987792968</v>
      </c>
      <c r="AA27" s="51">
        <f t="shared" si="13"/>
        <v>9.9756616745547477E-2</v>
      </c>
      <c r="AB27" s="53">
        <v>1796</v>
      </c>
      <c r="AC27" s="51">
        <f t="shared" si="3"/>
        <v>9.2457420924574318E-2</v>
      </c>
    </row>
    <row r="28" spans="1:29" s="50" customFormat="1" x14ac:dyDescent="0.25">
      <c r="A28" s="113"/>
      <c r="B28" s="74" t="s">
        <v>39</v>
      </c>
      <c r="C28" s="50">
        <v>1595</v>
      </c>
      <c r="D28" s="50">
        <v>1950</v>
      </c>
      <c r="E28" s="51">
        <f t="shared" si="4"/>
        <v>0.22257053291536044</v>
      </c>
      <c r="F28" s="50">
        <v>1941</v>
      </c>
      <c r="G28" s="51">
        <f t="shared" si="5"/>
        <v>0.21692789968652049</v>
      </c>
      <c r="H28" s="50">
        <v>1882</v>
      </c>
      <c r="I28" s="51">
        <f t="shared" si="6"/>
        <v>0.17993730407523501</v>
      </c>
      <c r="J28" s="75">
        <v>1884</v>
      </c>
      <c r="K28" s="51">
        <f t="shared" si="7"/>
        <v>0.18119122257053299</v>
      </c>
      <c r="L28" s="75">
        <v>1860</v>
      </c>
      <c r="M28" s="51">
        <f t="shared" si="8"/>
        <v>0.16614420062695934</v>
      </c>
      <c r="N28" s="75">
        <v>1776</v>
      </c>
      <c r="O28" s="51">
        <f t="shared" si="9"/>
        <v>0.11347962382445131</v>
      </c>
      <c r="P28" s="110"/>
      <c r="Q28" s="50">
        <v>1926</v>
      </c>
      <c r="R28" s="51">
        <f t="shared" si="10"/>
        <v>0.20752351097178678</v>
      </c>
      <c r="S28" s="50">
        <v>1851</v>
      </c>
      <c r="T28" s="51">
        <f t="shared" si="0"/>
        <v>0.16050156739811916</v>
      </c>
      <c r="U28" s="53">
        <v>1615</v>
      </c>
      <c r="V28" s="51">
        <f t="shared" si="11"/>
        <v>1.2539184952978122E-2</v>
      </c>
      <c r="W28" s="84"/>
      <c r="X28" s="53">
        <v>1834.99987792968</v>
      </c>
      <c r="Y28" s="51">
        <f t="shared" si="12"/>
        <v>0.15047014290262073</v>
      </c>
      <c r="Z28" s="53">
        <v>1743.00012207031</v>
      </c>
      <c r="AA28" s="51">
        <f t="shared" si="13"/>
        <v>9.279004518514733E-2</v>
      </c>
      <c r="AB28" s="53">
        <v>1743</v>
      </c>
      <c r="AC28" s="51">
        <f t="shared" si="3"/>
        <v>9.2789968652037702E-2</v>
      </c>
    </row>
    <row r="29" spans="1:29" s="50" customFormat="1" x14ac:dyDescent="0.25">
      <c r="A29" s="113"/>
      <c r="B29" s="74" t="s">
        <v>40</v>
      </c>
      <c r="C29" s="50">
        <v>1643</v>
      </c>
      <c r="D29" s="50">
        <v>2188</v>
      </c>
      <c r="E29" s="51">
        <f t="shared" si="4"/>
        <v>0.33171028606208153</v>
      </c>
      <c r="F29" s="50">
        <v>1951</v>
      </c>
      <c r="G29" s="51">
        <f t="shared" si="5"/>
        <v>0.18746195982958014</v>
      </c>
      <c r="H29" s="50">
        <v>2026</v>
      </c>
      <c r="I29" s="51">
        <f t="shared" si="6"/>
        <v>0.23311016433353626</v>
      </c>
      <c r="J29" s="75">
        <v>1851</v>
      </c>
      <c r="K29" s="51">
        <f t="shared" si="7"/>
        <v>0.12659768715763842</v>
      </c>
      <c r="L29" s="75">
        <v>1896</v>
      </c>
      <c r="M29" s="51">
        <f t="shared" si="8"/>
        <v>0.15398660986001222</v>
      </c>
      <c r="N29" s="75">
        <v>1861</v>
      </c>
      <c r="O29" s="51">
        <f t="shared" si="9"/>
        <v>0.13268411442483252</v>
      </c>
      <c r="P29" s="110"/>
      <c r="Q29" s="50">
        <v>1893</v>
      </c>
      <c r="R29" s="51">
        <f t="shared" si="10"/>
        <v>0.15216068167985397</v>
      </c>
      <c r="S29" s="50">
        <v>1833</v>
      </c>
      <c r="T29" s="51">
        <f t="shared" si="0"/>
        <v>0.11564211807668889</v>
      </c>
      <c r="U29" s="53">
        <v>1716</v>
      </c>
      <c r="V29" s="51">
        <f t="shared" si="11"/>
        <v>4.4430919050517437E-2</v>
      </c>
      <c r="W29" s="84"/>
      <c r="X29" s="53">
        <v>1834.99987792968</v>
      </c>
      <c r="Y29" s="51">
        <f t="shared" si="12"/>
        <v>0.11685932923291542</v>
      </c>
      <c r="Z29" s="53">
        <v>1784</v>
      </c>
      <c r="AA29" s="51">
        <f t="shared" si="13"/>
        <v>8.581862446743771E-2</v>
      </c>
      <c r="AB29" s="53">
        <v>1768.00012207031</v>
      </c>
      <c r="AC29" s="51">
        <f t="shared" si="3"/>
        <v>7.6080415137133262E-2</v>
      </c>
    </row>
    <row r="30" spans="1:29" s="50" customFormat="1" x14ac:dyDescent="0.25">
      <c r="A30" s="113"/>
      <c r="B30" s="74" t="s">
        <v>41</v>
      </c>
      <c r="C30" s="50">
        <v>1680</v>
      </c>
      <c r="D30" s="50">
        <v>2026</v>
      </c>
      <c r="E30" s="51">
        <f t="shared" si="4"/>
        <v>0.20595238095238089</v>
      </c>
      <c r="F30" s="50">
        <v>2091</v>
      </c>
      <c r="G30" s="51">
        <f t="shared" si="5"/>
        <v>0.24464285714285716</v>
      </c>
      <c r="H30" s="50">
        <v>2117</v>
      </c>
      <c r="I30" s="51">
        <f t="shared" si="6"/>
        <v>0.26011904761904758</v>
      </c>
      <c r="J30" s="75">
        <v>1957</v>
      </c>
      <c r="K30" s="51">
        <f t="shared" si="7"/>
        <v>0.16488095238095246</v>
      </c>
      <c r="L30" s="75">
        <v>1968</v>
      </c>
      <c r="M30" s="51">
        <f t="shared" si="8"/>
        <v>0.17142857142857149</v>
      </c>
      <c r="N30" s="75">
        <v>1966</v>
      </c>
      <c r="O30" s="51">
        <f t="shared" si="9"/>
        <v>0.1702380952380953</v>
      </c>
      <c r="P30" s="110"/>
      <c r="Q30" s="50">
        <v>2041</v>
      </c>
      <c r="R30" s="51">
        <f t="shared" si="10"/>
        <v>0.21488095238095228</v>
      </c>
      <c r="S30" s="50">
        <v>1869</v>
      </c>
      <c r="T30" s="51">
        <f t="shared" si="0"/>
        <v>0.11250000000000004</v>
      </c>
      <c r="U30" s="53">
        <v>1762</v>
      </c>
      <c r="V30" s="51">
        <f t="shared" si="11"/>
        <v>4.8809523809523858E-2</v>
      </c>
      <c r="W30" s="84"/>
      <c r="X30" s="53">
        <v>2036</v>
      </c>
      <c r="Y30" s="51">
        <f t="shared" si="12"/>
        <v>0.21190476190476182</v>
      </c>
      <c r="Z30" s="53">
        <v>1880.00012207031</v>
      </c>
      <c r="AA30" s="51">
        <f t="shared" si="13"/>
        <v>0.11904769170851792</v>
      </c>
      <c r="AB30" s="53">
        <v>1858.00024414062</v>
      </c>
      <c r="AC30" s="51">
        <f t="shared" si="3"/>
        <v>0.1059525262741785</v>
      </c>
    </row>
    <row r="31" spans="1:29" s="50" customFormat="1" x14ac:dyDescent="0.25">
      <c r="A31" s="113"/>
      <c r="B31" s="74" t="s">
        <v>42</v>
      </c>
      <c r="C31" s="50">
        <v>1603</v>
      </c>
      <c r="D31" s="50">
        <v>2114</v>
      </c>
      <c r="E31" s="51">
        <f t="shared" si="4"/>
        <v>0.31877729257641918</v>
      </c>
      <c r="F31" s="50">
        <v>1997</v>
      </c>
      <c r="G31" s="51">
        <f t="shared" si="5"/>
        <v>0.2457891453524641</v>
      </c>
      <c r="H31" s="50">
        <v>2001</v>
      </c>
      <c r="I31" s="51">
        <f t="shared" si="6"/>
        <v>0.24828446662507808</v>
      </c>
      <c r="J31" s="75">
        <v>1910</v>
      </c>
      <c r="K31" s="51">
        <f t="shared" si="7"/>
        <v>0.191515907673113</v>
      </c>
      <c r="L31" s="75">
        <v>1853</v>
      </c>
      <c r="M31" s="51">
        <f t="shared" si="8"/>
        <v>0.15595757953836564</v>
      </c>
      <c r="N31" s="75">
        <v>1820</v>
      </c>
      <c r="O31" s="51">
        <f t="shared" si="9"/>
        <v>0.13537117903930129</v>
      </c>
      <c r="P31" s="110"/>
      <c r="Q31" s="50">
        <v>1806</v>
      </c>
      <c r="R31" s="51">
        <f t="shared" si="10"/>
        <v>0.1266375545851528</v>
      </c>
      <c r="S31" s="50">
        <v>1854</v>
      </c>
      <c r="T31" s="51">
        <f t="shared" si="0"/>
        <v>0.15658140985651903</v>
      </c>
      <c r="U31" s="53">
        <v>1639</v>
      </c>
      <c r="V31" s="51">
        <f t="shared" si="11"/>
        <v>2.2457891453524725E-2</v>
      </c>
      <c r="W31" s="84"/>
      <c r="X31" s="53">
        <v>1769</v>
      </c>
      <c r="Y31" s="51">
        <f t="shared" si="12"/>
        <v>0.10355583281347469</v>
      </c>
      <c r="Z31" s="53">
        <v>1760.99987792968</v>
      </c>
      <c r="AA31" s="51">
        <f t="shared" si="13"/>
        <v>9.8565114117080466E-2</v>
      </c>
      <c r="AB31" s="53">
        <v>1737</v>
      </c>
      <c r="AC31" s="51">
        <f t="shared" si="3"/>
        <v>8.3593262632563947E-2</v>
      </c>
    </row>
    <row r="32" spans="1:29" s="50" customFormat="1" x14ac:dyDescent="0.25">
      <c r="A32" s="113"/>
      <c r="B32" s="74" t="s">
        <v>43</v>
      </c>
      <c r="C32" s="50">
        <v>1625</v>
      </c>
      <c r="D32" s="50">
        <v>2166</v>
      </c>
      <c r="E32" s="51">
        <f t="shared" si="4"/>
        <v>0.33292307692307688</v>
      </c>
      <c r="F32" s="50">
        <v>1860</v>
      </c>
      <c r="G32" s="51">
        <f t="shared" si="5"/>
        <v>0.14461538461538459</v>
      </c>
      <c r="H32" s="50">
        <v>1962</v>
      </c>
      <c r="I32" s="51">
        <f t="shared" si="6"/>
        <v>0.20738461538461528</v>
      </c>
      <c r="J32" s="75">
        <v>1895</v>
      </c>
      <c r="K32" s="51">
        <f t="shared" si="7"/>
        <v>0.1661538461538461</v>
      </c>
      <c r="L32" s="75">
        <v>1852</v>
      </c>
      <c r="M32" s="51">
        <f t="shared" si="8"/>
        <v>0.13969230769230778</v>
      </c>
      <c r="N32" s="75">
        <v>1854</v>
      </c>
      <c r="O32" s="51">
        <f t="shared" si="9"/>
        <v>0.14092307692307693</v>
      </c>
      <c r="P32" s="110"/>
      <c r="Q32" s="50">
        <v>1888</v>
      </c>
      <c r="R32" s="51">
        <f t="shared" si="10"/>
        <v>0.16184615384615375</v>
      </c>
      <c r="S32" s="50">
        <v>1826</v>
      </c>
      <c r="T32" s="51">
        <f t="shared" si="0"/>
        <v>0.12369230769230777</v>
      </c>
      <c r="U32" s="53">
        <v>1666</v>
      </c>
      <c r="V32" s="51">
        <f t="shared" si="11"/>
        <v>2.5230769230769168E-2</v>
      </c>
      <c r="W32" s="84"/>
      <c r="X32" s="53">
        <v>1865.99987792968</v>
      </c>
      <c r="Y32" s="51">
        <f t="shared" si="12"/>
        <v>0.1483076171874953</v>
      </c>
      <c r="Z32" s="53">
        <v>1745</v>
      </c>
      <c r="AA32" s="51">
        <f t="shared" si="13"/>
        <v>7.3846153846153895E-2</v>
      </c>
      <c r="AB32" s="53">
        <v>1745</v>
      </c>
      <c r="AC32" s="51">
        <f t="shared" si="3"/>
        <v>7.3846153846153895E-2</v>
      </c>
    </row>
    <row r="33" spans="1:29" s="77" customFormat="1" ht="25" thickBot="1" x14ac:dyDescent="0.3">
      <c r="A33" s="113"/>
      <c r="B33" s="76" t="s">
        <v>44</v>
      </c>
      <c r="C33" s="77">
        <v>1584</v>
      </c>
      <c r="D33" s="77">
        <v>1999</v>
      </c>
      <c r="E33" s="78">
        <f t="shared" si="4"/>
        <v>0.26199494949494939</v>
      </c>
      <c r="F33" s="77">
        <v>1935</v>
      </c>
      <c r="G33" s="78">
        <f t="shared" si="5"/>
        <v>0.22159090909090917</v>
      </c>
      <c r="H33" s="77">
        <v>1963</v>
      </c>
      <c r="I33" s="78">
        <f t="shared" si="6"/>
        <v>0.23926767676767668</v>
      </c>
      <c r="J33" s="79">
        <v>1835</v>
      </c>
      <c r="K33" s="78">
        <f t="shared" si="7"/>
        <v>0.15845959595959602</v>
      </c>
      <c r="L33" s="79">
        <v>1810</v>
      </c>
      <c r="M33" s="78">
        <f t="shared" si="8"/>
        <v>0.14267676767676774</v>
      </c>
      <c r="N33" s="79">
        <v>1853</v>
      </c>
      <c r="O33" s="78">
        <f t="shared" si="9"/>
        <v>0.16982323232323226</v>
      </c>
      <c r="P33" s="110"/>
      <c r="Q33" s="77">
        <v>1867</v>
      </c>
      <c r="R33" s="78">
        <f t="shared" si="10"/>
        <v>0.17866161616161613</v>
      </c>
      <c r="S33" s="77">
        <v>1788</v>
      </c>
      <c r="T33" s="78">
        <f t="shared" si="0"/>
        <v>0.1287878787878789</v>
      </c>
      <c r="U33" s="80">
        <v>1642</v>
      </c>
      <c r="V33" s="78">
        <f t="shared" si="11"/>
        <v>3.6616161616161547E-2</v>
      </c>
      <c r="W33" s="85"/>
      <c r="X33" s="80">
        <v>1860.00012207031</v>
      </c>
      <c r="Y33" s="78">
        <f t="shared" si="12"/>
        <v>0.17424250130701391</v>
      </c>
      <c r="Z33" s="80">
        <v>1740.99987792968</v>
      </c>
      <c r="AA33" s="78">
        <f t="shared" si="13"/>
        <v>9.9116084551565731E-2</v>
      </c>
      <c r="AB33" s="80">
        <v>1738.00012207031</v>
      </c>
      <c r="AC33" s="78">
        <f t="shared" si="3"/>
        <v>9.722229928681192E-2</v>
      </c>
    </row>
    <row r="34" spans="1:29" s="10" customFormat="1" x14ac:dyDescent="0.25">
      <c r="A34" s="96" t="s">
        <v>45</v>
      </c>
      <c r="B34" s="69" t="s">
        <v>46</v>
      </c>
      <c r="C34" s="10">
        <v>1764</v>
      </c>
      <c r="D34" s="10">
        <v>2510</v>
      </c>
      <c r="E34" s="34">
        <f t="shared" si="4"/>
        <v>0.42290249433106575</v>
      </c>
      <c r="F34" s="10">
        <v>2134</v>
      </c>
      <c r="G34" s="34">
        <f t="shared" si="5"/>
        <v>0.20975056689342408</v>
      </c>
      <c r="H34" s="10">
        <v>2143</v>
      </c>
      <c r="I34" s="34">
        <f t="shared" si="6"/>
        <v>0.21485260770975056</v>
      </c>
      <c r="J34" s="1">
        <v>2169</v>
      </c>
      <c r="K34" s="34">
        <f t="shared" si="7"/>
        <v>0.22959183673469385</v>
      </c>
      <c r="L34" s="1">
        <v>2096</v>
      </c>
      <c r="M34" s="34">
        <f t="shared" si="8"/>
        <v>0.18820861678004541</v>
      </c>
      <c r="N34" s="1">
        <v>2069</v>
      </c>
      <c r="O34" s="34">
        <f t="shared" si="9"/>
        <v>0.17290249433106575</v>
      </c>
      <c r="P34" s="110"/>
      <c r="Q34" s="10">
        <v>2098</v>
      </c>
      <c r="R34" s="34">
        <f t="shared" si="10"/>
        <v>0.18934240362811794</v>
      </c>
      <c r="S34" s="10">
        <v>1949</v>
      </c>
      <c r="T34" s="34">
        <f t="shared" ref="T34:T68" si="14">S34/$C34-1</f>
        <v>0.10487528344671193</v>
      </c>
      <c r="U34" s="42">
        <v>1997</v>
      </c>
      <c r="V34" s="34">
        <f t="shared" si="11"/>
        <v>0.13208616780045346</v>
      </c>
      <c r="W34" s="84"/>
      <c r="X34" s="42">
        <v>2105.00024414062</v>
      </c>
      <c r="Y34" s="34">
        <f t="shared" si="12"/>
        <v>0.19331079599808398</v>
      </c>
      <c r="Z34" s="42">
        <v>1976.00012207031</v>
      </c>
      <c r="AA34" s="34">
        <f t="shared" si="13"/>
        <v>0.12018147509654753</v>
      </c>
      <c r="AB34" s="42">
        <v>1954</v>
      </c>
      <c r="AC34" s="34">
        <f t="shared" si="3"/>
        <v>0.10770975056689336</v>
      </c>
    </row>
    <row r="35" spans="1:29" s="10" customFormat="1" x14ac:dyDescent="0.25">
      <c r="A35" s="96"/>
      <c r="B35" s="69" t="s">
        <v>47</v>
      </c>
      <c r="C35" s="10">
        <v>1784</v>
      </c>
      <c r="D35" s="10">
        <v>2437</v>
      </c>
      <c r="E35" s="34">
        <f t="shared" si="4"/>
        <v>0.36603139013452912</v>
      </c>
      <c r="F35" s="10">
        <v>2223</v>
      </c>
      <c r="G35" s="34">
        <f t="shared" si="5"/>
        <v>0.24607623318385641</v>
      </c>
      <c r="H35" s="10">
        <v>2254</v>
      </c>
      <c r="I35" s="34">
        <f t="shared" si="6"/>
        <v>0.26345291479820632</v>
      </c>
      <c r="J35" s="1">
        <v>2278</v>
      </c>
      <c r="K35" s="34">
        <f t="shared" si="7"/>
        <v>0.27690582959641263</v>
      </c>
      <c r="L35" s="1">
        <v>2125</v>
      </c>
      <c r="M35" s="34">
        <f t="shared" si="8"/>
        <v>0.19114349775784745</v>
      </c>
      <c r="N35" s="1">
        <v>2130</v>
      </c>
      <c r="O35" s="34">
        <f t="shared" si="9"/>
        <v>0.19394618834080712</v>
      </c>
      <c r="P35" s="110"/>
      <c r="Q35" s="10">
        <v>2200</v>
      </c>
      <c r="R35" s="34">
        <f t="shared" si="10"/>
        <v>0.23318385650224216</v>
      </c>
      <c r="S35" s="10">
        <v>2022</v>
      </c>
      <c r="T35" s="34">
        <f t="shared" si="14"/>
        <v>0.13340807174887903</v>
      </c>
      <c r="U35" s="42">
        <v>1987</v>
      </c>
      <c r="V35" s="34">
        <f t="shared" si="11"/>
        <v>0.11378923766816151</v>
      </c>
      <c r="W35" s="84"/>
      <c r="X35" s="42">
        <v>2048</v>
      </c>
      <c r="Y35" s="34">
        <f t="shared" si="12"/>
        <v>0.14798206278026904</v>
      </c>
      <c r="Z35" s="42">
        <v>2021.00036621093</v>
      </c>
      <c r="AA35" s="34">
        <f t="shared" si="13"/>
        <v>0.13284773890747203</v>
      </c>
      <c r="AB35" s="42">
        <v>2021.00036621093</v>
      </c>
      <c r="AC35" s="34">
        <f t="shared" si="3"/>
        <v>0.13284773890747203</v>
      </c>
    </row>
    <row r="36" spans="1:29" s="10" customFormat="1" x14ac:dyDescent="0.25">
      <c r="A36" s="96"/>
      <c r="B36" s="69" t="s">
        <v>48</v>
      </c>
      <c r="C36" s="10">
        <v>1791</v>
      </c>
      <c r="D36" s="10">
        <v>2453</v>
      </c>
      <c r="E36" s="34">
        <f t="shared" si="4"/>
        <v>0.36962590731434952</v>
      </c>
      <c r="F36" s="10">
        <v>2349</v>
      </c>
      <c r="G36" s="34">
        <f t="shared" si="5"/>
        <v>0.31155778894472363</v>
      </c>
      <c r="H36" s="10">
        <v>2331</v>
      </c>
      <c r="I36" s="34">
        <f t="shared" si="6"/>
        <v>0.30150753768844218</v>
      </c>
      <c r="J36" s="1">
        <v>2212</v>
      </c>
      <c r="K36" s="34">
        <f t="shared" si="7"/>
        <v>0.23506420993858179</v>
      </c>
      <c r="L36" s="1">
        <v>2244</v>
      </c>
      <c r="M36" s="34">
        <f t="shared" si="8"/>
        <v>0.2529313232830821</v>
      </c>
      <c r="N36" s="1">
        <v>2250</v>
      </c>
      <c r="O36" s="34">
        <f t="shared" si="9"/>
        <v>0.25628140703517599</v>
      </c>
      <c r="P36" s="110"/>
      <c r="Q36" s="10">
        <v>2170</v>
      </c>
      <c r="R36" s="34">
        <f t="shared" si="10"/>
        <v>0.21161362367392522</v>
      </c>
      <c r="S36" s="10">
        <v>2063</v>
      </c>
      <c r="T36" s="34">
        <f t="shared" si="14"/>
        <v>0.15187046342825239</v>
      </c>
      <c r="U36" s="42">
        <v>2037</v>
      </c>
      <c r="V36" s="34">
        <f t="shared" si="11"/>
        <v>0.13735343383584597</v>
      </c>
      <c r="W36" s="84"/>
      <c r="X36" s="42">
        <v>2069</v>
      </c>
      <c r="Y36" s="34">
        <f t="shared" si="12"/>
        <v>0.15522054718034628</v>
      </c>
      <c r="Z36" s="42">
        <v>2043</v>
      </c>
      <c r="AA36" s="34">
        <f t="shared" si="13"/>
        <v>0.14070351758793964</v>
      </c>
      <c r="AB36" s="42">
        <v>2042.00024414062</v>
      </c>
      <c r="AC36" s="34">
        <f t="shared" si="3"/>
        <v>0.14014530661117819</v>
      </c>
    </row>
    <row r="37" spans="1:29" s="10" customFormat="1" x14ac:dyDescent="0.25">
      <c r="A37" s="96"/>
      <c r="B37" s="69" t="s">
        <v>49</v>
      </c>
      <c r="C37" s="10">
        <v>1828</v>
      </c>
      <c r="D37" s="10">
        <v>2434</v>
      </c>
      <c r="E37" s="34">
        <f t="shared" si="4"/>
        <v>0.33150984682713358</v>
      </c>
      <c r="F37" s="10">
        <v>2245</v>
      </c>
      <c r="G37" s="34">
        <f t="shared" si="5"/>
        <v>0.22811816192560186</v>
      </c>
      <c r="H37" s="10">
        <v>2189</v>
      </c>
      <c r="I37" s="34">
        <f t="shared" si="6"/>
        <v>0.19748358862144411</v>
      </c>
      <c r="J37" s="1">
        <v>2208</v>
      </c>
      <c r="K37" s="34">
        <f t="shared" si="7"/>
        <v>0.20787746170678334</v>
      </c>
      <c r="L37" s="1">
        <v>2122</v>
      </c>
      <c r="M37" s="34">
        <f t="shared" si="8"/>
        <v>0.16083150984682715</v>
      </c>
      <c r="N37" s="1">
        <v>2076</v>
      </c>
      <c r="O37" s="34">
        <f t="shared" si="9"/>
        <v>0.1356673960612691</v>
      </c>
      <c r="P37" s="110"/>
      <c r="Q37" s="10">
        <v>2211</v>
      </c>
      <c r="R37" s="34">
        <f t="shared" si="10"/>
        <v>0.20951859956236318</v>
      </c>
      <c r="S37" s="10">
        <v>2015</v>
      </c>
      <c r="T37" s="34">
        <f t="shared" si="14"/>
        <v>0.10229759299781183</v>
      </c>
      <c r="U37" s="42">
        <v>2063</v>
      </c>
      <c r="V37" s="34">
        <f t="shared" si="11"/>
        <v>0.12855579868708977</v>
      </c>
      <c r="W37" s="84"/>
      <c r="X37" s="42">
        <v>2163.99975585937</v>
      </c>
      <c r="Y37" s="34">
        <f t="shared" si="12"/>
        <v>0.18380730626880193</v>
      </c>
      <c r="Z37" s="42">
        <v>2011.99987792968</v>
      </c>
      <c r="AA37" s="34">
        <f t="shared" si="13"/>
        <v>0.10065638836415758</v>
      </c>
      <c r="AB37" s="42">
        <v>2011.99987792968</v>
      </c>
      <c r="AC37" s="34">
        <f t="shared" si="3"/>
        <v>0.10065638836415758</v>
      </c>
    </row>
    <row r="38" spans="1:29" s="10" customFormat="1" x14ac:dyDescent="0.25">
      <c r="A38" s="96"/>
      <c r="B38" s="69" t="s">
        <v>50</v>
      </c>
      <c r="C38" s="10">
        <v>2007</v>
      </c>
      <c r="D38" s="10">
        <v>2386</v>
      </c>
      <c r="E38" s="34">
        <f t="shared" si="4"/>
        <v>0.18883906327852507</v>
      </c>
      <c r="F38" s="10">
        <v>2226</v>
      </c>
      <c r="G38" s="34">
        <f t="shared" si="5"/>
        <v>0.10911808669656198</v>
      </c>
      <c r="H38" s="10">
        <v>2253</v>
      </c>
      <c r="I38" s="34">
        <f t="shared" si="6"/>
        <v>0.12257100149476829</v>
      </c>
      <c r="J38" s="1">
        <v>2256</v>
      </c>
      <c r="K38" s="34">
        <f t="shared" si="7"/>
        <v>0.12406576980568018</v>
      </c>
      <c r="L38" s="1">
        <v>2179</v>
      </c>
      <c r="M38" s="34">
        <f t="shared" si="8"/>
        <v>8.5700049825610414E-2</v>
      </c>
      <c r="N38" s="1">
        <v>2177</v>
      </c>
      <c r="O38" s="34">
        <f t="shared" si="9"/>
        <v>8.4703537618335822E-2</v>
      </c>
      <c r="P38" s="110"/>
      <c r="Q38" s="10">
        <v>2310</v>
      </c>
      <c r="R38" s="34">
        <f t="shared" si="10"/>
        <v>0.15097159940209259</v>
      </c>
      <c r="S38" s="10">
        <v>2305</v>
      </c>
      <c r="T38" s="34">
        <f t="shared" si="14"/>
        <v>0.14848031888390634</v>
      </c>
      <c r="U38" s="42">
        <v>2097</v>
      </c>
      <c r="V38" s="34">
        <f t="shared" si="11"/>
        <v>4.4843049327354167E-2</v>
      </c>
      <c r="W38" s="84"/>
      <c r="X38" s="42">
        <v>2157</v>
      </c>
      <c r="Y38" s="34">
        <f t="shared" si="12"/>
        <v>7.4738415545590353E-2</v>
      </c>
      <c r="Z38" s="42">
        <v>2036.00024414062</v>
      </c>
      <c r="AA38" s="34">
        <f t="shared" si="13"/>
        <v>1.4449548650034894E-2</v>
      </c>
      <c r="AB38" s="42">
        <v>2036.00024414062</v>
      </c>
      <c r="AC38" s="34">
        <f t="shared" si="3"/>
        <v>1.4449548650034894E-2</v>
      </c>
    </row>
    <row r="39" spans="1:29" s="10" customFormat="1" x14ac:dyDescent="0.25">
      <c r="A39" s="96"/>
      <c r="B39" s="69" t="s">
        <v>51</v>
      </c>
      <c r="C39" s="10">
        <v>1819</v>
      </c>
      <c r="D39" s="10">
        <v>2337</v>
      </c>
      <c r="E39" s="34">
        <f t="shared" si="4"/>
        <v>0.28477185266630012</v>
      </c>
      <c r="F39" s="10">
        <v>2365</v>
      </c>
      <c r="G39" s="34">
        <f t="shared" si="5"/>
        <v>0.30016492578339737</v>
      </c>
      <c r="H39" s="10">
        <v>2285</v>
      </c>
      <c r="I39" s="34">
        <f t="shared" si="6"/>
        <v>0.25618471687740518</v>
      </c>
      <c r="J39" s="1">
        <v>2184</v>
      </c>
      <c r="K39" s="34">
        <f t="shared" si="7"/>
        <v>0.20065970313358994</v>
      </c>
      <c r="L39" s="1">
        <v>2270</v>
      </c>
      <c r="M39" s="34">
        <f t="shared" si="8"/>
        <v>0.24793842770753161</v>
      </c>
      <c r="N39" s="1">
        <v>2179</v>
      </c>
      <c r="O39" s="34">
        <f t="shared" si="9"/>
        <v>0.19791094007696541</v>
      </c>
      <c r="P39" s="110"/>
      <c r="Q39" s="10">
        <v>2193</v>
      </c>
      <c r="R39" s="34">
        <f t="shared" si="10"/>
        <v>0.20560747663551404</v>
      </c>
      <c r="S39" s="10">
        <v>2119</v>
      </c>
      <c r="T39" s="34">
        <f t="shared" si="14"/>
        <v>0.1649257833974711</v>
      </c>
      <c r="U39" s="42">
        <v>2002</v>
      </c>
      <c r="V39" s="34">
        <f t="shared" si="11"/>
        <v>0.10060472787245733</v>
      </c>
      <c r="W39" s="84"/>
      <c r="X39" s="42">
        <v>2344.99975585937</v>
      </c>
      <c r="Y39" s="34">
        <f t="shared" si="12"/>
        <v>0.2891697393399506</v>
      </c>
      <c r="Z39" s="42">
        <v>2034.99975585937</v>
      </c>
      <c r="AA39" s="34">
        <f t="shared" si="13"/>
        <v>0.11874642982923045</v>
      </c>
      <c r="AB39" s="42">
        <v>2018</v>
      </c>
      <c r="AC39" s="34">
        <f t="shared" si="3"/>
        <v>0.10940076965365586</v>
      </c>
    </row>
    <row r="40" spans="1:29" s="10" customFormat="1" x14ac:dyDescent="0.25">
      <c r="A40" s="96"/>
      <c r="B40" s="69" t="s">
        <v>52</v>
      </c>
      <c r="C40" s="10">
        <v>1771</v>
      </c>
      <c r="D40" s="10">
        <v>2571</v>
      </c>
      <c r="E40" s="34">
        <f t="shared" si="4"/>
        <v>0.45172219085262566</v>
      </c>
      <c r="F40" s="10">
        <v>2130</v>
      </c>
      <c r="G40" s="34">
        <f t="shared" si="5"/>
        <v>0.20271033314511566</v>
      </c>
      <c r="H40" s="10">
        <v>2227</v>
      </c>
      <c r="I40" s="34">
        <f t="shared" si="6"/>
        <v>0.25748164878599655</v>
      </c>
      <c r="J40" s="1">
        <v>2239</v>
      </c>
      <c r="K40" s="34">
        <f t="shared" si="7"/>
        <v>0.26425748164878593</v>
      </c>
      <c r="L40" s="1">
        <v>2095</v>
      </c>
      <c r="M40" s="34">
        <f t="shared" si="8"/>
        <v>0.1829474872953134</v>
      </c>
      <c r="N40" s="1">
        <v>2064</v>
      </c>
      <c r="O40" s="34">
        <f t="shared" si="9"/>
        <v>0.1654432523997742</v>
      </c>
      <c r="P40" s="110"/>
      <c r="Q40" s="10">
        <v>2140</v>
      </c>
      <c r="R40" s="34">
        <f t="shared" si="10"/>
        <v>0.20835686053077351</v>
      </c>
      <c r="S40" s="10">
        <v>2109</v>
      </c>
      <c r="T40" s="34">
        <f t="shared" si="14"/>
        <v>0.19085262563523431</v>
      </c>
      <c r="U40" s="42">
        <v>1995</v>
      </c>
      <c r="V40" s="34">
        <f t="shared" si="11"/>
        <v>0.12648221343873511</v>
      </c>
      <c r="W40" s="84"/>
      <c r="X40" s="42">
        <v>2047.99975585937</v>
      </c>
      <c r="Y40" s="34">
        <f t="shared" si="12"/>
        <v>0.15640867072804632</v>
      </c>
      <c r="Z40" s="42">
        <v>1992.00012207031</v>
      </c>
      <c r="AA40" s="34">
        <f t="shared" si="13"/>
        <v>0.12478832415037266</v>
      </c>
      <c r="AB40" s="42">
        <v>1978.00012207031</v>
      </c>
      <c r="AC40" s="34">
        <f t="shared" si="3"/>
        <v>0.11688318581045176</v>
      </c>
    </row>
    <row r="41" spans="1:29" s="10" customFormat="1" x14ac:dyDescent="0.25">
      <c r="A41" s="96"/>
      <c r="B41" s="69" t="s">
        <v>53</v>
      </c>
      <c r="C41" s="10">
        <v>1673</v>
      </c>
      <c r="D41" s="10">
        <v>2201</v>
      </c>
      <c r="E41" s="34">
        <f t="shared" si="4"/>
        <v>0.31560071727435735</v>
      </c>
      <c r="F41" s="10">
        <v>2076</v>
      </c>
      <c r="G41" s="34">
        <f t="shared" si="5"/>
        <v>0.24088463837417806</v>
      </c>
      <c r="H41" s="10">
        <v>2088</v>
      </c>
      <c r="I41" s="34">
        <f t="shared" si="6"/>
        <v>0.24805738194859539</v>
      </c>
      <c r="J41" s="1">
        <v>2062</v>
      </c>
      <c r="K41" s="34">
        <f t="shared" si="7"/>
        <v>0.23251643753735807</v>
      </c>
      <c r="L41" s="1">
        <v>1959</v>
      </c>
      <c r="M41" s="34">
        <f t="shared" si="8"/>
        <v>0.17095038852361033</v>
      </c>
      <c r="N41" s="1">
        <v>1988</v>
      </c>
      <c r="O41" s="34">
        <f t="shared" si="9"/>
        <v>0.18828451882845187</v>
      </c>
      <c r="P41" s="110"/>
      <c r="Q41" s="10">
        <v>2110</v>
      </c>
      <c r="R41" s="34">
        <f t="shared" si="10"/>
        <v>0.26120741183502694</v>
      </c>
      <c r="S41" s="10">
        <v>1907</v>
      </c>
      <c r="T41" s="34">
        <f t="shared" si="14"/>
        <v>0.13986849970113568</v>
      </c>
      <c r="U41" s="42">
        <v>1826</v>
      </c>
      <c r="V41" s="34">
        <f t="shared" si="11"/>
        <v>9.1452480573819495E-2</v>
      </c>
      <c r="W41" s="84"/>
      <c r="X41" s="42">
        <v>1887</v>
      </c>
      <c r="Y41" s="34">
        <f t="shared" si="12"/>
        <v>0.12791392707710703</v>
      </c>
      <c r="Z41" s="42">
        <v>1869.99987792968</v>
      </c>
      <c r="AA41" s="34">
        <f t="shared" si="13"/>
        <v>0.11775246738175738</v>
      </c>
      <c r="AB41" s="42">
        <v>1868</v>
      </c>
      <c r="AC41" s="34">
        <f t="shared" si="3"/>
        <v>0.1165570830842797</v>
      </c>
    </row>
    <row r="42" spans="1:29" s="10" customFormat="1" x14ac:dyDescent="0.25">
      <c r="A42" s="96"/>
      <c r="B42" s="69" t="s">
        <v>54</v>
      </c>
      <c r="C42" s="10">
        <v>1795</v>
      </c>
      <c r="D42" s="10">
        <v>2454</v>
      </c>
      <c r="E42" s="34">
        <f t="shared" si="4"/>
        <v>0.36713091922005581</v>
      </c>
      <c r="F42" s="10">
        <v>2221</v>
      </c>
      <c r="G42" s="34">
        <f t="shared" si="5"/>
        <v>0.23732590529247921</v>
      </c>
      <c r="H42" s="10">
        <v>2183</v>
      </c>
      <c r="I42" s="34">
        <f t="shared" si="6"/>
        <v>0.21615598885793874</v>
      </c>
      <c r="J42" s="1">
        <v>2335</v>
      </c>
      <c r="K42" s="34">
        <f t="shared" si="7"/>
        <v>0.30083565459610018</v>
      </c>
      <c r="L42" s="1">
        <v>2154</v>
      </c>
      <c r="M42" s="34">
        <f t="shared" si="8"/>
        <v>0.19999999999999996</v>
      </c>
      <c r="N42" s="1">
        <v>2073</v>
      </c>
      <c r="O42" s="34">
        <f t="shared" si="9"/>
        <v>0.15487465181058502</v>
      </c>
      <c r="P42" s="110"/>
      <c r="Q42" s="10">
        <v>2170</v>
      </c>
      <c r="R42" s="34">
        <f t="shared" si="10"/>
        <v>0.20891364902506959</v>
      </c>
      <c r="S42" s="10">
        <v>2053</v>
      </c>
      <c r="T42" s="34">
        <f t="shared" si="14"/>
        <v>0.14373259052924792</v>
      </c>
      <c r="U42" s="42">
        <v>1911</v>
      </c>
      <c r="V42" s="34">
        <f t="shared" si="11"/>
        <v>6.462395543175492E-2</v>
      </c>
      <c r="W42" s="84"/>
      <c r="X42" s="42">
        <v>2130</v>
      </c>
      <c r="Y42" s="34">
        <f t="shared" si="12"/>
        <v>0.18662952646239561</v>
      </c>
      <c r="Z42" s="42">
        <v>1950.00036621093</v>
      </c>
      <c r="AA42" s="34">
        <f t="shared" si="13"/>
        <v>8.6351178947593255E-2</v>
      </c>
      <c r="AB42" s="42">
        <v>1950.00036621093</v>
      </c>
      <c r="AC42" s="34">
        <f t="shared" si="3"/>
        <v>8.6351178947593255E-2</v>
      </c>
    </row>
    <row r="43" spans="1:29" s="12" customFormat="1" ht="25" thickBot="1" x14ac:dyDescent="0.3">
      <c r="A43" s="96"/>
      <c r="B43" s="70" t="s">
        <v>55</v>
      </c>
      <c r="C43" s="12">
        <v>1669</v>
      </c>
      <c r="D43" s="12">
        <v>2347</v>
      </c>
      <c r="E43" s="11">
        <f t="shared" si="4"/>
        <v>0.40623127621330135</v>
      </c>
      <c r="F43" s="12">
        <v>2205</v>
      </c>
      <c r="G43" s="11">
        <f t="shared" si="5"/>
        <v>0.32115038945476337</v>
      </c>
      <c r="H43" s="12">
        <v>2007</v>
      </c>
      <c r="I43" s="11">
        <f t="shared" si="6"/>
        <v>0.20251647693229469</v>
      </c>
      <c r="J43" s="7">
        <v>2088</v>
      </c>
      <c r="K43" s="11">
        <f t="shared" si="7"/>
        <v>0.25104853205512279</v>
      </c>
      <c r="L43" s="7">
        <v>2028</v>
      </c>
      <c r="M43" s="11">
        <f t="shared" si="8"/>
        <v>0.21509886159376879</v>
      </c>
      <c r="N43" s="7">
        <v>1970</v>
      </c>
      <c r="O43" s="11">
        <f t="shared" si="9"/>
        <v>0.18034751348112632</v>
      </c>
      <c r="P43" s="110"/>
      <c r="Q43" s="12">
        <v>2061</v>
      </c>
      <c r="R43" s="11">
        <f t="shared" si="10"/>
        <v>0.23487118034751342</v>
      </c>
      <c r="S43" s="12">
        <v>2051</v>
      </c>
      <c r="T43" s="11">
        <f t="shared" si="14"/>
        <v>0.22887956860395442</v>
      </c>
      <c r="U43" s="68">
        <v>1880</v>
      </c>
      <c r="V43" s="11">
        <f t="shared" si="11"/>
        <v>0.12642300778909532</v>
      </c>
      <c r="W43" s="85"/>
      <c r="X43" s="68">
        <v>1992</v>
      </c>
      <c r="Y43" s="11">
        <f t="shared" si="12"/>
        <v>0.1935290593169563</v>
      </c>
      <c r="Z43" s="68">
        <v>1904</v>
      </c>
      <c r="AA43" s="11">
        <f t="shared" si="13"/>
        <v>0.14080287597363683</v>
      </c>
      <c r="AB43" s="68">
        <v>1895.99987792968</v>
      </c>
      <c r="AC43" s="11">
        <f t="shared" si="3"/>
        <v>0.13600951343899337</v>
      </c>
    </row>
    <row r="44" spans="1:29" s="50" customFormat="1" x14ac:dyDescent="0.25">
      <c r="A44" s="113" t="s">
        <v>56</v>
      </c>
      <c r="B44" s="74" t="s">
        <v>57</v>
      </c>
      <c r="C44" s="50">
        <v>2005</v>
      </c>
      <c r="D44" s="50">
        <v>2465</v>
      </c>
      <c r="E44" s="51">
        <f t="shared" si="4"/>
        <v>0.22942643391521189</v>
      </c>
      <c r="F44" s="50">
        <v>2620</v>
      </c>
      <c r="G44" s="51">
        <f t="shared" si="5"/>
        <v>0.30673316708229437</v>
      </c>
      <c r="H44" s="50">
        <v>2605</v>
      </c>
      <c r="I44" s="51">
        <f t="shared" si="6"/>
        <v>0.29925187032418954</v>
      </c>
      <c r="J44" s="75">
        <v>2382</v>
      </c>
      <c r="K44" s="51">
        <f t="shared" si="7"/>
        <v>0.18802992518703232</v>
      </c>
      <c r="L44" s="75">
        <v>2470</v>
      </c>
      <c r="M44" s="51">
        <f t="shared" si="8"/>
        <v>0.23192019950124698</v>
      </c>
      <c r="N44" s="75">
        <v>2452</v>
      </c>
      <c r="O44" s="51">
        <f t="shared" si="9"/>
        <v>0.22294264339152114</v>
      </c>
      <c r="P44" s="110"/>
      <c r="Q44" s="50">
        <v>2424</v>
      </c>
      <c r="R44" s="51">
        <f t="shared" si="10"/>
        <v>0.20897755610972579</v>
      </c>
      <c r="S44" s="50">
        <v>2314</v>
      </c>
      <c r="T44" s="51">
        <f t="shared" si="14"/>
        <v>0.15411471321695758</v>
      </c>
      <c r="U44" s="53">
        <v>2313</v>
      </c>
      <c r="V44" s="51">
        <f t="shared" si="11"/>
        <v>0.15361596009975065</v>
      </c>
      <c r="W44" s="84"/>
      <c r="X44" s="53">
        <v>2406</v>
      </c>
      <c r="Y44" s="51">
        <f t="shared" si="12"/>
        <v>0.19999999999999996</v>
      </c>
      <c r="Z44" s="53">
        <v>2294.99975585937</v>
      </c>
      <c r="AA44" s="51">
        <f t="shared" si="13"/>
        <v>0.14463828222412478</v>
      </c>
      <c r="AB44" s="53">
        <v>2292.99975585937</v>
      </c>
      <c r="AC44" s="51">
        <f t="shared" si="3"/>
        <v>0.1436407759897107</v>
      </c>
    </row>
    <row r="45" spans="1:29" s="50" customFormat="1" x14ac:dyDescent="0.25">
      <c r="A45" s="113"/>
      <c r="B45" s="74" t="s">
        <v>58</v>
      </c>
      <c r="C45" s="50">
        <v>1937</v>
      </c>
      <c r="D45" s="50">
        <v>2656</v>
      </c>
      <c r="E45" s="51">
        <f t="shared" si="4"/>
        <v>0.37119256582343829</v>
      </c>
      <c r="F45" s="50">
        <v>2416</v>
      </c>
      <c r="G45" s="51">
        <f t="shared" si="5"/>
        <v>0.2472896231285493</v>
      </c>
      <c r="H45" s="50">
        <v>2423</v>
      </c>
      <c r="I45" s="51">
        <f t="shared" si="6"/>
        <v>0.25090345895715016</v>
      </c>
      <c r="J45" s="75">
        <v>2428</v>
      </c>
      <c r="K45" s="51">
        <f t="shared" si="7"/>
        <v>0.25348477026329386</v>
      </c>
      <c r="L45" s="75">
        <v>2294</v>
      </c>
      <c r="M45" s="51">
        <f t="shared" si="8"/>
        <v>0.18430562725864741</v>
      </c>
      <c r="N45" s="75">
        <v>2337</v>
      </c>
      <c r="O45" s="51">
        <f t="shared" si="9"/>
        <v>0.20650490449148173</v>
      </c>
      <c r="P45" s="110"/>
      <c r="Q45" s="50">
        <v>2275</v>
      </c>
      <c r="R45" s="51">
        <f t="shared" si="10"/>
        <v>0.17449664429530198</v>
      </c>
      <c r="S45" s="50">
        <v>2437</v>
      </c>
      <c r="T45" s="51">
        <f t="shared" si="14"/>
        <v>0.25813113061435211</v>
      </c>
      <c r="U45" s="53">
        <v>2242</v>
      </c>
      <c r="V45" s="51">
        <f t="shared" si="11"/>
        <v>0.15745998967475483</v>
      </c>
      <c r="W45" s="84"/>
      <c r="X45" s="53">
        <v>2368</v>
      </c>
      <c r="Y45" s="51">
        <f t="shared" si="12"/>
        <v>0.2225090345895715</v>
      </c>
      <c r="Z45" s="53">
        <v>2176</v>
      </c>
      <c r="AA45" s="51">
        <f t="shared" si="13"/>
        <v>0.1233866804336603</v>
      </c>
      <c r="AB45" s="53">
        <v>2176</v>
      </c>
      <c r="AC45" s="51">
        <f t="shared" si="3"/>
        <v>0.1233866804336603</v>
      </c>
    </row>
    <row r="46" spans="1:29" s="50" customFormat="1" x14ac:dyDescent="0.25">
      <c r="A46" s="113"/>
      <c r="B46" s="74" t="s">
        <v>59</v>
      </c>
      <c r="C46" s="50">
        <v>1846</v>
      </c>
      <c r="D46" s="50">
        <v>2523</v>
      </c>
      <c r="E46" s="51">
        <f t="shared" si="4"/>
        <v>0.3667388949079089</v>
      </c>
      <c r="F46" s="50">
        <v>2345</v>
      </c>
      <c r="G46" s="51">
        <f t="shared" si="5"/>
        <v>0.27031419284940417</v>
      </c>
      <c r="H46" s="50">
        <v>2429</v>
      </c>
      <c r="I46" s="51">
        <f t="shared" si="6"/>
        <v>0.31581798483206924</v>
      </c>
      <c r="J46" s="75">
        <v>2238</v>
      </c>
      <c r="K46" s="51">
        <f t="shared" si="7"/>
        <v>0.21235102925243776</v>
      </c>
      <c r="L46" s="75">
        <v>2217</v>
      </c>
      <c r="M46" s="51">
        <f t="shared" si="8"/>
        <v>0.20097508125677144</v>
      </c>
      <c r="N46" s="75">
        <v>2295</v>
      </c>
      <c r="O46" s="51">
        <f t="shared" si="9"/>
        <v>0.24322860238353194</v>
      </c>
      <c r="P46" s="110"/>
      <c r="Q46" s="50">
        <v>2206</v>
      </c>
      <c r="R46" s="51">
        <f t="shared" si="10"/>
        <v>0.19501625135427947</v>
      </c>
      <c r="S46" s="50">
        <v>2210</v>
      </c>
      <c r="T46" s="51">
        <f t="shared" si="14"/>
        <v>0.19718309859154926</v>
      </c>
      <c r="U46" s="53">
        <v>2048</v>
      </c>
      <c r="V46" s="51">
        <f t="shared" si="11"/>
        <v>0.10942578548212345</v>
      </c>
      <c r="W46" s="84"/>
      <c r="X46" s="53">
        <v>2273.00024414062</v>
      </c>
      <c r="Y46" s="51">
        <f t="shared" si="12"/>
        <v>0.23131107483240521</v>
      </c>
      <c r="Z46" s="53">
        <v>2131.00024414062</v>
      </c>
      <c r="AA46" s="51">
        <f t="shared" si="13"/>
        <v>0.15438799790932833</v>
      </c>
      <c r="AB46" s="53">
        <v>2098</v>
      </c>
      <c r="AC46" s="51">
        <f t="shared" si="3"/>
        <v>0.13651137594799567</v>
      </c>
    </row>
    <row r="47" spans="1:29" s="50" customFormat="1" x14ac:dyDescent="0.25">
      <c r="A47" s="113"/>
      <c r="B47" s="74" t="s">
        <v>60</v>
      </c>
      <c r="C47" s="50">
        <v>1979</v>
      </c>
      <c r="D47" s="50">
        <v>2912</v>
      </c>
      <c r="E47" s="51">
        <f t="shared" si="4"/>
        <v>0.47145022738756959</v>
      </c>
      <c r="F47" s="50">
        <v>2498</v>
      </c>
      <c r="G47" s="51">
        <f t="shared" si="5"/>
        <v>0.26225366346639722</v>
      </c>
      <c r="H47" s="50">
        <v>2508</v>
      </c>
      <c r="I47" s="51">
        <f t="shared" si="6"/>
        <v>0.26730672056594229</v>
      </c>
      <c r="J47" s="75">
        <v>2492</v>
      </c>
      <c r="K47" s="51">
        <f t="shared" si="7"/>
        <v>0.25922182920667014</v>
      </c>
      <c r="L47" s="75">
        <v>2378</v>
      </c>
      <c r="M47" s="51">
        <f t="shared" si="8"/>
        <v>0.20161697827185443</v>
      </c>
      <c r="N47" s="75">
        <v>2402</v>
      </c>
      <c r="O47" s="51">
        <f t="shared" si="9"/>
        <v>0.21374431531076299</v>
      </c>
      <c r="P47" s="110"/>
      <c r="Q47" s="50">
        <v>2541</v>
      </c>
      <c r="R47" s="51">
        <f t="shared" si="10"/>
        <v>0.2839818089944417</v>
      </c>
      <c r="S47" s="50">
        <v>2329</v>
      </c>
      <c r="T47" s="51">
        <f t="shared" si="14"/>
        <v>0.17685699848408287</v>
      </c>
      <c r="U47" s="53">
        <v>2201</v>
      </c>
      <c r="V47" s="51">
        <f t="shared" si="11"/>
        <v>0.11217786760990389</v>
      </c>
      <c r="W47" s="84"/>
      <c r="X47" s="53">
        <v>2271.99975585937</v>
      </c>
      <c r="Y47" s="51">
        <f t="shared" si="12"/>
        <v>0.14805444965102077</v>
      </c>
      <c r="Z47" s="53">
        <v>2239.99975585937</v>
      </c>
      <c r="AA47" s="51">
        <f t="shared" si="13"/>
        <v>0.13188466693247602</v>
      </c>
      <c r="AB47" s="53">
        <v>2229</v>
      </c>
      <c r="AC47" s="51">
        <f t="shared" si="3"/>
        <v>0.12632642748863065</v>
      </c>
    </row>
    <row r="48" spans="1:29" s="50" customFormat="1" x14ac:dyDescent="0.25">
      <c r="A48" s="113"/>
      <c r="B48" s="74" t="s">
        <v>61</v>
      </c>
      <c r="C48" s="50">
        <v>2000</v>
      </c>
      <c r="D48" s="50">
        <v>2538</v>
      </c>
      <c r="E48" s="51">
        <f t="shared" si="4"/>
        <v>0.26899999999999991</v>
      </c>
      <c r="F48" s="50">
        <v>2524</v>
      </c>
      <c r="G48" s="51">
        <f t="shared" si="5"/>
        <v>0.26200000000000001</v>
      </c>
      <c r="H48" s="50">
        <v>2536</v>
      </c>
      <c r="I48" s="51">
        <f t="shared" si="6"/>
        <v>0.26800000000000002</v>
      </c>
      <c r="J48" s="75">
        <v>2414</v>
      </c>
      <c r="K48" s="51">
        <f t="shared" si="7"/>
        <v>0.20700000000000007</v>
      </c>
      <c r="L48" s="75">
        <v>2428</v>
      </c>
      <c r="M48" s="51">
        <f t="shared" si="8"/>
        <v>0.21399999999999997</v>
      </c>
      <c r="N48" s="75">
        <v>2413</v>
      </c>
      <c r="O48" s="51">
        <f t="shared" si="9"/>
        <v>0.20649999999999991</v>
      </c>
      <c r="P48" s="110"/>
      <c r="Q48" s="50">
        <v>2472</v>
      </c>
      <c r="R48" s="51">
        <f t="shared" si="10"/>
        <v>0.23599999999999999</v>
      </c>
      <c r="S48" s="50">
        <v>2269</v>
      </c>
      <c r="T48" s="51">
        <f t="shared" si="14"/>
        <v>0.13450000000000006</v>
      </c>
      <c r="U48" s="53">
        <v>2299</v>
      </c>
      <c r="V48" s="51">
        <f t="shared" si="11"/>
        <v>0.14949999999999997</v>
      </c>
      <c r="W48" s="84"/>
      <c r="X48" s="53">
        <v>2282.00024414062</v>
      </c>
      <c r="Y48" s="51">
        <f t="shared" si="12"/>
        <v>0.1410001220703101</v>
      </c>
      <c r="Z48" s="53">
        <v>2200</v>
      </c>
      <c r="AA48" s="51">
        <f t="shared" si="13"/>
        <v>0.10000000000000009</v>
      </c>
      <c r="AB48" s="53">
        <v>2200</v>
      </c>
      <c r="AC48" s="51">
        <f t="shared" si="3"/>
        <v>0.10000000000000009</v>
      </c>
    </row>
    <row r="49" spans="1:29" s="50" customFormat="1" x14ac:dyDescent="0.25">
      <c r="A49" s="113"/>
      <c r="B49" s="74" t="s">
        <v>62</v>
      </c>
      <c r="C49" s="50">
        <v>2006</v>
      </c>
      <c r="D49" s="50">
        <v>2683</v>
      </c>
      <c r="E49" s="51">
        <f t="shared" si="4"/>
        <v>0.33748753738783654</v>
      </c>
      <c r="F49" s="50">
        <v>2499</v>
      </c>
      <c r="G49" s="51">
        <f t="shared" si="5"/>
        <v>0.24576271186440679</v>
      </c>
      <c r="H49" s="50">
        <v>2543</v>
      </c>
      <c r="I49" s="51">
        <f t="shared" si="6"/>
        <v>0.26769690927218348</v>
      </c>
      <c r="J49" s="75">
        <v>2564</v>
      </c>
      <c r="K49" s="51">
        <f t="shared" si="7"/>
        <v>0.2781655034895314</v>
      </c>
      <c r="L49" s="75">
        <v>2361</v>
      </c>
      <c r="M49" s="51">
        <f t="shared" si="8"/>
        <v>0.17696909272183459</v>
      </c>
      <c r="N49" s="75">
        <v>2432</v>
      </c>
      <c r="O49" s="51">
        <f t="shared" si="9"/>
        <v>0.21236291126620133</v>
      </c>
      <c r="P49" s="110"/>
      <c r="Q49" s="50">
        <v>2514</v>
      </c>
      <c r="R49" s="51">
        <f t="shared" si="10"/>
        <v>0.25324027916251257</v>
      </c>
      <c r="S49" s="50">
        <v>2340</v>
      </c>
      <c r="T49" s="51">
        <f t="shared" si="14"/>
        <v>0.16650049850448645</v>
      </c>
      <c r="U49" s="53">
        <v>2216</v>
      </c>
      <c r="V49" s="51">
        <f t="shared" si="11"/>
        <v>0.1046859421734796</v>
      </c>
      <c r="W49" s="84"/>
      <c r="X49" s="53">
        <v>2332.00024414062</v>
      </c>
      <c r="Y49" s="51">
        <f t="shared" si="12"/>
        <v>0.16251258431735782</v>
      </c>
      <c r="Z49" s="53">
        <v>2254</v>
      </c>
      <c r="AA49" s="51">
        <f t="shared" si="13"/>
        <v>0.12362911266201393</v>
      </c>
      <c r="AB49" s="53">
        <v>2231</v>
      </c>
      <c r="AC49" s="51">
        <f t="shared" si="3"/>
        <v>0.11216350947158515</v>
      </c>
    </row>
    <row r="50" spans="1:29" s="50" customFormat="1" x14ac:dyDescent="0.25">
      <c r="A50" s="113"/>
      <c r="B50" s="74" t="s">
        <v>63</v>
      </c>
      <c r="C50" s="50">
        <v>1889</v>
      </c>
      <c r="D50" s="50">
        <v>2478</v>
      </c>
      <c r="E50" s="51">
        <f t="shared" si="4"/>
        <v>0.3118051879301218</v>
      </c>
      <c r="F50" s="50">
        <v>2263</v>
      </c>
      <c r="G50" s="51">
        <f t="shared" si="5"/>
        <v>0.19798835362625722</v>
      </c>
      <c r="H50" s="50">
        <v>2384</v>
      </c>
      <c r="I50" s="51">
        <f t="shared" si="6"/>
        <v>0.26204340921122293</v>
      </c>
      <c r="J50" s="75">
        <v>2281</v>
      </c>
      <c r="K50" s="51">
        <f t="shared" si="7"/>
        <v>0.20751720487030179</v>
      </c>
      <c r="L50" s="75">
        <v>2193</v>
      </c>
      <c r="M50" s="51">
        <f t="shared" si="8"/>
        <v>0.16093170989941763</v>
      </c>
      <c r="N50" s="75">
        <v>2222</v>
      </c>
      <c r="O50" s="51">
        <f t="shared" si="9"/>
        <v>0.17628374801482272</v>
      </c>
      <c r="P50" s="110"/>
      <c r="Q50" s="50">
        <v>2265</v>
      </c>
      <c r="R50" s="51">
        <f t="shared" si="10"/>
        <v>0.19904711487559545</v>
      </c>
      <c r="S50" s="50">
        <v>2312</v>
      </c>
      <c r="T50" s="51">
        <f t="shared" si="14"/>
        <v>0.22392800423504511</v>
      </c>
      <c r="U50" s="53">
        <v>2246</v>
      </c>
      <c r="V50" s="51">
        <f t="shared" si="11"/>
        <v>0.18898888300688199</v>
      </c>
      <c r="W50" s="84"/>
      <c r="X50" s="53">
        <v>2179.99975585937</v>
      </c>
      <c r="Y50" s="51">
        <f t="shared" si="12"/>
        <v>0.15404963253539972</v>
      </c>
      <c r="Z50" s="53">
        <v>2140.00024414062</v>
      </c>
      <c r="AA50" s="51">
        <f t="shared" si="13"/>
        <v>0.13287466603526732</v>
      </c>
      <c r="AB50" s="53">
        <v>2125.00024414062</v>
      </c>
      <c r="AC50" s="51">
        <f t="shared" si="3"/>
        <v>0.12493395666523033</v>
      </c>
    </row>
    <row r="51" spans="1:29" s="50" customFormat="1" x14ac:dyDescent="0.25">
      <c r="A51" s="113"/>
      <c r="B51" s="74" t="s">
        <v>64</v>
      </c>
      <c r="C51" s="50">
        <v>1937</v>
      </c>
      <c r="D51" s="50">
        <v>2599</v>
      </c>
      <c r="E51" s="51">
        <f t="shared" si="4"/>
        <v>0.34176561693340224</v>
      </c>
      <c r="F51" s="50">
        <v>2356</v>
      </c>
      <c r="G51" s="51">
        <f t="shared" si="5"/>
        <v>0.21631388745482716</v>
      </c>
      <c r="H51" s="50">
        <v>2377</v>
      </c>
      <c r="I51" s="51">
        <f t="shared" si="6"/>
        <v>0.22715539494062975</v>
      </c>
      <c r="J51" s="75">
        <v>2439</v>
      </c>
      <c r="K51" s="51">
        <f t="shared" si="7"/>
        <v>0.2591636551368095</v>
      </c>
      <c r="L51" s="75">
        <v>2316</v>
      </c>
      <c r="M51" s="51">
        <f t="shared" si="8"/>
        <v>0.19566339700567892</v>
      </c>
      <c r="N51" s="75">
        <v>2291</v>
      </c>
      <c r="O51" s="51">
        <f t="shared" si="9"/>
        <v>0.18275684047496132</v>
      </c>
      <c r="P51" s="110"/>
      <c r="Q51" s="50">
        <v>2410</v>
      </c>
      <c r="R51" s="51">
        <f t="shared" si="10"/>
        <v>0.24419204956117713</v>
      </c>
      <c r="S51" s="50">
        <v>2254</v>
      </c>
      <c r="T51" s="51">
        <f t="shared" si="14"/>
        <v>0.16365513680949917</v>
      </c>
      <c r="U51" s="53">
        <v>2182</v>
      </c>
      <c r="V51" s="51">
        <f t="shared" si="11"/>
        <v>0.12648425400103247</v>
      </c>
      <c r="W51" s="84"/>
      <c r="X51" s="53">
        <v>2227.00024414062</v>
      </c>
      <c r="Y51" s="51">
        <f t="shared" si="12"/>
        <v>0.14971618179691282</v>
      </c>
      <c r="Z51" s="53">
        <v>2206.00024414062</v>
      </c>
      <c r="AA51" s="51">
        <f t="shared" si="13"/>
        <v>0.13887467431111</v>
      </c>
      <c r="AB51" s="53">
        <v>2190.99975585937</v>
      </c>
      <c r="AC51" s="51">
        <f t="shared" si="3"/>
        <v>0.13113048831149721</v>
      </c>
    </row>
    <row r="52" spans="1:29" s="50" customFormat="1" x14ac:dyDescent="0.25">
      <c r="A52" s="113"/>
      <c r="B52" s="74" t="s">
        <v>65</v>
      </c>
      <c r="C52" s="50">
        <v>1961</v>
      </c>
      <c r="D52" s="50">
        <v>2652</v>
      </c>
      <c r="E52" s="51">
        <f t="shared" si="4"/>
        <v>0.35237123916369195</v>
      </c>
      <c r="F52" s="50">
        <v>2382</v>
      </c>
      <c r="G52" s="51">
        <f t="shared" si="5"/>
        <v>0.21468638449770516</v>
      </c>
      <c r="H52" s="50">
        <v>2399</v>
      </c>
      <c r="I52" s="51">
        <f t="shared" si="6"/>
        <v>0.22335543090260068</v>
      </c>
      <c r="J52" s="75">
        <v>2528</v>
      </c>
      <c r="K52" s="51">
        <f t="shared" si="7"/>
        <v>0.28913819479857206</v>
      </c>
      <c r="L52" s="75">
        <v>2348</v>
      </c>
      <c r="M52" s="51">
        <f t="shared" si="8"/>
        <v>0.19734829168791435</v>
      </c>
      <c r="N52" s="75">
        <v>2297</v>
      </c>
      <c r="O52" s="51">
        <f t="shared" si="9"/>
        <v>0.17134115247322801</v>
      </c>
      <c r="P52" s="110"/>
      <c r="Q52" s="50">
        <v>2370</v>
      </c>
      <c r="R52" s="51">
        <f t="shared" si="10"/>
        <v>0.20856705762366134</v>
      </c>
      <c r="S52" s="50">
        <v>2219</v>
      </c>
      <c r="T52" s="51">
        <f t="shared" si="14"/>
        <v>0.13156552779194297</v>
      </c>
      <c r="U52" s="53">
        <v>2155</v>
      </c>
      <c r="V52" s="51">
        <f t="shared" si="11"/>
        <v>9.8929117797042387E-2</v>
      </c>
      <c r="W52" s="84"/>
      <c r="X52" s="53">
        <v>2388</v>
      </c>
      <c r="Y52" s="51">
        <f t="shared" si="12"/>
        <v>0.21774604793472707</v>
      </c>
      <c r="Z52" s="53">
        <v>2250</v>
      </c>
      <c r="AA52" s="51">
        <f t="shared" si="13"/>
        <v>0.14737378888322294</v>
      </c>
      <c r="AB52" s="53">
        <v>2200</v>
      </c>
      <c r="AC52" s="51">
        <f t="shared" si="3"/>
        <v>0.12187659357470682</v>
      </c>
    </row>
    <row r="53" spans="1:29" s="77" customFormat="1" ht="25" thickBot="1" x14ac:dyDescent="0.3">
      <c r="A53" s="113"/>
      <c r="B53" s="76" t="s">
        <v>66</v>
      </c>
      <c r="C53" s="77">
        <v>1923</v>
      </c>
      <c r="D53" s="77">
        <v>2487</v>
      </c>
      <c r="E53" s="78">
        <f t="shared" si="4"/>
        <v>0.2932917316692667</v>
      </c>
      <c r="F53" s="77">
        <v>2421</v>
      </c>
      <c r="G53" s="78">
        <f t="shared" si="5"/>
        <v>0.2589703588143526</v>
      </c>
      <c r="H53" s="77">
        <v>2488</v>
      </c>
      <c r="I53" s="78">
        <f t="shared" si="6"/>
        <v>0.29381175247009872</v>
      </c>
      <c r="J53" s="79">
        <v>2318</v>
      </c>
      <c r="K53" s="78">
        <f t="shared" si="7"/>
        <v>0.20540821632865325</v>
      </c>
      <c r="L53" s="79">
        <v>2365</v>
      </c>
      <c r="M53" s="78">
        <f t="shared" si="8"/>
        <v>0.22984919396775871</v>
      </c>
      <c r="N53" s="79">
        <v>2324</v>
      </c>
      <c r="O53" s="78">
        <f t="shared" si="9"/>
        <v>0.20852834113364538</v>
      </c>
      <c r="P53" s="110"/>
      <c r="Q53" s="77">
        <v>2424</v>
      </c>
      <c r="R53" s="78">
        <f t="shared" si="10"/>
        <v>0.26053042121684866</v>
      </c>
      <c r="S53" s="77">
        <v>2246</v>
      </c>
      <c r="T53" s="78">
        <f t="shared" si="14"/>
        <v>0.1679667186687468</v>
      </c>
      <c r="U53" s="80">
        <v>2147</v>
      </c>
      <c r="V53" s="78">
        <f t="shared" si="11"/>
        <v>0.11648465938637553</v>
      </c>
      <c r="W53" s="85"/>
      <c r="X53" s="80">
        <v>2349.99975585937</v>
      </c>
      <c r="Y53" s="78">
        <f t="shared" si="12"/>
        <v>0.22204875499707222</v>
      </c>
      <c r="Z53" s="80">
        <v>2203.99975585937</v>
      </c>
      <c r="AA53" s="78">
        <f t="shared" si="13"/>
        <v>0.14612571807559549</v>
      </c>
      <c r="AB53" s="80">
        <v>2203.99975585937</v>
      </c>
      <c r="AC53" s="78">
        <f t="shared" si="3"/>
        <v>0.14612571807559549</v>
      </c>
    </row>
    <row r="54" spans="1:29" s="10" customFormat="1" x14ac:dyDescent="0.25">
      <c r="A54" s="96" t="s">
        <v>67</v>
      </c>
      <c r="B54" s="69" t="s">
        <v>68</v>
      </c>
      <c r="C54" s="10">
        <v>2760</v>
      </c>
      <c r="D54" s="10">
        <v>3750</v>
      </c>
      <c r="E54" s="34">
        <f t="shared" si="4"/>
        <v>0.35869565217391308</v>
      </c>
      <c r="F54" s="10">
        <v>3435</v>
      </c>
      <c r="G54" s="34">
        <f t="shared" si="5"/>
        <v>0.24456521739130443</v>
      </c>
      <c r="H54" s="10">
        <v>3535</v>
      </c>
      <c r="I54" s="34">
        <f t="shared" si="6"/>
        <v>0.28079710144927539</v>
      </c>
      <c r="J54" s="1">
        <v>3167</v>
      </c>
      <c r="K54" s="34">
        <f t="shared" si="7"/>
        <v>0.14746376811594208</v>
      </c>
      <c r="L54" s="1">
        <v>3391</v>
      </c>
      <c r="M54" s="34">
        <f t="shared" si="8"/>
        <v>0.22862318840579721</v>
      </c>
      <c r="N54" s="1">
        <v>3386</v>
      </c>
      <c r="O54" s="34">
        <f t="shared" si="9"/>
        <v>0.22681159420289854</v>
      </c>
      <c r="P54" s="110"/>
      <c r="Q54" s="10">
        <v>3083</v>
      </c>
      <c r="R54" s="34">
        <f t="shared" si="10"/>
        <v>0.11702898550724639</v>
      </c>
      <c r="S54" s="10">
        <v>3082</v>
      </c>
      <c r="T54" s="34">
        <f t="shared" si="14"/>
        <v>0.1166666666666667</v>
      </c>
      <c r="U54" s="42">
        <v>3214</v>
      </c>
      <c r="V54" s="34">
        <f t="shared" si="11"/>
        <v>0.16449275362318838</v>
      </c>
      <c r="W54" s="84"/>
      <c r="X54" s="42">
        <v>3137</v>
      </c>
      <c r="Y54" s="34">
        <f t="shared" si="12"/>
        <v>0.13659420289855073</v>
      </c>
      <c r="Z54" s="42">
        <v>2987.99951171875</v>
      </c>
      <c r="AA54" s="34">
        <f t="shared" si="13"/>
        <v>8.2608518738677583E-2</v>
      </c>
      <c r="AB54" s="42">
        <v>2987.99951171875</v>
      </c>
      <c r="AC54" s="34">
        <f t="shared" si="3"/>
        <v>8.2608518738677583E-2</v>
      </c>
    </row>
    <row r="55" spans="1:29" s="10" customFormat="1" x14ac:dyDescent="0.25">
      <c r="A55" s="96"/>
      <c r="B55" s="69" t="s">
        <v>69</v>
      </c>
      <c r="C55" s="10">
        <v>2756</v>
      </c>
      <c r="D55" s="10">
        <v>3429</v>
      </c>
      <c r="E55" s="34">
        <f t="shared" si="4"/>
        <v>0.24419448476052241</v>
      </c>
      <c r="F55" s="10">
        <v>3393</v>
      </c>
      <c r="G55" s="34">
        <f t="shared" si="5"/>
        <v>0.23113207547169812</v>
      </c>
      <c r="H55" s="10">
        <v>3424</v>
      </c>
      <c r="I55" s="34">
        <f t="shared" si="6"/>
        <v>0.24238026124818579</v>
      </c>
      <c r="J55" s="1">
        <v>3134</v>
      </c>
      <c r="K55" s="34">
        <f t="shared" si="7"/>
        <v>0.13715529753265598</v>
      </c>
      <c r="L55" s="1">
        <v>3283</v>
      </c>
      <c r="M55" s="34">
        <f t="shared" si="8"/>
        <v>0.19121915820029023</v>
      </c>
      <c r="N55" s="1">
        <v>3210</v>
      </c>
      <c r="O55" s="34">
        <f t="shared" si="9"/>
        <v>0.16473149492017414</v>
      </c>
      <c r="P55" s="110"/>
      <c r="Q55" s="10">
        <v>3118</v>
      </c>
      <c r="R55" s="34">
        <f t="shared" si="10"/>
        <v>0.13134978229317862</v>
      </c>
      <c r="S55" s="10">
        <v>3182</v>
      </c>
      <c r="T55" s="34">
        <f t="shared" si="14"/>
        <v>0.15457184325108853</v>
      </c>
      <c r="U55" s="42">
        <v>3032</v>
      </c>
      <c r="V55" s="34">
        <f t="shared" si="11"/>
        <v>0.100145137880987</v>
      </c>
      <c r="W55" s="84"/>
      <c r="X55" s="42">
        <v>3031.00024414062</v>
      </c>
      <c r="Y55" s="34">
        <f t="shared" si="12"/>
        <v>9.9782381763650285E-2</v>
      </c>
      <c r="Z55" s="42">
        <v>2871</v>
      </c>
      <c r="AA55" s="34">
        <f t="shared" si="13"/>
        <v>4.172714078374451E-2</v>
      </c>
      <c r="AB55" s="42">
        <v>2871</v>
      </c>
      <c r="AC55" s="34">
        <f t="shared" si="3"/>
        <v>4.172714078374451E-2</v>
      </c>
    </row>
    <row r="56" spans="1:29" s="10" customFormat="1" x14ac:dyDescent="0.25">
      <c r="A56" s="96"/>
      <c r="B56" s="69" t="s">
        <v>70</v>
      </c>
      <c r="C56" s="10">
        <v>2717</v>
      </c>
      <c r="D56" s="10">
        <v>3562</v>
      </c>
      <c r="E56" s="34">
        <f t="shared" si="4"/>
        <v>0.31100478468899517</v>
      </c>
      <c r="F56" s="10">
        <v>3105</v>
      </c>
      <c r="G56" s="34">
        <f t="shared" si="5"/>
        <v>0.14280456385719553</v>
      </c>
      <c r="H56" s="10">
        <v>3120</v>
      </c>
      <c r="I56" s="34">
        <f t="shared" si="6"/>
        <v>0.14832535885167464</v>
      </c>
      <c r="J56" s="1">
        <v>3147</v>
      </c>
      <c r="K56" s="34">
        <f t="shared" si="7"/>
        <v>0.15826278984173725</v>
      </c>
      <c r="L56" s="1">
        <v>3006</v>
      </c>
      <c r="M56" s="34">
        <f t="shared" si="8"/>
        <v>0.10636731689363277</v>
      </c>
      <c r="N56" s="1">
        <v>3055</v>
      </c>
      <c r="O56" s="34">
        <f t="shared" si="9"/>
        <v>0.12440191387559807</v>
      </c>
      <c r="P56" s="110"/>
      <c r="Q56" s="10">
        <v>3186</v>
      </c>
      <c r="R56" s="34">
        <f t="shared" si="10"/>
        <v>0.17261685682738315</v>
      </c>
      <c r="S56" s="10">
        <v>2948</v>
      </c>
      <c r="T56" s="34">
        <f t="shared" si="14"/>
        <v>8.5020242914979782E-2</v>
      </c>
      <c r="U56" s="42">
        <v>3187</v>
      </c>
      <c r="V56" s="34">
        <f t="shared" si="11"/>
        <v>0.17298490982701509</v>
      </c>
      <c r="W56" s="84"/>
      <c r="X56" s="42">
        <v>3012</v>
      </c>
      <c r="Y56" s="34">
        <f t="shared" si="12"/>
        <v>0.10857563489142441</v>
      </c>
      <c r="Z56" s="42">
        <v>2826.99975585937</v>
      </c>
      <c r="AA56" s="34">
        <f t="shared" si="13"/>
        <v>4.0485740102822909E-2</v>
      </c>
      <c r="AB56" s="42">
        <v>2826.99975585937</v>
      </c>
      <c r="AC56" s="34">
        <f t="shared" si="3"/>
        <v>4.0485740102822909E-2</v>
      </c>
    </row>
    <row r="57" spans="1:29" s="10" customFormat="1" x14ac:dyDescent="0.25">
      <c r="A57" s="96"/>
      <c r="B57" s="69" t="s">
        <v>71</v>
      </c>
      <c r="C57" s="10">
        <v>2839</v>
      </c>
      <c r="D57" s="10">
        <v>3153</v>
      </c>
      <c r="E57" s="34">
        <f t="shared" si="4"/>
        <v>0.1106023247622403</v>
      </c>
      <c r="F57" s="10">
        <v>3232</v>
      </c>
      <c r="G57" s="34">
        <f t="shared" si="5"/>
        <v>0.13842902430433246</v>
      </c>
      <c r="H57" s="10">
        <v>3197</v>
      </c>
      <c r="I57" s="34">
        <f t="shared" si="6"/>
        <v>0.12610073969707636</v>
      </c>
      <c r="J57" s="1">
        <v>3003</v>
      </c>
      <c r="K57" s="34">
        <f t="shared" si="7"/>
        <v>5.7766819302571326E-2</v>
      </c>
      <c r="L57" s="1">
        <v>3169</v>
      </c>
      <c r="M57" s="34">
        <f t="shared" si="8"/>
        <v>0.11623811201127165</v>
      </c>
      <c r="N57" s="1">
        <v>3039</v>
      </c>
      <c r="O57" s="34">
        <f t="shared" si="9"/>
        <v>7.0447340612891818E-2</v>
      </c>
      <c r="P57" s="110"/>
      <c r="Q57" s="10">
        <v>3157</v>
      </c>
      <c r="R57" s="34">
        <f t="shared" si="10"/>
        <v>0.11201127157449808</v>
      </c>
      <c r="S57" s="10">
        <v>3283</v>
      </c>
      <c r="T57" s="34">
        <f t="shared" si="14"/>
        <v>0.15639309616061992</v>
      </c>
      <c r="U57" s="42">
        <v>2957</v>
      </c>
      <c r="V57" s="34">
        <f t="shared" si="11"/>
        <v>4.1563930961606266E-2</v>
      </c>
      <c r="W57" s="84"/>
      <c r="X57" s="42">
        <v>2898.00024414062</v>
      </c>
      <c r="Y57" s="34">
        <f t="shared" si="12"/>
        <v>2.0782051476090135E-2</v>
      </c>
      <c r="Z57" s="42">
        <v>2865.00048828125</v>
      </c>
      <c r="AA57" s="34">
        <f t="shared" si="13"/>
        <v>9.1583262702537027E-3</v>
      </c>
      <c r="AB57" s="42">
        <v>2865</v>
      </c>
      <c r="AC57" s="34">
        <f t="shared" si="3"/>
        <v>9.158154279675923E-3</v>
      </c>
    </row>
    <row r="58" spans="1:29" s="10" customFormat="1" x14ac:dyDescent="0.25">
      <c r="A58" s="96"/>
      <c r="B58" s="69" t="s">
        <v>72</v>
      </c>
      <c r="C58" s="10">
        <v>2679</v>
      </c>
      <c r="D58" s="10">
        <v>3202</v>
      </c>
      <c r="E58" s="34">
        <f t="shared" si="4"/>
        <v>0.19522209779768573</v>
      </c>
      <c r="F58" s="10">
        <v>3188</v>
      </c>
      <c r="G58" s="34">
        <f t="shared" si="5"/>
        <v>0.18999626726390439</v>
      </c>
      <c r="H58" s="10">
        <v>3247</v>
      </c>
      <c r="I58" s="34">
        <f t="shared" si="6"/>
        <v>0.21201941022769688</v>
      </c>
      <c r="J58" s="1">
        <v>3128</v>
      </c>
      <c r="K58" s="34">
        <f t="shared" si="7"/>
        <v>0.16759985069055627</v>
      </c>
      <c r="L58" s="1">
        <v>3080</v>
      </c>
      <c r="M58" s="34">
        <f t="shared" si="8"/>
        <v>0.14968271743187755</v>
      </c>
      <c r="N58" s="1">
        <v>3124</v>
      </c>
      <c r="O58" s="34">
        <f t="shared" si="9"/>
        <v>0.16610675625233307</v>
      </c>
      <c r="P58" s="110"/>
      <c r="Q58" s="10">
        <v>3272</v>
      </c>
      <c r="R58" s="34">
        <f t="shared" si="10"/>
        <v>0.22135125046659199</v>
      </c>
      <c r="S58" s="10">
        <v>3161</v>
      </c>
      <c r="T58" s="34">
        <f t="shared" si="14"/>
        <v>0.1799178798058978</v>
      </c>
      <c r="U58" s="42">
        <v>3109</v>
      </c>
      <c r="V58" s="34">
        <f t="shared" si="11"/>
        <v>0.16050765210899587</v>
      </c>
      <c r="W58" s="84"/>
      <c r="X58" s="42">
        <v>3061.00024414062</v>
      </c>
      <c r="Y58" s="34">
        <f t="shared" si="12"/>
        <v>0.1425906099815677</v>
      </c>
      <c r="Z58" s="42">
        <v>2951.00024414062</v>
      </c>
      <c r="AA58" s="34">
        <f t="shared" si="13"/>
        <v>0.10153051293042936</v>
      </c>
      <c r="AB58" s="42">
        <v>2888.00024414062</v>
      </c>
      <c r="AC58" s="34">
        <f t="shared" si="3"/>
        <v>7.8014275528413668E-2</v>
      </c>
    </row>
    <row r="59" spans="1:29" s="10" customFormat="1" x14ac:dyDescent="0.25">
      <c r="A59" s="96"/>
      <c r="B59" s="69" t="s">
        <v>73</v>
      </c>
      <c r="C59" s="10">
        <v>2781</v>
      </c>
      <c r="D59" s="10">
        <v>3425</v>
      </c>
      <c r="E59" s="34">
        <f t="shared" si="4"/>
        <v>0.23157137720244525</v>
      </c>
      <c r="F59" s="10">
        <v>3056</v>
      </c>
      <c r="G59" s="34">
        <f t="shared" si="5"/>
        <v>9.8885293060050339E-2</v>
      </c>
      <c r="H59" s="10">
        <v>3109</v>
      </c>
      <c r="I59" s="34">
        <f t="shared" si="6"/>
        <v>0.11794318590435093</v>
      </c>
      <c r="J59" s="1">
        <v>3284</v>
      </c>
      <c r="K59" s="34">
        <f t="shared" si="7"/>
        <v>0.1808701905789285</v>
      </c>
      <c r="L59" s="1">
        <v>3009</v>
      </c>
      <c r="M59" s="34">
        <f t="shared" si="8"/>
        <v>8.1984897518878164E-2</v>
      </c>
      <c r="N59" s="1">
        <v>3049</v>
      </c>
      <c r="O59" s="34">
        <f t="shared" si="9"/>
        <v>9.6368212873067183E-2</v>
      </c>
      <c r="P59" s="110"/>
      <c r="Q59" s="10">
        <v>3174</v>
      </c>
      <c r="R59" s="34">
        <f t="shared" si="10"/>
        <v>0.14131607335490837</v>
      </c>
      <c r="S59" s="10">
        <v>3091</v>
      </c>
      <c r="T59" s="34">
        <f t="shared" si="14"/>
        <v>0.1114706939949659</v>
      </c>
      <c r="U59" s="42">
        <v>3129</v>
      </c>
      <c r="V59" s="34">
        <f t="shared" si="11"/>
        <v>0.12513484358144544</v>
      </c>
      <c r="W59" s="84"/>
      <c r="X59" s="42">
        <v>2867</v>
      </c>
      <c r="Y59" s="34">
        <f t="shared" si="12"/>
        <v>3.092412801150668E-2</v>
      </c>
      <c r="Z59" s="42">
        <v>2929</v>
      </c>
      <c r="AA59" s="34">
        <f t="shared" si="13"/>
        <v>5.3218266810499903E-2</v>
      </c>
      <c r="AB59" s="42">
        <v>2899</v>
      </c>
      <c r="AC59" s="34">
        <f t="shared" si="3"/>
        <v>4.2430780294858028E-2</v>
      </c>
    </row>
    <row r="60" spans="1:29" s="10" customFormat="1" x14ac:dyDescent="0.25">
      <c r="A60" s="96"/>
      <c r="B60" s="69" t="s">
        <v>74</v>
      </c>
      <c r="C60" s="10">
        <v>2943</v>
      </c>
      <c r="D60" s="10">
        <v>3611</v>
      </c>
      <c r="E60" s="34">
        <f t="shared" si="4"/>
        <v>0.22697927285083241</v>
      </c>
      <c r="F60" s="10">
        <v>3261</v>
      </c>
      <c r="G60" s="34">
        <f t="shared" si="5"/>
        <v>0.10805300713557586</v>
      </c>
      <c r="H60" s="10">
        <v>3342</v>
      </c>
      <c r="I60" s="34">
        <f t="shared" si="6"/>
        <v>0.13557594291539243</v>
      </c>
      <c r="J60" s="1">
        <v>3340</v>
      </c>
      <c r="K60" s="34">
        <f t="shared" si="7"/>
        <v>0.13489636425416252</v>
      </c>
      <c r="L60" s="1">
        <v>3197</v>
      </c>
      <c r="M60" s="34">
        <f t="shared" si="8"/>
        <v>8.6306489976214706E-2</v>
      </c>
      <c r="N60" s="1">
        <v>3266</v>
      </c>
      <c r="O60" s="34">
        <f t="shared" si="9"/>
        <v>0.1097519537886511</v>
      </c>
      <c r="P60" s="110"/>
      <c r="Q60" s="10">
        <v>3310</v>
      </c>
      <c r="R60" s="34">
        <f t="shared" si="10"/>
        <v>0.12470268433571197</v>
      </c>
      <c r="S60" s="10">
        <v>3415</v>
      </c>
      <c r="T60" s="34">
        <f t="shared" si="14"/>
        <v>0.16038056405028889</v>
      </c>
      <c r="U60" s="42">
        <v>3314</v>
      </c>
      <c r="V60" s="34">
        <f t="shared" si="11"/>
        <v>0.12606184165817202</v>
      </c>
      <c r="W60" s="84"/>
      <c r="X60" s="42">
        <v>3225.00024414062</v>
      </c>
      <c r="Y60" s="34">
        <f t="shared" si="12"/>
        <v>9.5820674189813104E-2</v>
      </c>
      <c r="Z60" s="42">
        <v>3066</v>
      </c>
      <c r="AA60" s="34">
        <f t="shared" si="13"/>
        <v>4.1794087665647295E-2</v>
      </c>
      <c r="AB60" s="42">
        <v>3028.00024414062</v>
      </c>
      <c r="AC60" s="34">
        <f t="shared" si="3"/>
        <v>2.8882176058654396E-2</v>
      </c>
    </row>
    <row r="61" spans="1:29" s="10" customFormat="1" x14ac:dyDescent="0.25">
      <c r="A61" s="96"/>
      <c r="B61" s="69" t="s">
        <v>75</v>
      </c>
      <c r="C61" s="10">
        <v>2885</v>
      </c>
      <c r="D61" s="10">
        <v>3640</v>
      </c>
      <c r="E61" s="34">
        <f t="shared" si="4"/>
        <v>0.26169844020797228</v>
      </c>
      <c r="F61" s="10">
        <v>3362</v>
      </c>
      <c r="G61" s="34">
        <f t="shared" si="5"/>
        <v>0.16533795493934145</v>
      </c>
      <c r="H61" s="10">
        <v>3382</v>
      </c>
      <c r="I61" s="34">
        <f t="shared" si="6"/>
        <v>0.1722703639514731</v>
      </c>
      <c r="J61" s="1">
        <v>3286</v>
      </c>
      <c r="K61" s="34">
        <f t="shared" si="7"/>
        <v>0.13899480069324088</v>
      </c>
      <c r="L61" s="1">
        <v>3265</v>
      </c>
      <c r="M61" s="34">
        <f t="shared" si="8"/>
        <v>0.1317157712305026</v>
      </c>
      <c r="N61" s="1">
        <v>3319</v>
      </c>
      <c r="O61" s="34">
        <f t="shared" si="9"/>
        <v>0.15043327556325825</v>
      </c>
      <c r="P61" s="110"/>
      <c r="Q61" s="10">
        <v>3316</v>
      </c>
      <c r="R61" s="34">
        <f t="shared" si="10"/>
        <v>0.14939341421143837</v>
      </c>
      <c r="S61" s="10">
        <v>3079</v>
      </c>
      <c r="T61" s="34">
        <f t="shared" si="14"/>
        <v>6.7244367417677697E-2</v>
      </c>
      <c r="U61" s="42">
        <v>3218</v>
      </c>
      <c r="V61" s="34">
        <f t="shared" si="11"/>
        <v>0.11542461005199312</v>
      </c>
      <c r="W61" s="84"/>
      <c r="X61" s="42">
        <v>3098.00024414062</v>
      </c>
      <c r="Y61" s="34">
        <f t="shared" si="12"/>
        <v>7.3830240603334429E-2</v>
      </c>
      <c r="Z61" s="42">
        <v>2949.99975585937</v>
      </c>
      <c r="AA61" s="34">
        <f t="shared" si="13"/>
        <v>2.2530244665292853E-2</v>
      </c>
      <c r="AB61" s="42">
        <v>2949.99975585937</v>
      </c>
      <c r="AC61" s="34">
        <f t="shared" si="3"/>
        <v>2.2530244665292853E-2</v>
      </c>
    </row>
    <row r="62" spans="1:29" s="10" customFormat="1" x14ac:dyDescent="0.25">
      <c r="A62" s="96"/>
      <c r="B62" s="69" t="s">
        <v>76</v>
      </c>
      <c r="C62" s="10">
        <v>2655</v>
      </c>
      <c r="D62" s="10">
        <v>3087</v>
      </c>
      <c r="E62" s="34">
        <f t="shared" si="4"/>
        <v>0.16271186440677976</v>
      </c>
      <c r="F62" s="10">
        <v>3131</v>
      </c>
      <c r="G62" s="34">
        <f t="shared" si="5"/>
        <v>0.17928436911487755</v>
      </c>
      <c r="H62" s="10">
        <v>3165</v>
      </c>
      <c r="I62" s="34">
        <f t="shared" si="6"/>
        <v>0.19209039548022599</v>
      </c>
      <c r="J62" s="1">
        <v>3046</v>
      </c>
      <c r="K62" s="34">
        <f t="shared" si="7"/>
        <v>0.14726930320150666</v>
      </c>
      <c r="L62" s="1">
        <v>3043</v>
      </c>
      <c r="M62" s="34">
        <f t="shared" si="8"/>
        <v>0.14613935969868175</v>
      </c>
      <c r="N62" s="1">
        <v>3022</v>
      </c>
      <c r="O62" s="34">
        <f t="shared" si="9"/>
        <v>0.13822975517890779</v>
      </c>
      <c r="P62" s="110"/>
      <c r="Q62" s="10">
        <v>3250</v>
      </c>
      <c r="R62" s="34">
        <f t="shared" si="10"/>
        <v>0.22410546139359688</v>
      </c>
      <c r="S62" s="10">
        <v>3099</v>
      </c>
      <c r="T62" s="34">
        <f t="shared" si="14"/>
        <v>0.1672316384180792</v>
      </c>
      <c r="U62" s="42">
        <v>2995</v>
      </c>
      <c r="V62" s="34">
        <f t="shared" si="11"/>
        <v>0.128060263653484</v>
      </c>
      <c r="W62" s="84"/>
      <c r="X62" s="42">
        <v>3170</v>
      </c>
      <c r="Y62" s="34">
        <f t="shared" si="12"/>
        <v>0.19397363465160078</v>
      </c>
      <c r="Z62" s="42">
        <v>2886</v>
      </c>
      <c r="AA62" s="34">
        <f t="shared" si="13"/>
        <v>8.7005649717514233E-2</v>
      </c>
      <c r="AB62" s="42">
        <v>2886</v>
      </c>
      <c r="AC62" s="34">
        <f t="shared" si="3"/>
        <v>8.7005649717514233E-2</v>
      </c>
    </row>
    <row r="63" spans="1:29" s="12" customFormat="1" ht="25" thickBot="1" x14ac:dyDescent="0.3">
      <c r="A63" s="96"/>
      <c r="B63" s="70" t="s">
        <v>77</v>
      </c>
      <c r="C63" s="12">
        <v>2723</v>
      </c>
      <c r="D63" s="12">
        <v>3536</v>
      </c>
      <c r="E63" s="11">
        <f t="shared" si="4"/>
        <v>0.2985677561513036</v>
      </c>
      <c r="F63" s="12">
        <v>3122</v>
      </c>
      <c r="G63" s="11">
        <f t="shared" si="5"/>
        <v>0.14652956298200515</v>
      </c>
      <c r="H63" s="12">
        <v>3080</v>
      </c>
      <c r="I63" s="11">
        <f t="shared" si="6"/>
        <v>0.13110539845758362</v>
      </c>
      <c r="J63" s="7">
        <v>3113</v>
      </c>
      <c r="K63" s="11">
        <f t="shared" si="7"/>
        <v>0.14322438486962907</v>
      </c>
      <c r="L63" s="7">
        <v>3030</v>
      </c>
      <c r="M63" s="11">
        <f t="shared" si="8"/>
        <v>0.11274329783327208</v>
      </c>
      <c r="N63" s="7">
        <v>3008</v>
      </c>
      <c r="O63" s="11">
        <f t="shared" si="9"/>
        <v>0.10466397355857504</v>
      </c>
      <c r="P63" s="110"/>
      <c r="Q63" s="12">
        <v>3255</v>
      </c>
      <c r="R63" s="11">
        <f t="shared" si="10"/>
        <v>0.19537275064267345</v>
      </c>
      <c r="S63" s="12">
        <v>3042</v>
      </c>
      <c r="T63" s="11">
        <f t="shared" si="14"/>
        <v>0.11715020198310677</v>
      </c>
      <c r="U63" s="68">
        <v>2970</v>
      </c>
      <c r="V63" s="11">
        <f t="shared" si="11"/>
        <v>9.0708777084098413E-2</v>
      </c>
      <c r="W63" s="85"/>
      <c r="X63" s="68">
        <v>3002.99926757812</v>
      </c>
      <c r="Y63" s="11">
        <f t="shared" si="12"/>
        <v>0.10282749452005868</v>
      </c>
      <c r="Z63" s="68">
        <v>2906</v>
      </c>
      <c r="AA63" s="11">
        <f t="shared" si="13"/>
        <v>6.7205288284979847E-2</v>
      </c>
      <c r="AB63" s="68">
        <v>2885.99975585937</v>
      </c>
      <c r="AC63" s="11">
        <f t="shared" si="3"/>
        <v>5.9860358376558898E-2</v>
      </c>
    </row>
    <row r="64" spans="1:29" s="50" customFormat="1" x14ac:dyDescent="0.25">
      <c r="A64" s="113" t="s">
        <v>78</v>
      </c>
      <c r="B64" s="74" t="s">
        <v>79</v>
      </c>
      <c r="C64" s="50">
        <v>2868</v>
      </c>
      <c r="D64" s="50">
        <v>3516</v>
      </c>
      <c r="E64" s="51">
        <f t="shared" si="4"/>
        <v>0.22594142259414229</v>
      </c>
      <c r="F64" s="50">
        <v>3329</v>
      </c>
      <c r="G64" s="51">
        <f t="shared" si="5"/>
        <v>0.1607391910739191</v>
      </c>
      <c r="H64" s="50">
        <v>3326</v>
      </c>
      <c r="I64" s="51">
        <f t="shared" si="6"/>
        <v>0.1596931659693166</v>
      </c>
      <c r="J64" s="75">
        <v>3382</v>
      </c>
      <c r="K64" s="51">
        <f t="shared" si="7"/>
        <v>0.17921896792189673</v>
      </c>
      <c r="L64" s="75">
        <v>3278</v>
      </c>
      <c r="M64" s="51">
        <f t="shared" si="8"/>
        <v>0.14295676429567639</v>
      </c>
      <c r="N64" s="75">
        <v>3250</v>
      </c>
      <c r="O64" s="51">
        <f t="shared" si="9"/>
        <v>0.13319386331938632</v>
      </c>
      <c r="P64" s="110"/>
      <c r="Q64" s="50">
        <v>3473</v>
      </c>
      <c r="R64" s="51">
        <f t="shared" si="10"/>
        <v>0.21094839609483951</v>
      </c>
      <c r="S64" s="50">
        <v>3522</v>
      </c>
      <c r="T64" s="51">
        <f t="shared" si="14"/>
        <v>0.22803347280334729</v>
      </c>
      <c r="U64" s="53">
        <v>3185</v>
      </c>
      <c r="V64" s="51">
        <f t="shared" si="11"/>
        <v>0.11052998605299869</v>
      </c>
      <c r="W64" s="84"/>
      <c r="X64" s="53">
        <v>3266</v>
      </c>
      <c r="Y64" s="51">
        <f t="shared" si="12"/>
        <v>0.13877266387726639</v>
      </c>
      <c r="Z64" s="53">
        <v>3132.00024414062</v>
      </c>
      <c r="AA64" s="51">
        <f t="shared" si="13"/>
        <v>9.2050294330760174E-2</v>
      </c>
      <c r="AB64" s="53">
        <v>3101</v>
      </c>
      <c r="AC64" s="51">
        <f t="shared" si="3"/>
        <v>8.1241283124128261E-2</v>
      </c>
    </row>
    <row r="65" spans="1:29" s="50" customFormat="1" x14ac:dyDescent="0.25">
      <c r="A65" s="113"/>
      <c r="B65" s="74" t="s">
        <v>80</v>
      </c>
      <c r="C65" s="50">
        <v>2869</v>
      </c>
      <c r="D65" s="50">
        <v>3613</v>
      </c>
      <c r="E65" s="51">
        <f t="shared" si="4"/>
        <v>0.25932380620425244</v>
      </c>
      <c r="F65" s="50">
        <v>3462</v>
      </c>
      <c r="G65" s="51">
        <f t="shared" si="5"/>
        <v>0.20669222725688385</v>
      </c>
      <c r="H65" s="50">
        <v>3479</v>
      </c>
      <c r="I65" s="51">
        <f t="shared" si="6"/>
        <v>0.21261763680724988</v>
      </c>
      <c r="J65" s="75">
        <v>3385</v>
      </c>
      <c r="K65" s="51">
        <f t="shared" si="7"/>
        <v>0.17985360752875557</v>
      </c>
      <c r="L65" s="75">
        <v>3335</v>
      </c>
      <c r="M65" s="51">
        <f t="shared" si="8"/>
        <v>0.16242593238062053</v>
      </c>
      <c r="N65" s="75">
        <v>3329</v>
      </c>
      <c r="O65" s="51">
        <f t="shared" si="9"/>
        <v>0.1603346113628441</v>
      </c>
      <c r="P65" s="110"/>
      <c r="Q65" s="50">
        <v>3581</v>
      </c>
      <c r="R65" s="51">
        <f t="shared" si="10"/>
        <v>0.24817009410944579</v>
      </c>
      <c r="S65" s="50">
        <v>3572</v>
      </c>
      <c r="T65" s="51">
        <f t="shared" si="14"/>
        <v>0.24503311258278138</v>
      </c>
      <c r="U65" s="53">
        <v>3338</v>
      </c>
      <c r="V65" s="51">
        <f t="shared" si="11"/>
        <v>0.16347159288950852</v>
      </c>
      <c r="W65" s="84"/>
      <c r="X65" s="53">
        <v>3297.99975585937</v>
      </c>
      <c r="Y65" s="51">
        <f t="shared" si="12"/>
        <v>0.14952936767492853</v>
      </c>
      <c r="Z65" s="53">
        <v>3176.00073242187</v>
      </c>
      <c r="AA65" s="51">
        <f t="shared" si="13"/>
        <v>0.10700618069775869</v>
      </c>
      <c r="AB65" s="53">
        <v>3165.99975585937</v>
      </c>
      <c r="AC65" s="51">
        <f t="shared" si="3"/>
        <v>0.10352030528385159</v>
      </c>
    </row>
    <row r="66" spans="1:29" s="50" customFormat="1" x14ac:dyDescent="0.25">
      <c r="A66" s="113"/>
      <c r="B66" s="74" t="s">
        <v>81</v>
      </c>
      <c r="C66" s="50">
        <v>2755</v>
      </c>
      <c r="D66" s="50">
        <v>3517</v>
      </c>
      <c r="E66" s="51">
        <f t="shared" si="4"/>
        <v>0.27658802177858433</v>
      </c>
      <c r="F66" s="50">
        <v>3232</v>
      </c>
      <c r="G66" s="51">
        <f t="shared" si="5"/>
        <v>0.17313974591651538</v>
      </c>
      <c r="H66" s="50">
        <v>3167</v>
      </c>
      <c r="I66" s="51">
        <f t="shared" si="6"/>
        <v>0.14954627949183297</v>
      </c>
      <c r="J66" s="75">
        <v>3172</v>
      </c>
      <c r="K66" s="51">
        <f t="shared" si="7"/>
        <v>0.15136116152450096</v>
      </c>
      <c r="L66" s="75">
        <v>3123</v>
      </c>
      <c r="M66" s="51">
        <f t="shared" si="8"/>
        <v>0.1335753176043557</v>
      </c>
      <c r="N66" s="75">
        <v>3111</v>
      </c>
      <c r="O66" s="51">
        <f t="shared" si="9"/>
        <v>0.12921960072595273</v>
      </c>
      <c r="P66" s="110"/>
      <c r="Q66" s="50">
        <v>3237</v>
      </c>
      <c r="R66" s="51">
        <f t="shared" si="10"/>
        <v>0.17495462794918337</v>
      </c>
      <c r="S66" s="50">
        <v>3413</v>
      </c>
      <c r="T66" s="51">
        <f t="shared" si="14"/>
        <v>0.23883847549909265</v>
      </c>
      <c r="U66" s="53">
        <v>3231</v>
      </c>
      <c r="V66" s="51">
        <f t="shared" si="11"/>
        <v>0.17277676950998178</v>
      </c>
      <c r="W66" s="84"/>
      <c r="X66" s="53">
        <v>3069</v>
      </c>
      <c r="Y66" s="51">
        <f t="shared" si="12"/>
        <v>0.11397459165154267</v>
      </c>
      <c r="Z66" s="53">
        <v>2991.00048828125</v>
      </c>
      <c r="AA66" s="51">
        <f t="shared" si="13"/>
        <v>8.5662609176497373E-2</v>
      </c>
      <c r="AB66" s="53">
        <v>2971</v>
      </c>
      <c r="AC66" s="51">
        <f t="shared" si="3"/>
        <v>7.8402903811252367E-2</v>
      </c>
    </row>
    <row r="67" spans="1:29" s="50" customFormat="1" x14ac:dyDescent="0.25">
      <c r="A67" s="113"/>
      <c r="B67" s="74" t="s">
        <v>82</v>
      </c>
      <c r="C67" s="50">
        <v>2702</v>
      </c>
      <c r="D67" s="50">
        <v>3519</v>
      </c>
      <c r="E67" s="51">
        <f t="shared" si="4"/>
        <v>0.30236861584011843</v>
      </c>
      <c r="F67" s="50">
        <v>3188</v>
      </c>
      <c r="G67" s="51">
        <f t="shared" si="5"/>
        <v>0.17986676535899337</v>
      </c>
      <c r="H67" s="50">
        <v>3067</v>
      </c>
      <c r="I67" s="51">
        <f t="shared" si="6"/>
        <v>0.13508512213175417</v>
      </c>
      <c r="J67" s="75">
        <v>3305</v>
      </c>
      <c r="K67" s="51">
        <f t="shared" si="7"/>
        <v>0.2231680236861584</v>
      </c>
      <c r="L67" s="75">
        <v>3107</v>
      </c>
      <c r="M67" s="51">
        <f t="shared" si="8"/>
        <v>0.14988897113249444</v>
      </c>
      <c r="N67" s="75">
        <v>3058</v>
      </c>
      <c r="O67" s="51">
        <f t="shared" si="9"/>
        <v>0.13175425610658764</v>
      </c>
      <c r="P67" s="110"/>
      <c r="Q67" s="50">
        <v>3199</v>
      </c>
      <c r="R67" s="51">
        <f t="shared" si="10"/>
        <v>0.18393782383419688</v>
      </c>
      <c r="S67" s="50">
        <v>3275</v>
      </c>
      <c r="T67" s="51">
        <f t="shared" si="14"/>
        <v>0.21206513693560325</v>
      </c>
      <c r="U67" s="53">
        <v>3264</v>
      </c>
      <c r="V67" s="51">
        <f t="shared" si="11"/>
        <v>0.20799407846039975</v>
      </c>
      <c r="W67" s="84"/>
      <c r="X67" s="53">
        <v>2910</v>
      </c>
      <c r="Y67" s="51">
        <f t="shared" si="12"/>
        <v>7.6980014803849084E-2</v>
      </c>
      <c r="Z67" s="53">
        <v>2847</v>
      </c>
      <c r="AA67" s="51">
        <f t="shared" si="13"/>
        <v>5.3663952627683198E-2</v>
      </c>
      <c r="AB67" s="53">
        <v>2847</v>
      </c>
      <c r="AC67" s="51">
        <f t="shared" si="3"/>
        <v>5.3663952627683198E-2</v>
      </c>
    </row>
    <row r="68" spans="1:29" s="50" customFormat="1" x14ac:dyDescent="0.25">
      <c r="A68" s="113"/>
      <c r="B68" s="74" t="s">
        <v>83</v>
      </c>
      <c r="C68" s="50">
        <v>2725</v>
      </c>
      <c r="D68" s="50">
        <v>3285</v>
      </c>
      <c r="E68" s="51">
        <f t="shared" si="4"/>
        <v>0.20550458715596331</v>
      </c>
      <c r="F68" s="50">
        <v>3429</v>
      </c>
      <c r="G68" s="51">
        <f t="shared" si="5"/>
        <v>0.25834862385321111</v>
      </c>
      <c r="H68" s="50">
        <v>3308</v>
      </c>
      <c r="I68" s="51">
        <f t="shared" si="6"/>
        <v>0.21394495412844039</v>
      </c>
      <c r="J68" s="75">
        <v>3169</v>
      </c>
      <c r="K68" s="51">
        <f t="shared" si="7"/>
        <v>0.16293577981651386</v>
      </c>
      <c r="L68" s="75">
        <v>3312</v>
      </c>
      <c r="M68" s="51">
        <f t="shared" si="8"/>
        <v>0.21541284403669714</v>
      </c>
      <c r="N68" s="75">
        <v>3157</v>
      </c>
      <c r="O68" s="51">
        <f t="shared" si="9"/>
        <v>0.15853211009174317</v>
      </c>
      <c r="P68" s="110"/>
      <c r="Q68" s="50">
        <v>3257</v>
      </c>
      <c r="R68" s="51">
        <f t="shared" si="10"/>
        <v>0.19522935779816519</v>
      </c>
      <c r="S68" s="50">
        <v>3259</v>
      </c>
      <c r="T68" s="51">
        <f t="shared" si="14"/>
        <v>0.19596330275229357</v>
      </c>
      <c r="U68" s="53">
        <v>3097</v>
      </c>
      <c r="V68" s="51">
        <f t="shared" si="11"/>
        <v>0.13651376146788996</v>
      </c>
      <c r="W68" s="84"/>
      <c r="X68" s="53">
        <v>3085</v>
      </c>
      <c r="Y68" s="51">
        <f t="shared" si="12"/>
        <v>0.13211009174311927</v>
      </c>
      <c r="Z68" s="53">
        <v>3032</v>
      </c>
      <c r="AA68" s="51">
        <f t="shared" si="13"/>
        <v>0.1126605504587157</v>
      </c>
      <c r="AB68" s="53">
        <v>2985.99975585937</v>
      </c>
      <c r="AC68" s="51">
        <f t="shared" ref="AC68:AC83" si="15">AB68/$C68-1</f>
        <v>9.5779726920869779E-2</v>
      </c>
    </row>
    <row r="69" spans="1:29" s="50" customFormat="1" x14ac:dyDescent="0.25">
      <c r="A69" s="113"/>
      <c r="B69" s="74" t="s">
        <v>84</v>
      </c>
      <c r="C69" s="50">
        <v>2845</v>
      </c>
      <c r="D69" s="50">
        <v>3592</v>
      </c>
      <c r="E69" s="51">
        <f t="shared" ref="E69:E83" si="16">D69/$C69-1</f>
        <v>0.26256590509666089</v>
      </c>
      <c r="F69" s="50">
        <v>3298</v>
      </c>
      <c r="G69" s="51">
        <f t="shared" ref="G69:G83" si="17">F69/$C69-1</f>
        <v>0.15922671353251316</v>
      </c>
      <c r="H69" s="50">
        <v>3254</v>
      </c>
      <c r="I69" s="51">
        <f t="shared" ref="I69:I83" si="18">H69/$C69-1</f>
        <v>0.14376098418277672</v>
      </c>
      <c r="J69" s="75">
        <v>3224</v>
      </c>
      <c r="K69" s="51">
        <f t="shared" ref="K69:K83" si="19">J69/$C69-1</f>
        <v>0.13321616871704745</v>
      </c>
      <c r="L69" s="75">
        <v>3204</v>
      </c>
      <c r="M69" s="51">
        <f t="shared" ref="M69:M83" si="20">L69/$C69-1</f>
        <v>0.1261862917398946</v>
      </c>
      <c r="N69" s="75">
        <v>3244</v>
      </c>
      <c r="O69" s="51">
        <f t="shared" ref="O69:O83" si="21">N69/$C69-1</f>
        <v>0.14024604569420029</v>
      </c>
      <c r="P69" s="110"/>
      <c r="Q69" s="50">
        <v>3434</v>
      </c>
      <c r="R69" s="51">
        <f t="shared" ref="R69:R83" si="22">Q69/$C69-1</f>
        <v>0.2070298769771528</v>
      </c>
      <c r="S69" s="50">
        <v>3444</v>
      </c>
      <c r="T69" s="51">
        <f t="shared" ref="T69:T83" si="23">S69/$C69-1</f>
        <v>0.21054481546572945</v>
      </c>
      <c r="U69" s="53">
        <v>3248</v>
      </c>
      <c r="V69" s="51">
        <f t="shared" ref="V69:V83" si="24">U69/$C69-1</f>
        <v>0.14165202108963104</v>
      </c>
      <c r="W69" s="84"/>
      <c r="X69" s="53">
        <v>3189</v>
      </c>
      <c r="Y69" s="51">
        <f t="shared" si="12"/>
        <v>0.12091388400702985</v>
      </c>
      <c r="Z69" s="53">
        <v>3073.99975585937</v>
      </c>
      <c r="AA69" s="51">
        <f t="shared" si="13"/>
        <v>8.0492005574470893E-2</v>
      </c>
      <c r="AB69" s="53">
        <v>3054</v>
      </c>
      <c r="AC69" s="51">
        <f t="shared" si="15"/>
        <v>7.3462214411247784E-2</v>
      </c>
    </row>
    <row r="70" spans="1:29" s="50" customFormat="1" x14ac:dyDescent="0.25">
      <c r="A70" s="113"/>
      <c r="B70" s="74" t="s">
        <v>85</v>
      </c>
      <c r="C70" s="50">
        <v>2825</v>
      </c>
      <c r="D70" s="50">
        <v>3447</v>
      </c>
      <c r="E70" s="51">
        <f t="shared" si="16"/>
        <v>0.22017699115044254</v>
      </c>
      <c r="F70" s="50">
        <v>3351</v>
      </c>
      <c r="G70" s="51">
        <f t="shared" si="17"/>
        <v>0.18619469026548674</v>
      </c>
      <c r="H70" s="50">
        <v>3362</v>
      </c>
      <c r="I70" s="51">
        <f t="shared" si="18"/>
        <v>0.19008849557522134</v>
      </c>
      <c r="J70" s="75">
        <v>3346</v>
      </c>
      <c r="K70" s="51">
        <f t="shared" si="19"/>
        <v>0.184424778761062</v>
      </c>
      <c r="L70" s="75">
        <v>3197</v>
      </c>
      <c r="M70" s="51">
        <f t="shared" si="20"/>
        <v>0.13168141592920346</v>
      </c>
      <c r="N70" s="75">
        <v>3259</v>
      </c>
      <c r="O70" s="51">
        <f t="shared" si="21"/>
        <v>0.15362831858407078</v>
      </c>
      <c r="P70" s="110"/>
      <c r="Q70" s="50">
        <v>3391</v>
      </c>
      <c r="R70" s="51">
        <f t="shared" si="22"/>
        <v>0.20035398230088486</v>
      </c>
      <c r="S70" s="50">
        <v>3282</v>
      </c>
      <c r="T70" s="51">
        <f t="shared" si="23"/>
        <v>0.16176991150442488</v>
      </c>
      <c r="U70" s="53">
        <v>3216</v>
      </c>
      <c r="V70" s="51">
        <f t="shared" si="24"/>
        <v>0.13840707964601773</v>
      </c>
      <c r="W70" s="84"/>
      <c r="X70" s="53">
        <v>3090</v>
      </c>
      <c r="Y70" s="51">
        <f t="shared" si="12"/>
        <v>9.3805309734513287E-2</v>
      </c>
      <c r="Z70" s="53">
        <v>3043</v>
      </c>
      <c r="AA70" s="51">
        <f t="shared" si="13"/>
        <v>7.7168141592920403E-2</v>
      </c>
      <c r="AB70" s="53">
        <v>3020.99975585937</v>
      </c>
      <c r="AC70" s="51">
        <f t="shared" si="15"/>
        <v>6.938044455198944E-2</v>
      </c>
    </row>
    <row r="71" spans="1:29" s="50" customFormat="1" x14ac:dyDescent="0.25">
      <c r="A71" s="113"/>
      <c r="B71" s="74" t="s">
        <v>86</v>
      </c>
      <c r="C71" s="50">
        <v>2784</v>
      </c>
      <c r="D71" s="50">
        <v>3514</v>
      </c>
      <c r="E71" s="51">
        <f t="shared" si="16"/>
        <v>0.26221264367816088</v>
      </c>
      <c r="F71" s="50">
        <v>3219</v>
      </c>
      <c r="G71" s="51">
        <f t="shared" si="17"/>
        <v>0.15625</v>
      </c>
      <c r="H71" s="50">
        <v>3198</v>
      </c>
      <c r="I71" s="51">
        <f t="shared" si="18"/>
        <v>0.1487068965517242</v>
      </c>
      <c r="J71" s="75">
        <v>3286</v>
      </c>
      <c r="K71" s="51">
        <f t="shared" si="19"/>
        <v>0.18031609195402298</v>
      </c>
      <c r="L71" s="75">
        <v>3109</v>
      </c>
      <c r="M71" s="51">
        <f t="shared" si="20"/>
        <v>0.11673850574712641</v>
      </c>
      <c r="N71" s="75">
        <v>3096</v>
      </c>
      <c r="O71" s="51">
        <f t="shared" si="21"/>
        <v>0.11206896551724133</v>
      </c>
      <c r="P71" s="110"/>
      <c r="Q71" s="50">
        <v>3207</v>
      </c>
      <c r="R71" s="51">
        <f t="shared" si="22"/>
        <v>0.1519396551724137</v>
      </c>
      <c r="S71" s="50">
        <v>3418</v>
      </c>
      <c r="T71" s="51">
        <f t="shared" si="23"/>
        <v>0.22772988505747116</v>
      </c>
      <c r="U71" s="53">
        <v>3008</v>
      </c>
      <c r="V71" s="51">
        <f t="shared" si="24"/>
        <v>8.0459770114942541E-2</v>
      </c>
      <c r="W71" s="84"/>
      <c r="X71" s="53">
        <v>3035.00024414062</v>
      </c>
      <c r="Y71" s="51">
        <f t="shared" si="12"/>
        <v>9.0158133671199625E-2</v>
      </c>
      <c r="Z71" s="53">
        <v>2952.99975585937</v>
      </c>
      <c r="AA71" s="51">
        <f t="shared" si="13"/>
        <v>6.0703935294313949E-2</v>
      </c>
      <c r="AB71" s="53">
        <v>2942.00024414062</v>
      </c>
      <c r="AC71" s="51">
        <f t="shared" si="15"/>
        <v>5.6752961257406698E-2</v>
      </c>
    </row>
    <row r="72" spans="1:29" s="50" customFormat="1" x14ac:dyDescent="0.25">
      <c r="A72" s="113"/>
      <c r="B72" s="74" t="s">
        <v>87</v>
      </c>
      <c r="C72" s="50">
        <v>3071</v>
      </c>
      <c r="D72" s="50">
        <v>3888</v>
      </c>
      <c r="E72" s="51">
        <f t="shared" si="16"/>
        <v>0.2660371214588082</v>
      </c>
      <c r="F72" s="50">
        <v>3505</v>
      </c>
      <c r="G72" s="51">
        <f t="shared" si="17"/>
        <v>0.14132204493650269</v>
      </c>
      <c r="H72" s="50">
        <v>3534</v>
      </c>
      <c r="I72" s="51">
        <f t="shared" si="18"/>
        <v>0.15076522305437967</v>
      </c>
      <c r="J72" s="75">
        <v>3557</v>
      </c>
      <c r="K72" s="51">
        <f t="shared" si="19"/>
        <v>0.15825464018235103</v>
      </c>
      <c r="L72" s="75">
        <v>3450</v>
      </c>
      <c r="M72" s="51">
        <f t="shared" si="20"/>
        <v>0.12341256919570176</v>
      </c>
      <c r="N72" s="75">
        <v>3487</v>
      </c>
      <c r="O72" s="51">
        <f t="shared" si="21"/>
        <v>0.13546076196678603</v>
      </c>
      <c r="P72" s="110"/>
      <c r="Q72" s="50">
        <v>3711</v>
      </c>
      <c r="R72" s="51">
        <f t="shared" si="22"/>
        <v>0.20840117225659394</v>
      </c>
      <c r="S72" s="50">
        <v>3693</v>
      </c>
      <c r="T72" s="51">
        <f t="shared" si="23"/>
        <v>0.20253988928687727</v>
      </c>
      <c r="U72" s="53">
        <v>3286</v>
      </c>
      <c r="V72" s="51">
        <f t="shared" si="24"/>
        <v>7.0009768804949468E-2</v>
      </c>
      <c r="W72" s="84"/>
      <c r="X72" s="53">
        <v>3364.99926757812</v>
      </c>
      <c r="Y72" s="51">
        <f t="shared" si="12"/>
        <v>9.5734050009156579E-2</v>
      </c>
      <c r="Z72" s="53">
        <v>3269.99975585937</v>
      </c>
      <c r="AA72" s="51">
        <f t="shared" si="13"/>
        <v>6.4799659999794867E-2</v>
      </c>
      <c r="AB72" s="53">
        <v>3210.00024414062</v>
      </c>
      <c r="AC72" s="51">
        <f t="shared" si="15"/>
        <v>4.5262209098215545E-2</v>
      </c>
    </row>
    <row r="73" spans="1:29" s="77" customFormat="1" ht="25" thickBot="1" x14ac:dyDescent="0.3">
      <c r="A73" s="113"/>
      <c r="B73" s="76" t="s">
        <v>88</v>
      </c>
      <c r="C73" s="77">
        <v>2995</v>
      </c>
      <c r="D73" s="77">
        <v>3827</v>
      </c>
      <c r="E73" s="78">
        <f t="shared" si="16"/>
        <v>0.27779632721202008</v>
      </c>
      <c r="F73" s="77">
        <v>3482</v>
      </c>
      <c r="G73" s="78">
        <f t="shared" si="17"/>
        <v>0.16260434056761275</v>
      </c>
      <c r="H73" s="77">
        <v>3518</v>
      </c>
      <c r="I73" s="78">
        <f t="shared" si="18"/>
        <v>0.17462437395659425</v>
      </c>
      <c r="J73" s="79">
        <v>3632</v>
      </c>
      <c r="K73" s="78">
        <f t="shared" si="19"/>
        <v>0.21268781302170292</v>
      </c>
      <c r="L73" s="79">
        <v>3459</v>
      </c>
      <c r="M73" s="78">
        <f t="shared" si="20"/>
        <v>0.15492487479131878</v>
      </c>
      <c r="N73" s="79">
        <v>3420</v>
      </c>
      <c r="O73" s="78">
        <f t="shared" si="21"/>
        <v>0.14190317195325552</v>
      </c>
      <c r="P73" s="110"/>
      <c r="Q73" s="77">
        <v>3753</v>
      </c>
      <c r="R73" s="78">
        <f t="shared" si="22"/>
        <v>0.25308848080133561</v>
      </c>
      <c r="S73" s="77">
        <v>3463</v>
      </c>
      <c r="T73" s="78">
        <f t="shared" si="23"/>
        <v>0.15626043405676127</v>
      </c>
      <c r="U73" s="80">
        <v>3405</v>
      </c>
      <c r="V73" s="78">
        <f t="shared" si="24"/>
        <v>0.13689482470784631</v>
      </c>
      <c r="W73" s="85"/>
      <c r="X73" s="80">
        <v>3423.00024414062</v>
      </c>
      <c r="Y73" s="78">
        <f t="shared" si="12"/>
        <v>0.14290492291840406</v>
      </c>
      <c r="Z73" s="80">
        <v>3297.00024414062</v>
      </c>
      <c r="AA73" s="78">
        <f t="shared" si="13"/>
        <v>0.10083480605696837</v>
      </c>
      <c r="AB73" s="80">
        <v>3297.00024414062</v>
      </c>
      <c r="AC73" s="78">
        <f t="shared" si="15"/>
        <v>0.10083480605696837</v>
      </c>
    </row>
    <row r="74" spans="1:29" s="10" customFormat="1" x14ac:dyDescent="0.25">
      <c r="A74" s="96" t="s">
        <v>89</v>
      </c>
      <c r="B74" s="69" t="s">
        <v>90</v>
      </c>
      <c r="C74" s="10">
        <v>5464</v>
      </c>
      <c r="D74" s="10">
        <v>6374</v>
      </c>
      <c r="E74" s="34">
        <f t="shared" si="16"/>
        <v>0.1665446559297219</v>
      </c>
      <c r="F74" s="10">
        <v>5978</v>
      </c>
      <c r="G74" s="34">
        <f t="shared" si="17"/>
        <v>9.4070278184480216E-2</v>
      </c>
      <c r="H74" s="10">
        <v>5943</v>
      </c>
      <c r="I74" s="34">
        <f t="shared" si="18"/>
        <v>8.7664714494875451E-2</v>
      </c>
      <c r="J74" s="1">
        <v>5947</v>
      </c>
      <c r="K74" s="34">
        <f t="shared" si="19"/>
        <v>8.8396778916544738E-2</v>
      </c>
      <c r="L74" s="1">
        <v>5920</v>
      </c>
      <c r="M74" s="34">
        <f t="shared" si="20"/>
        <v>8.3455344070278104E-2</v>
      </c>
      <c r="N74" s="1">
        <v>5865</v>
      </c>
      <c r="O74" s="34">
        <f t="shared" si="21"/>
        <v>7.3389458272328012E-2</v>
      </c>
      <c r="P74" s="110"/>
      <c r="Q74" s="10">
        <v>6290</v>
      </c>
      <c r="R74" s="34">
        <f t="shared" si="22"/>
        <v>0.15117130307467064</v>
      </c>
      <c r="S74" s="10">
        <v>6420</v>
      </c>
      <c r="T74" s="34">
        <f t="shared" si="23"/>
        <v>0.17496339677891659</v>
      </c>
      <c r="U74" s="42">
        <v>6369</v>
      </c>
      <c r="V74" s="34">
        <f t="shared" si="24"/>
        <v>0.16562957540263534</v>
      </c>
      <c r="W74" s="84"/>
      <c r="X74" s="42">
        <v>5754</v>
      </c>
      <c r="Y74" s="34">
        <f t="shared" si="12"/>
        <v>5.3074670571010341E-2</v>
      </c>
      <c r="Z74" s="42">
        <v>5606.9990234375</v>
      </c>
      <c r="AA74" s="34">
        <f t="shared" si="13"/>
        <v>2.617112434800517E-2</v>
      </c>
      <c r="AB74" s="42">
        <v>5606.9990234375</v>
      </c>
      <c r="AC74" s="34">
        <f t="shared" si="15"/>
        <v>2.617112434800517E-2</v>
      </c>
    </row>
    <row r="75" spans="1:29" s="10" customFormat="1" x14ac:dyDescent="0.25">
      <c r="A75" s="96"/>
      <c r="B75" s="69" t="s">
        <v>91</v>
      </c>
      <c r="C75" s="10">
        <v>5181</v>
      </c>
      <c r="D75" s="10">
        <v>5793</v>
      </c>
      <c r="E75" s="34">
        <f t="shared" si="16"/>
        <v>0.11812391430225833</v>
      </c>
      <c r="F75" s="10">
        <v>5544</v>
      </c>
      <c r="G75" s="34">
        <f t="shared" si="17"/>
        <v>7.0063694267515908E-2</v>
      </c>
      <c r="H75" s="10">
        <v>5612</v>
      </c>
      <c r="I75" s="34">
        <f t="shared" si="18"/>
        <v>8.3188573634433549E-2</v>
      </c>
      <c r="J75" s="1">
        <v>5752</v>
      </c>
      <c r="K75" s="34">
        <f t="shared" si="19"/>
        <v>0.11021038409573447</v>
      </c>
      <c r="L75" s="1">
        <v>5493</v>
      </c>
      <c r="M75" s="34">
        <f t="shared" si="20"/>
        <v>6.0220034742327844E-2</v>
      </c>
      <c r="N75" s="1">
        <v>5551</v>
      </c>
      <c r="O75" s="34">
        <f t="shared" si="21"/>
        <v>7.1414784790581054E-2</v>
      </c>
      <c r="P75" s="110"/>
      <c r="Q75" s="10">
        <v>5972</v>
      </c>
      <c r="R75" s="34">
        <f t="shared" si="22"/>
        <v>0.15267322910635017</v>
      </c>
      <c r="S75" s="10">
        <v>6010</v>
      </c>
      <c r="T75" s="34">
        <f t="shared" si="23"/>
        <v>0.16000772051727474</v>
      </c>
      <c r="U75" s="42">
        <v>5696</v>
      </c>
      <c r="V75" s="34">
        <f t="shared" si="24"/>
        <v>9.9401659911213969E-2</v>
      </c>
      <c r="W75" s="84"/>
      <c r="X75" s="42">
        <v>5420</v>
      </c>
      <c r="Y75" s="34">
        <f t="shared" si="12"/>
        <v>4.6130090716077987E-2</v>
      </c>
      <c r="Z75" s="42">
        <v>5222.99951171875</v>
      </c>
      <c r="AA75" s="34">
        <f t="shared" si="13"/>
        <v>8.1064488937945267E-3</v>
      </c>
      <c r="AB75" s="42">
        <v>5216.00146484375</v>
      </c>
      <c r="AC75" s="34">
        <f t="shared" si="15"/>
        <v>6.755735349112113E-3</v>
      </c>
    </row>
    <row r="76" spans="1:29" s="10" customFormat="1" x14ac:dyDescent="0.25">
      <c r="A76" s="96"/>
      <c r="B76" s="69" t="s">
        <v>92</v>
      </c>
      <c r="C76" s="10">
        <v>5568</v>
      </c>
      <c r="D76" s="10">
        <v>6456</v>
      </c>
      <c r="E76" s="34">
        <f t="shared" si="16"/>
        <v>0.15948275862068972</v>
      </c>
      <c r="F76" s="10">
        <v>6014</v>
      </c>
      <c r="G76" s="34">
        <f t="shared" si="17"/>
        <v>8.0100574712643757E-2</v>
      </c>
      <c r="H76" s="10">
        <v>6137</v>
      </c>
      <c r="I76" s="34">
        <f t="shared" si="18"/>
        <v>0.10219109195402298</v>
      </c>
      <c r="J76" s="1">
        <v>6252</v>
      </c>
      <c r="K76" s="34">
        <f t="shared" si="19"/>
        <v>0.12284482758620685</v>
      </c>
      <c r="L76" s="1">
        <v>5976</v>
      </c>
      <c r="M76" s="34">
        <f t="shared" si="20"/>
        <v>7.3275862068965525E-2</v>
      </c>
      <c r="N76" s="1">
        <v>6055</v>
      </c>
      <c r="O76" s="34">
        <f t="shared" si="21"/>
        <v>8.7464080459770166E-2</v>
      </c>
      <c r="P76" s="110"/>
      <c r="Q76" s="10">
        <v>6420</v>
      </c>
      <c r="R76" s="34">
        <f t="shared" si="22"/>
        <v>0.15301724137931028</v>
      </c>
      <c r="S76" s="10">
        <v>6374</v>
      </c>
      <c r="T76" s="34">
        <f t="shared" si="23"/>
        <v>0.14475574712643668</v>
      </c>
      <c r="U76" s="42">
        <v>6182</v>
      </c>
      <c r="V76" s="34">
        <f t="shared" si="24"/>
        <v>0.11027298850574718</v>
      </c>
      <c r="W76" s="84"/>
      <c r="X76" s="42">
        <v>6028</v>
      </c>
      <c r="Y76" s="34">
        <f t="shared" si="12"/>
        <v>8.2614942528735691E-2</v>
      </c>
      <c r="Z76" s="42">
        <v>5728.0009765625</v>
      </c>
      <c r="AA76" s="34">
        <f t="shared" si="13"/>
        <v>2.8735807572288108E-2</v>
      </c>
      <c r="AB76" s="42">
        <v>5726.00048828125</v>
      </c>
      <c r="AC76" s="34">
        <f t="shared" si="15"/>
        <v>2.8376524475799192E-2</v>
      </c>
    </row>
    <row r="77" spans="1:29" s="10" customFormat="1" x14ac:dyDescent="0.25">
      <c r="A77" s="96"/>
      <c r="B77" s="69" t="s">
        <v>93</v>
      </c>
      <c r="C77" s="10">
        <v>5339</v>
      </c>
      <c r="D77" s="10">
        <v>6119</v>
      </c>
      <c r="E77" s="34">
        <f t="shared" si="16"/>
        <v>0.14609477430230378</v>
      </c>
      <c r="F77" s="10">
        <v>5678</v>
      </c>
      <c r="G77" s="34">
        <f t="shared" si="17"/>
        <v>6.3495036523693482E-2</v>
      </c>
      <c r="H77" s="10">
        <v>5618</v>
      </c>
      <c r="I77" s="34">
        <f t="shared" si="18"/>
        <v>5.2256976961977841E-2</v>
      </c>
      <c r="J77" s="1">
        <v>5902</v>
      </c>
      <c r="K77" s="34">
        <f t="shared" si="19"/>
        <v>0.1054504588874321</v>
      </c>
      <c r="L77" s="1">
        <v>5639</v>
      </c>
      <c r="M77" s="34">
        <f t="shared" si="20"/>
        <v>5.6190297808578427E-2</v>
      </c>
      <c r="N77" s="1">
        <v>5529</v>
      </c>
      <c r="O77" s="34">
        <f t="shared" si="21"/>
        <v>3.5587188612099752E-2</v>
      </c>
      <c r="P77" s="110"/>
      <c r="Q77" s="10">
        <v>5879</v>
      </c>
      <c r="R77" s="34">
        <f t="shared" si="22"/>
        <v>0.10114253605544099</v>
      </c>
      <c r="S77" s="10">
        <v>6158</v>
      </c>
      <c r="T77" s="34">
        <f t="shared" si="23"/>
        <v>0.15339951301741905</v>
      </c>
      <c r="U77" s="42">
        <v>5838</v>
      </c>
      <c r="V77" s="34">
        <f t="shared" si="24"/>
        <v>9.3463195354935413E-2</v>
      </c>
      <c r="W77" s="84"/>
      <c r="X77" s="42">
        <v>5490</v>
      </c>
      <c r="Y77" s="34">
        <f t="shared" si="12"/>
        <v>2.8282449896984474E-2</v>
      </c>
      <c r="Z77" s="42">
        <v>5404.00048828125</v>
      </c>
      <c r="AA77" s="34">
        <f t="shared" si="13"/>
        <v>1.2174655980754734E-2</v>
      </c>
      <c r="AB77" s="42">
        <v>5401.9990234375</v>
      </c>
      <c r="AC77" s="34">
        <f t="shared" si="15"/>
        <v>1.1799779628675733E-2</v>
      </c>
    </row>
    <row r="78" spans="1:29" s="10" customFormat="1" x14ac:dyDescent="0.25">
      <c r="A78" s="96"/>
      <c r="B78" s="69" t="s">
        <v>94</v>
      </c>
      <c r="C78" s="10">
        <v>5392</v>
      </c>
      <c r="D78" s="10">
        <v>6059</v>
      </c>
      <c r="E78" s="34">
        <f t="shared" si="16"/>
        <v>0.12370178041543034</v>
      </c>
      <c r="F78" s="10">
        <v>6029</v>
      </c>
      <c r="G78" s="34">
        <f t="shared" si="17"/>
        <v>0.1181379821958457</v>
      </c>
      <c r="H78" s="10">
        <v>6191</v>
      </c>
      <c r="I78" s="34">
        <f t="shared" si="18"/>
        <v>0.14818249258160243</v>
      </c>
      <c r="J78" s="1">
        <v>6020</v>
      </c>
      <c r="K78" s="34">
        <f t="shared" si="19"/>
        <v>0.11646884272997027</v>
      </c>
      <c r="L78" s="1">
        <v>5950</v>
      </c>
      <c r="M78" s="34">
        <f t="shared" si="20"/>
        <v>0.103486646884273</v>
      </c>
      <c r="N78" s="1">
        <v>6104</v>
      </c>
      <c r="O78" s="34">
        <f t="shared" si="21"/>
        <v>0.13204747774480707</v>
      </c>
      <c r="P78" s="110"/>
      <c r="Q78" s="10">
        <v>6402</v>
      </c>
      <c r="R78" s="34">
        <f t="shared" si="22"/>
        <v>0.18731454005934722</v>
      </c>
      <c r="S78" s="10">
        <v>6240</v>
      </c>
      <c r="T78" s="34">
        <f t="shared" si="23"/>
        <v>0.15727002967359049</v>
      </c>
      <c r="U78" s="42">
        <v>5967</v>
      </c>
      <c r="V78" s="34">
        <f t="shared" si="24"/>
        <v>0.10663946587537088</v>
      </c>
      <c r="W78" s="84"/>
      <c r="X78" s="42">
        <v>5809</v>
      </c>
      <c r="Y78" s="34">
        <f t="shared" si="12"/>
        <v>7.7336795252225476E-2</v>
      </c>
      <c r="Z78" s="42">
        <v>5559</v>
      </c>
      <c r="AA78" s="34">
        <f t="shared" si="13"/>
        <v>3.0971810089020835E-2</v>
      </c>
      <c r="AB78" s="42">
        <v>5559</v>
      </c>
      <c r="AC78" s="34">
        <f t="shared" si="15"/>
        <v>3.0971810089020835E-2</v>
      </c>
    </row>
    <row r="79" spans="1:29" s="10" customFormat="1" x14ac:dyDescent="0.25">
      <c r="A79" s="96"/>
      <c r="B79" s="69" t="s">
        <v>95</v>
      </c>
      <c r="C79" s="10">
        <v>5342</v>
      </c>
      <c r="D79" s="10">
        <v>6353</v>
      </c>
      <c r="E79" s="34">
        <f t="shared" si="16"/>
        <v>0.18925496068888048</v>
      </c>
      <c r="F79" s="10">
        <v>5854</v>
      </c>
      <c r="G79" s="34">
        <f t="shared" si="17"/>
        <v>9.5844253088730902E-2</v>
      </c>
      <c r="H79" s="10">
        <v>6003</v>
      </c>
      <c r="I79" s="34">
        <f t="shared" si="18"/>
        <v>0.12373642830400589</v>
      </c>
      <c r="J79" s="1">
        <v>5977</v>
      </c>
      <c r="K79" s="34">
        <f t="shared" si="19"/>
        <v>0.1188693373268439</v>
      </c>
      <c r="L79" s="1">
        <v>5794</v>
      </c>
      <c r="M79" s="34">
        <f t="shared" si="20"/>
        <v>8.4612504679895117E-2</v>
      </c>
      <c r="N79" s="1">
        <v>5782</v>
      </c>
      <c r="O79" s="34">
        <f t="shared" si="21"/>
        <v>8.2366154998128049E-2</v>
      </c>
      <c r="P79" s="110"/>
      <c r="Q79" s="10">
        <v>5913</v>
      </c>
      <c r="R79" s="34">
        <f t="shared" si="22"/>
        <v>0.10688880569075243</v>
      </c>
      <c r="S79" s="10">
        <v>5954</v>
      </c>
      <c r="T79" s="34">
        <f t="shared" si="23"/>
        <v>0.11456383377012358</v>
      </c>
      <c r="U79" s="42">
        <v>6192</v>
      </c>
      <c r="V79" s="34">
        <f t="shared" si="24"/>
        <v>0.15911643579183821</v>
      </c>
      <c r="W79" s="84"/>
      <c r="X79" s="42">
        <v>5815</v>
      </c>
      <c r="Y79" s="34">
        <f t="shared" si="12"/>
        <v>8.8543616622987598E-2</v>
      </c>
      <c r="Z79" s="42">
        <v>5561.00048828125</v>
      </c>
      <c r="AA79" s="34">
        <f t="shared" si="13"/>
        <v>4.0995973096452643E-2</v>
      </c>
      <c r="AB79" s="42">
        <v>5531.99951171875</v>
      </c>
      <c r="AC79" s="34">
        <f t="shared" si="15"/>
        <v>3.5567111890443703E-2</v>
      </c>
    </row>
    <row r="80" spans="1:29" s="10" customFormat="1" x14ac:dyDescent="0.25">
      <c r="A80" s="96"/>
      <c r="B80" s="69" t="s">
        <v>96</v>
      </c>
      <c r="C80" s="10">
        <v>5436</v>
      </c>
      <c r="D80" s="10">
        <v>5994</v>
      </c>
      <c r="E80" s="34">
        <f t="shared" si="16"/>
        <v>0.10264900662251653</v>
      </c>
      <c r="F80" s="10">
        <v>5895</v>
      </c>
      <c r="G80" s="34">
        <f t="shared" si="17"/>
        <v>8.4437086092715274E-2</v>
      </c>
      <c r="H80" s="10">
        <v>5642</v>
      </c>
      <c r="I80" s="34">
        <f t="shared" si="18"/>
        <v>3.7895511405445115E-2</v>
      </c>
      <c r="J80" s="1">
        <v>5917</v>
      </c>
      <c r="K80" s="34">
        <f t="shared" si="19"/>
        <v>8.8484179543782293E-2</v>
      </c>
      <c r="L80" s="1">
        <v>5794</v>
      </c>
      <c r="M80" s="34">
        <f t="shared" si="20"/>
        <v>6.5857247976453204E-2</v>
      </c>
      <c r="N80" s="1">
        <v>5632</v>
      </c>
      <c r="O80" s="34">
        <f t="shared" si="21"/>
        <v>3.6055923473142126E-2</v>
      </c>
      <c r="P80" s="110"/>
      <c r="Q80" s="10">
        <v>6080</v>
      </c>
      <c r="R80" s="34">
        <f t="shared" si="22"/>
        <v>0.11846946284032378</v>
      </c>
      <c r="S80" s="10">
        <v>6249</v>
      </c>
      <c r="T80" s="34">
        <f t="shared" si="23"/>
        <v>0.14955849889624728</v>
      </c>
      <c r="U80" s="42">
        <v>5734</v>
      </c>
      <c r="V80" s="34">
        <f t="shared" si="24"/>
        <v>5.4819720382634385E-2</v>
      </c>
      <c r="W80" s="84"/>
      <c r="X80" s="42">
        <v>5595</v>
      </c>
      <c r="Y80" s="34">
        <f t="shared" si="12"/>
        <v>2.9249448123620292E-2</v>
      </c>
      <c r="Z80" s="42">
        <v>5506.00048828125</v>
      </c>
      <c r="AA80" s="34">
        <f t="shared" si="13"/>
        <v>1.2877205349751675E-2</v>
      </c>
      <c r="AB80" s="42">
        <v>5476.99853515625</v>
      </c>
      <c r="AC80" s="34">
        <f t="shared" si="15"/>
        <v>7.5420410515545377E-3</v>
      </c>
    </row>
    <row r="81" spans="1:30" s="10" customFormat="1" x14ac:dyDescent="0.25">
      <c r="A81" s="96"/>
      <c r="B81" s="69" t="s">
        <v>97</v>
      </c>
      <c r="C81" s="10">
        <v>5394</v>
      </c>
      <c r="D81" s="10">
        <v>5942</v>
      </c>
      <c r="E81" s="34">
        <f t="shared" si="16"/>
        <v>0.10159436410826839</v>
      </c>
      <c r="F81" s="10">
        <v>5738</v>
      </c>
      <c r="G81" s="34">
        <f t="shared" si="17"/>
        <v>6.3774564330737915E-2</v>
      </c>
      <c r="H81" s="10">
        <v>5852</v>
      </c>
      <c r="I81" s="34">
        <f t="shared" si="18"/>
        <v>8.490915832406376E-2</v>
      </c>
      <c r="J81" s="1">
        <v>5845</v>
      </c>
      <c r="K81" s="34">
        <f t="shared" si="19"/>
        <v>8.3611420096403322E-2</v>
      </c>
      <c r="L81" s="1">
        <v>5707</v>
      </c>
      <c r="M81" s="34">
        <f t="shared" si="20"/>
        <v>5.8027437893956257E-2</v>
      </c>
      <c r="N81" s="1">
        <v>5795</v>
      </c>
      <c r="O81" s="34">
        <f t="shared" si="21"/>
        <v>7.4341861327400727E-2</v>
      </c>
      <c r="P81" s="110"/>
      <c r="Q81" s="10">
        <v>6083</v>
      </c>
      <c r="R81" s="34">
        <f t="shared" si="22"/>
        <v>0.1277345198368558</v>
      </c>
      <c r="S81" s="10">
        <v>6333</v>
      </c>
      <c r="T81" s="34">
        <f t="shared" si="23"/>
        <v>0.17408231368186877</v>
      </c>
      <c r="U81" s="42">
        <v>5867</v>
      </c>
      <c r="V81" s="34">
        <f t="shared" si="24"/>
        <v>8.7690025954764605E-2</v>
      </c>
      <c r="W81" s="84"/>
      <c r="X81" s="42">
        <v>5747</v>
      </c>
      <c r="Y81" s="34">
        <f t="shared" si="12"/>
        <v>6.5443084909158289E-2</v>
      </c>
      <c r="Z81" s="42">
        <v>5513.00048828125</v>
      </c>
      <c r="AA81" s="34">
        <f t="shared" si="13"/>
        <v>2.2061640393260973E-2</v>
      </c>
      <c r="AB81" s="42">
        <v>5494.998046875</v>
      </c>
      <c r="AC81" s="34">
        <f t="shared" si="15"/>
        <v>1.8724146621245774E-2</v>
      </c>
    </row>
    <row r="82" spans="1:30" s="10" customFormat="1" x14ac:dyDescent="0.25">
      <c r="A82" s="96"/>
      <c r="B82" s="69" t="s">
        <v>98</v>
      </c>
      <c r="C82" s="10">
        <v>5358</v>
      </c>
      <c r="D82" s="10">
        <v>5966</v>
      </c>
      <c r="E82" s="34">
        <f t="shared" si="16"/>
        <v>0.11347517730496448</v>
      </c>
      <c r="F82" s="10">
        <v>5735</v>
      </c>
      <c r="G82" s="34">
        <f t="shared" si="17"/>
        <v>7.0362075401269042E-2</v>
      </c>
      <c r="H82" s="10">
        <v>5687</v>
      </c>
      <c r="I82" s="34">
        <f t="shared" si="18"/>
        <v>6.1403508771929793E-2</v>
      </c>
      <c r="J82" s="1">
        <v>5845</v>
      </c>
      <c r="K82" s="34">
        <f t="shared" si="19"/>
        <v>9.089212392683832E-2</v>
      </c>
      <c r="L82" s="1">
        <v>5668</v>
      </c>
      <c r="M82" s="34">
        <f t="shared" si="20"/>
        <v>5.7857409481149702E-2</v>
      </c>
      <c r="N82" s="1">
        <v>5600</v>
      </c>
      <c r="O82" s="34">
        <f t="shared" si="21"/>
        <v>4.5166106756252322E-2</v>
      </c>
      <c r="P82" s="110"/>
      <c r="Q82" s="10">
        <v>5872</v>
      </c>
      <c r="R82" s="34">
        <f t="shared" si="22"/>
        <v>9.5931317655841841E-2</v>
      </c>
      <c r="S82" s="10">
        <v>6138</v>
      </c>
      <c r="T82" s="34">
        <f t="shared" si="23"/>
        <v>0.14557670772676379</v>
      </c>
      <c r="U82" s="42">
        <v>5802</v>
      </c>
      <c r="V82" s="34">
        <f t="shared" si="24"/>
        <v>8.2866741321388604E-2</v>
      </c>
      <c r="W82" s="84"/>
      <c r="X82" s="42">
        <v>5560</v>
      </c>
      <c r="Y82" s="34">
        <f t="shared" si="12"/>
        <v>3.7700634565136282E-2</v>
      </c>
      <c r="Z82" s="42">
        <v>5448.00048828125</v>
      </c>
      <c r="AA82" s="34">
        <f t="shared" si="13"/>
        <v>1.6797403561263469E-2</v>
      </c>
      <c r="AB82" s="42">
        <v>5392.99951171875</v>
      </c>
      <c r="AC82" s="34">
        <f t="shared" si="15"/>
        <v>6.5321970359741854E-3</v>
      </c>
    </row>
    <row r="83" spans="1:30" s="12" customFormat="1" ht="25" thickBot="1" x14ac:dyDescent="0.3">
      <c r="A83" s="96"/>
      <c r="B83" s="70" t="s">
        <v>99</v>
      </c>
      <c r="C83" s="12">
        <v>5183</v>
      </c>
      <c r="D83" s="12">
        <v>6136</v>
      </c>
      <c r="E83" s="11">
        <f t="shared" si="16"/>
        <v>0.18387034535983027</v>
      </c>
      <c r="F83" s="12">
        <v>5662</v>
      </c>
      <c r="G83" s="11">
        <f t="shared" si="17"/>
        <v>9.2417518811499066E-2</v>
      </c>
      <c r="H83" s="12">
        <v>5648</v>
      </c>
      <c r="I83" s="11">
        <f t="shared" si="18"/>
        <v>8.9716380474628599E-2</v>
      </c>
      <c r="J83" s="7">
        <v>5775</v>
      </c>
      <c r="K83" s="11">
        <f t="shared" si="19"/>
        <v>0.11421956395909705</v>
      </c>
      <c r="L83" s="7">
        <v>5487</v>
      </c>
      <c r="M83" s="11">
        <f t="shared" si="20"/>
        <v>5.8653289600617331E-2</v>
      </c>
      <c r="N83" s="7">
        <v>5561</v>
      </c>
      <c r="O83" s="11">
        <f t="shared" si="21"/>
        <v>7.2930735095504629E-2</v>
      </c>
      <c r="P83" s="110"/>
      <c r="Q83" s="12">
        <v>5983</v>
      </c>
      <c r="R83" s="11">
        <f t="shared" si="22"/>
        <v>0.15435076210688781</v>
      </c>
      <c r="S83" s="12">
        <v>6131</v>
      </c>
      <c r="T83" s="11">
        <f t="shared" si="23"/>
        <v>0.18290565309666218</v>
      </c>
      <c r="U83" s="68">
        <v>5891</v>
      </c>
      <c r="V83" s="11">
        <f t="shared" si="24"/>
        <v>0.13660042446459575</v>
      </c>
      <c r="W83" s="85"/>
      <c r="X83" s="68">
        <v>5581</v>
      </c>
      <c r="Y83" s="11">
        <f t="shared" si="12"/>
        <v>7.6789504148176757E-2</v>
      </c>
      <c r="Z83" s="68">
        <v>5355</v>
      </c>
      <c r="AA83" s="11">
        <f t="shared" si="13"/>
        <v>3.3185413852980794E-2</v>
      </c>
      <c r="AB83" s="68">
        <v>5355</v>
      </c>
      <c r="AC83" s="11">
        <f t="shared" si="15"/>
        <v>3.3185413852980794E-2</v>
      </c>
    </row>
    <row r="84" spans="1:30" x14ac:dyDescent="0.3">
      <c r="W84" s="83"/>
      <c r="X84" s="1"/>
      <c r="Y84" s="1"/>
      <c r="Z84" s="1"/>
      <c r="AA84" s="1"/>
      <c r="AB84" s="1"/>
      <c r="AC84" s="1"/>
    </row>
    <row r="85" spans="1:30" x14ac:dyDescent="0.3">
      <c r="W85" s="83"/>
      <c r="X85" s="1"/>
      <c r="Y85" s="1"/>
      <c r="Z85" s="1"/>
      <c r="AA85" s="1"/>
      <c r="AB85" s="1"/>
      <c r="AC85" s="1"/>
    </row>
    <row r="86" spans="1:30" s="15" customFormat="1" ht="21" x14ac:dyDescent="0.2">
      <c r="A86" s="95" t="s">
        <v>2</v>
      </c>
      <c r="B86" s="96"/>
      <c r="C86" s="13" t="s">
        <v>9</v>
      </c>
      <c r="D86" s="14"/>
      <c r="E86" s="14">
        <f t="shared" ref="E86:R86" si="25">AVERAGE(E4:E13)</f>
        <v>0.26110193576482776</v>
      </c>
      <c r="F86" s="14"/>
      <c r="G86" s="14">
        <f t="shared" si="25"/>
        <v>0.19109763187815776</v>
      </c>
      <c r="H86" s="14"/>
      <c r="I86" s="14">
        <f t="shared" si="25"/>
        <v>0.2042462691588299</v>
      </c>
      <c r="J86" s="14"/>
      <c r="K86" s="14">
        <f t="shared" ref="K86" si="26">AVERAGE(K4:K13)</f>
        <v>0.13487421129973498</v>
      </c>
      <c r="L86" s="14"/>
      <c r="M86" s="14">
        <f t="shared" ref="M86" si="27">AVERAGE(M4:M13)</f>
        <v>0.13490113863783984</v>
      </c>
      <c r="N86" s="14"/>
      <c r="O86" s="14">
        <f t="shared" ref="O86" si="28">AVERAGE(O4:O13)</f>
        <v>0.12549206054932788</v>
      </c>
      <c r="P86" s="110"/>
      <c r="Q86" s="14"/>
      <c r="R86" s="14">
        <f t="shared" si="25"/>
        <v>0.14448013317339498</v>
      </c>
      <c r="S86" s="14"/>
      <c r="T86" s="14">
        <f t="shared" ref="T86" si="29">AVERAGE(T4:T13)</f>
        <v>0.11559295926200416</v>
      </c>
      <c r="U86" s="14"/>
      <c r="V86" s="14">
        <f t="shared" ref="V86:AC86" si="30">AVERAGE(V4:V13)</f>
        <v>7.9634189950368302E-4</v>
      </c>
      <c r="W86" s="86"/>
      <c r="X86" s="14"/>
      <c r="Y86" s="14">
        <f t="shared" si="30"/>
        <v>0.13792137146560904</v>
      </c>
      <c r="Z86" s="14"/>
      <c r="AA86" s="14">
        <f t="shared" si="30"/>
        <v>7.2587433217637234E-2</v>
      </c>
      <c r="AB86" s="14"/>
      <c r="AC86" s="14">
        <f t="shared" si="30"/>
        <v>6.5397937126754374E-2</v>
      </c>
      <c r="AD86" s="14"/>
    </row>
    <row r="87" spans="1:30" s="10" customFormat="1" ht="21" x14ac:dyDescent="0.2">
      <c r="A87" s="95"/>
      <c r="B87" s="96"/>
      <c r="C87" s="2" t="s">
        <v>10</v>
      </c>
      <c r="D87" s="16"/>
      <c r="E87" s="16">
        <f t="shared" ref="E87:R87" si="31">STDEV(E3:E13)</f>
        <v>9.3762886718805061E-2</v>
      </c>
      <c r="F87" s="16"/>
      <c r="G87" s="16">
        <f t="shared" si="31"/>
        <v>3.8562005522569311E-2</v>
      </c>
      <c r="H87" s="16"/>
      <c r="I87" s="16">
        <f t="shared" si="31"/>
        <v>4.9292910029854045E-2</v>
      </c>
      <c r="J87" s="16"/>
      <c r="K87" s="16">
        <f t="shared" ref="K87" si="32">STDEV(K3:K13)</f>
        <v>3.3207063317664993E-2</v>
      </c>
      <c r="L87" s="16"/>
      <c r="M87" s="16">
        <f t="shared" ref="M87" si="33">STDEV(M3:M13)</f>
        <v>2.2308215521707239E-2</v>
      </c>
      <c r="N87" s="16"/>
      <c r="O87" s="16">
        <f t="shared" ref="O87" si="34">STDEV(O3:O13)</f>
        <v>2.5544559923340471E-2</v>
      </c>
      <c r="P87" s="110"/>
      <c r="Q87" s="16"/>
      <c r="R87" s="16">
        <f t="shared" si="31"/>
        <v>2.1366415847252487E-2</v>
      </c>
      <c r="S87" s="16"/>
      <c r="T87" s="16">
        <f t="shared" ref="T87" si="35">STDEV(T3:T13)</f>
        <v>3.0047353793599584E-2</v>
      </c>
      <c r="U87" s="16"/>
      <c r="V87" s="16">
        <f t="shared" ref="V87:AC87" si="36">STDEV(V3:V13)</f>
        <v>1.6790516219732173E-3</v>
      </c>
      <c r="W87" s="87"/>
      <c r="X87" s="16"/>
      <c r="Y87" s="16">
        <f t="shared" si="36"/>
        <v>4.292856712573942E-2</v>
      </c>
      <c r="Z87" s="16"/>
      <c r="AA87" s="16">
        <f t="shared" si="36"/>
        <v>1.5554619329139882E-2</v>
      </c>
      <c r="AB87" s="16"/>
      <c r="AC87" s="16">
        <f t="shared" si="36"/>
        <v>1.2543816607468863E-2</v>
      </c>
      <c r="AD87" s="16"/>
    </row>
    <row r="88" spans="1:30" s="10" customFormat="1" ht="21" x14ac:dyDescent="0.2">
      <c r="A88" s="95"/>
      <c r="B88" s="96"/>
      <c r="C88" s="2" t="s">
        <v>11</v>
      </c>
      <c r="D88" s="16"/>
      <c r="E88" s="16">
        <f t="shared" ref="E88:R88" si="37">MAX(E3:E13)</f>
        <v>0.4519148936170212</v>
      </c>
      <c r="F88" s="16"/>
      <c r="G88" s="16">
        <f t="shared" si="37"/>
        <v>0.24157764995891529</v>
      </c>
      <c r="H88" s="16"/>
      <c r="I88" s="16">
        <f t="shared" si="37"/>
        <v>0.27234042553191484</v>
      </c>
      <c r="J88" s="16"/>
      <c r="K88" s="16">
        <f t="shared" ref="K88" si="38">MAX(K3:K13)</f>
        <v>0.19999999999999996</v>
      </c>
      <c r="L88" s="16"/>
      <c r="M88" s="16">
        <f t="shared" ref="M88" si="39">MAX(M3:M13)</f>
        <v>0.17191489361702117</v>
      </c>
      <c r="N88" s="16"/>
      <c r="O88" s="16">
        <f t="shared" ref="O88" si="40">MAX(O3:O13)</f>
        <v>0.15620094191522771</v>
      </c>
      <c r="P88" s="110"/>
      <c r="Q88" s="16"/>
      <c r="R88" s="16">
        <f t="shared" si="37"/>
        <v>0.18049959709911367</v>
      </c>
      <c r="S88" s="16"/>
      <c r="T88" s="16">
        <f t="shared" ref="T88" si="41">MAX(T3:T13)</f>
        <v>0.16911764705882359</v>
      </c>
      <c r="U88" s="16"/>
      <c r="V88" s="16">
        <f t="shared" ref="V88:AC88" si="42">MAX(V3:V13)</f>
        <v>4.0387722132471104E-3</v>
      </c>
      <c r="W88" s="87"/>
      <c r="X88" s="16"/>
      <c r="Y88" s="16">
        <f t="shared" si="42"/>
        <v>0.20643651653870476</v>
      </c>
      <c r="Z88" s="16"/>
      <c r="AA88" s="16">
        <f t="shared" si="42"/>
        <v>9.8294268188968248E-2</v>
      </c>
      <c r="AB88" s="16"/>
      <c r="AC88" s="16">
        <f t="shared" si="42"/>
        <v>8.2236842105263053E-2</v>
      </c>
      <c r="AD88" s="16"/>
    </row>
    <row r="89" spans="1:30" s="15" customFormat="1" ht="21" x14ac:dyDescent="0.2">
      <c r="A89" s="95" t="s">
        <v>23</v>
      </c>
      <c r="B89" s="96"/>
      <c r="C89" s="13" t="s">
        <v>9</v>
      </c>
      <c r="D89" s="14"/>
      <c r="E89" s="14">
        <f t="shared" ref="E89:R89" si="43">AVERAGE(E14:E23)</f>
        <v>0.32304867336546045</v>
      </c>
      <c r="F89" s="14"/>
      <c r="G89" s="14">
        <f t="shared" si="43"/>
        <v>0.23334167860813054</v>
      </c>
      <c r="H89" s="14"/>
      <c r="I89" s="14">
        <f t="shared" si="43"/>
        <v>0.24856453639224979</v>
      </c>
      <c r="J89" s="14"/>
      <c r="K89" s="14">
        <f t="shared" ref="K89" si="44">AVERAGE(K14:K23)</f>
        <v>0.18452944301079327</v>
      </c>
      <c r="L89" s="14"/>
      <c r="M89" s="14">
        <f t="shared" ref="M89" si="45">AVERAGE(M14:M23)</f>
        <v>0.17170381448604308</v>
      </c>
      <c r="N89" s="14"/>
      <c r="O89" s="14">
        <f t="shared" ref="O89" si="46">AVERAGE(O14:O23)</f>
        <v>0.1638417979072026</v>
      </c>
      <c r="P89" s="110"/>
      <c r="Q89" s="14"/>
      <c r="R89" s="14">
        <f t="shared" si="43"/>
        <v>0.18876071825603435</v>
      </c>
      <c r="S89" s="14"/>
      <c r="T89" s="14">
        <f t="shared" ref="T89" si="47">AVERAGE(T14:T23)</f>
        <v>0.10943998172195384</v>
      </c>
      <c r="U89" s="14"/>
      <c r="V89" s="14">
        <f t="shared" ref="V89:AC89" si="48">AVERAGE(V14:V23)</f>
        <v>3.2234120539979247E-2</v>
      </c>
      <c r="W89" s="86"/>
      <c r="X89" s="14"/>
      <c r="Y89" s="14">
        <f t="shared" si="48"/>
        <v>0.14959804077179412</v>
      </c>
      <c r="Z89" s="14"/>
      <c r="AA89" s="14">
        <f t="shared" si="48"/>
        <v>9.314613234877242E-2</v>
      </c>
      <c r="AB89" s="14"/>
      <c r="AC89" s="14">
        <f t="shared" si="48"/>
        <v>8.8135132367463287E-2</v>
      </c>
      <c r="AD89" s="14"/>
    </row>
    <row r="90" spans="1:30" s="10" customFormat="1" ht="21" x14ac:dyDescent="0.2">
      <c r="A90" s="95"/>
      <c r="B90" s="96"/>
      <c r="C90" s="2" t="s">
        <v>10</v>
      </c>
      <c r="D90" s="16"/>
      <c r="E90" s="16">
        <f t="shared" ref="E90:R90" si="49">STDEV(E14:E23)</f>
        <v>8.1444798896729398E-2</v>
      </c>
      <c r="F90" s="16"/>
      <c r="G90" s="16">
        <f t="shared" si="49"/>
        <v>3.8294098445875752E-2</v>
      </c>
      <c r="H90" s="16"/>
      <c r="I90" s="16">
        <f t="shared" si="49"/>
        <v>2.4957100778879564E-2</v>
      </c>
      <c r="J90" s="16"/>
      <c r="K90" s="16">
        <f t="shared" ref="K90" si="50">STDEV(K14:K23)</f>
        <v>3.162893906012023E-2</v>
      </c>
      <c r="L90" s="16"/>
      <c r="M90" s="16">
        <f t="shared" ref="M90" si="51">STDEV(M14:M23)</f>
        <v>1.8009957730086762E-2</v>
      </c>
      <c r="N90" s="16"/>
      <c r="O90" s="16">
        <f t="shared" ref="O90" si="52">STDEV(O14:O23)</f>
        <v>1.5267911768791944E-2</v>
      </c>
      <c r="P90" s="110"/>
      <c r="Q90" s="16"/>
      <c r="R90" s="16">
        <f t="shared" si="49"/>
        <v>4.1093322219303945E-2</v>
      </c>
      <c r="S90" s="16"/>
      <c r="T90" s="16">
        <f t="shared" ref="T90" si="53">STDEV(T14:T23)</f>
        <v>2.3849685299864205E-2</v>
      </c>
      <c r="U90" s="16"/>
      <c r="V90" s="16">
        <f t="shared" ref="V90:AC90" si="54">STDEV(V14:V23)</f>
        <v>1.9135145818380078E-2</v>
      </c>
      <c r="W90" s="87"/>
      <c r="X90" s="16"/>
      <c r="Y90" s="16">
        <f t="shared" si="54"/>
        <v>1.9506339525861682E-2</v>
      </c>
      <c r="Z90" s="16"/>
      <c r="AA90" s="16">
        <f t="shared" si="54"/>
        <v>1.7554641201965485E-2</v>
      </c>
      <c r="AB90" s="16"/>
      <c r="AC90" s="16">
        <f t="shared" si="54"/>
        <v>1.400251805284445E-2</v>
      </c>
      <c r="AD90" s="16"/>
    </row>
    <row r="91" spans="1:30" s="10" customFormat="1" ht="21" x14ac:dyDescent="0.2">
      <c r="A91" s="95"/>
      <c r="B91" s="96"/>
      <c r="C91" s="2" t="s">
        <v>11</v>
      </c>
      <c r="D91" s="16"/>
      <c r="E91" s="16">
        <f t="shared" ref="E91:R91" si="55">MAX(E14:E23)</f>
        <v>0.44485294117647056</v>
      </c>
      <c r="F91" s="16"/>
      <c r="G91" s="16">
        <f t="shared" si="55"/>
        <v>0.26661687826736369</v>
      </c>
      <c r="H91" s="16"/>
      <c r="I91" s="16">
        <f t="shared" si="55"/>
        <v>0.2823701536210681</v>
      </c>
      <c r="J91" s="16"/>
      <c r="K91" s="16">
        <f t="shared" ref="K91" si="56">MAX(K14:K23)</f>
        <v>0.24465733235077369</v>
      </c>
      <c r="L91" s="16"/>
      <c r="M91" s="16">
        <f t="shared" ref="M91" si="57">MAX(M14:M23)</f>
        <v>0.20409656181419167</v>
      </c>
      <c r="N91" s="16"/>
      <c r="O91" s="16">
        <f t="shared" ref="O91" si="58">MAX(O14:O23)</f>
        <v>0.18745332337565346</v>
      </c>
      <c r="P91" s="110"/>
      <c r="Q91" s="16"/>
      <c r="R91" s="16">
        <f t="shared" si="55"/>
        <v>0.24125093075204762</v>
      </c>
      <c r="S91" s="16"/>
      <c r="T91" s="16">
        <f t="shared" ref="T91" si="59">MAX(T14:T23)</f>
        <v>0.1482808022922637</v>
      </c>
      <c r="U91" s="16"/>
      <c r="V91" s="16">
        <f t="shared" ref="V91:AC91" si="60">MAX(V14:V23)</f>
        <v>6.6816816816816837E-2</v>
      </c>
      <c r="W91" s="87"/>
      <c r="X91" s="16"/>
      <c r="Y91" s="16">
        <f t="shared" si="60"/>
        <v>0.17998497231492161</v>
      </c>
      <c r="Z91" s="16"/>
      <c r="AA91" s="16">
        <f t="shared" si="60"/>
        <v>0.11725168035847644</v>
      </c>
      <c r="AB91" s="16"/>
      <c r="AC91" s="16">
        <f t="shared" si="60"/>
        <v>0.10458452722063027</v>
      </c>
      <c r="AD91" s="16"/>
    </row>
    <row r="92" spans="1:30" s="15" customFormat="1" ht="21" x14ac:dyDescent="0.2">
      <c r="A92" s="95" t="s">
        <v>34</v>
      </c>
      <c r="B92" s="96"/>
      <c r="C92" s="13" t="s">
        <v>9</v>
      </c>
      <c r="D92" s="14"/>
      <c r="E92" s="14">
        <f t="shared" ref="E92:R92" si="61">AVERAGE(E24:E33)</f>
        <v>0.28270314473312858</v>
      </c>
      <c r="F92" s="14"/>
      <c r="G92" s="14">
        <f t="shared" si="61"/>
        <v>0.21813007317398095</v>
      </c>
      <c r="H92" s="14"/>
      <c r="I92" s="14">
        <f t="shared" si="61"/>
        <v>0.22889041700609375</v>
      </c>
      <c r="J92" s="14"/>
      <c r="K92" s="14">
        <f t="shared" ref="K92" si="62">AVERAGE(K24:K33)</f>
        <v>0.16739244859479968</v>
      </c>
      <c r="L92" s="14"/>
      <c r="M92" s="14">
        <f t="shared" ref="M92" si="63">AVERAGE(M24:M33)</f>
        <v>0.15588373046998352</v>
      </c>
      <c r="N92" s="14"/>
      <c r="O92" s="14">
        <f t="shared" ref="O92" si="64">AVERAGE(O24:O33)</f>
        <v>0.14687957186454562</v>
      </c>
      <c r="P92" s="110"/>
      <c r="Q92" s="14"/>
      <c r="R92" s="14">
        <f t="shared" si="61"/>
        <v>0.17293114984477131</v>
      </c>
      <c r="S92" s="14"/>
      <c r="T92" s="14">
        <f t="shared" ref="T92" si="65">AVERAGE(T24:T33)</f>
        <v>0.13644837534098661</v>
      </c>
      <c r="U92" s="14"/>
      <c r="V92" s="14">
        <f t="shared" ref="V92:AC92" si="66">AVERAGE(V24:V33)</f>
        <v>2.8833717817138949E-2</v>
      </c>
      <c r="W92" s="86"/>
      <c r="X92" s="14"/>
      <c r="Y92" s="14">
        <f t="shared" si="66"/>
        <v>0.15170443857983368</v>
      </c>
      <c r="Z92" s="14"/>
      <c r="AA92" s="14">
        <f t="shared" si="66"/>
        <v>9.9450874420602187E-2</v>
      </c>
      <c r="AB92" s="14"/>
      <c r="AC92" s="14">
        <f t="shared" si="66"/>
        <v>9.0406670907154485E-2</v>
      </c>
      <c r="AD92" s="14"/>
    </row>
    <row r="93" spans="1:30" s="10" customFormat="1" ht="21" x14ac:dyDescent="0.2">
      <c r="A93" s="95"/>
      <c r="B93" s="96"/>
      <c r="C93" s="2" t="s">
        <v>10</v>
      </c>
      <c r="D93" s="16"/>
      <c r="E93" s="16">
        <f t="shared" ref="E93:R93" si="67">STDEV(E24:E33)</f>
        <v>5.6017706490953861E-2</v>
      </c>
      <c r="F93" s="16"/>
      <c r="G93" s="16">
        <f t="shared" si="67"/>
        <v>3.6896164918215013E-2</v>
      </c>
      <c r="H93" s="16"/>
      <c r="I93" s="16">
        <f t="shared" si="67"/>
        <v>3.0180721802230196E-2</v>
      </c>
      <c r="J93" s="16"/>
      <c r="K93" s="16">
        <f t="shared" ref="K93" si="68">STDEV(K24:K33)</f>
        <v>2.0011394685634405E-2</v>
      </c>
      <c r="L93" s="16"/>
      <c r="M93" s="16">
        <f t="shared" ref="M93" si="69">STDEV(M24:M33)</f>
        <v>1.1501509532697619E-2</v>
      </c>
      <c r="N93" s="16"/>
      <c r="O93" s="16">
        <f t="shared" ref="O93" si="70">STDEV(O24:O33)</f>
        <v>1.7380738389242079E-2</v>
      </c>
      <c r="P93" s="110"/>
      <c r="Q93" s="16"/>
      <c r="R93" s="16">
        <f t="shared" si="67"/>
        <v>2.650532311642418E-2</v>
      </c>
      <c r="S93" s="16"/>
      <c r="T93" s="16">
        <f t="shared" ref="T93" si="71">STDEV(T24:T33)</f>
        <v>2.6649200866344619E-2</v>
      </c>
      <c r="U93" s="16"/>
      <c r="V93" s="16">
        <f t="shared" ref="V93:AC93" si="72">STDEV(V24:V33)</f>
        <v>1.5713067627149035E-2</v>
      </c>
      <c r="W93" s="87"/>
      <c r="X93" s="16"/>
      <c r="Y93" s="16">
        <f t="shared" si="72"/>
        <v>3.5025156297574876E-2</v>
      </c>
      <c r="Z93" s="16"/>
      <c r="AA93" s="16">
        <f t="shared" si="72"/>
        <v>1.3178722865168553E-2</v>
      </c>
      <c r="AB93" s="16"/>
      <c r="AC93" s="16">
        <f t="shared" si="72"/>
        <v>1.0433333239011107E-2</v>
      </c>
      <c r="AD93" s="16"/>
    </row>
    <row r="94" spans="1:30" s="10" customFormat="1" ht="21" x14ac:dyDescent="0.2">
      <c r="A94" s="95"/>
      <c r="B94" s="96"/>
      <c r="C94" s="2" t="s">
        <v>11</v>
      </c>
      <c r="D94" s="16"/>
      <c r="E94" s="16">
        <f t="shared" ref="E94:R94" si="73">MAX(E24:E33)</f>
        <v>0.35644768856447695</v>
      </c>
      <c r="F94" s="16"/>
      <c r="G94" s="16">
        <f t="shared" si="73"/>
        <v>0.27360308285163781</v>
      </c>
      <c r="H94" s="16"/>
      <c r="I94" s="16">
        <f t="shared" si="73"/>
        <v>0.26653821451509319</v>
      </c>
      <c r="J94" s="16"/>
      <c r="K94" s="16">
        <f t="shared" ref="K94" si="74">MAX(K24:K33)</f>
        <v>0.191515907673113</v>
      </c>
      <c r="L94" s="16"/>
      <c r="M94" s="16">
        <f t="shared" ref="M94" si="75">MAX(M24:M33)</f>
        <v>0.17142857142857149</v>
      </c>
      <c r="N94" s="16"/>
      <c r="O94" s="16">
        <f t="shared" ref="O94" si="76">MAX(O24:O33)</f>
        <v>0.1702380952380953</v>
      </c>
      <c r="P94" s="110"/>
      <c r="Q94" s="16"/>
      <c r="R94" s="16">
        <f t="shared" si="73"/>
        <v>0.21488095238095228</v>
      </c>
      <c r="S94" s="16"/>
      <c r="T94" s="16">
        <f t="shared" ref="T94" si="77">MAX(T24:T33)</f>
        <v>0.17965895249695496</v>
      </c>
      <c r="U94" s="16"/>
      <c r="V94" s="16">
        <f t="shared" ref="V94:AC94" si="78">MAX(V24:V33)</f>
        <v>5.0000000000000044E-2</v>
      </c>
      <c r="W94" s="87"/>
      <c r="X94" s="16"/>
      <c r="Y94" s="16">
        <f t="shared" si="78"/>
        <v>0.21190476190476182</v>
      </c>
      <c r="Z94" s="16"/>
      <c r="AA94" s="16">
        <f t="shared" si="78"/>
        <v>0.11904769170851792</v>
      </c>
      <c r="AB94" s="16"/>
      <c r="AC94" s="16">
        <f t="shared" si="78"/>
        <v>0.1059525262741785</v>
      </c>
      <c r="AD94" s="16"/>
    </row>
    <row r="95" spans="1:30" s="15" customFormat="1" ht="21" x14ac:dyDescent="0.2">
      <c r="A95" s="96" t="s">
        <v>45</v>
      </c>
      <c r="B95" s="96"/>
      <c r="C95" s="13" t="s">
        <v>9</v>
      </c>
      <c r="D95" s="14"/>
      <c r="E95" s="14">
        <f t="shared" ref="E95:R95" si="79">AVERAGE(E34:E43)</f>
        <v>0.35043656581122429</v>
      </c>
      <c r="F95" s="14"/>
      <c r="G95" s="14">
        <f t="shared" si="79"/>
        <v>0.24068570296941014</v>
      </c>
      <c r="H95" s="14"/>
      <c r="I95" s="14">
        <f t="shared" si="79"/>
        <v>0.2280263863714842</v>
      </c>
      <c r="J95" s="14"/>
      <c r="K95" s="14">
        <f t="shared" ref="K95" si="80">AVERAGE(K34:K43)</f>
        <v>0.23228229167531084</v>
      </c>
      <c r="L95" s="14"/>
      <c r="M95" s="14">
        <f t="shared" ref="M95" si="81">AVERAGE(M34:M43)</f>
        <v>0.18957501626136367</v>
      </c>
      <c r="N95" s="14"/>
      <c r="O95" s="14">
        <f t="shared" ref="O95" si="82">AVERAGE(O34:O43)</f>
        <v>0.17303618999835566</v>
      </c>
      <c r="P95" s="110"/>
      <c r="Q95" s="14"/>
      <c r="R95" s="14">
        <f t="shared" si="79"/>
        <v>0.21135866611426385</v>
      </c>
      <c r="S95" s="14"/>
      <c r="T95" s="14">
        <f t="shared" ref="T95" si="83">AVERAGE(T34:T43)</f>
        <v>0.15091907983726049</v>
      </c>
      <c r="U95" s="14"/>
      <c r="V95" s="14">
        <f t="shared" ref="V95:AC95" si="84">AVERAGE(V34:V43)</f>
        <v>0.10662140724247671</v>
      </c>
      <c r="W95" s="86"/>
      <c r="X95" s="14"/>
      <c r="Y95" s="14">
        <f t="shared" si="84"/>
        <v>0.17087100506975475</v>
      </c>
      <c r="Z95" s="14"/>
      <c r="AA95" s="14">
        <f t="shared" si="84"/>
        <v>0.10972799448887423</v>
      </c>
      <c r="AB95" s="14"/>
      <c r="AC95" s="14">
        <f t="shared" si="84"/>
        <v>0.106101046403471</v>
      </c>
      <c r="AD95" s="14"/>
    </row>
    <row r="96" spans="1:30" s="10" customFormat="1" ht="21" x14ac:dyDescent="0.2">
      <c r="A96" s="96"/>
      <c r="B96" s="96"/>
      <c r="C96" s="2" t="s">
        <v>10</v>
      </c>
      <c r="D96" s="16"/>
      <c r="E96" s="16">
        <f t="shared" ref="E96:R96" si="85">STDEV(E34:E43)</f>
        <v>7.5653180564597702E-2</v>
      </c>
      <c r="F96" s="16"/>
      <c r="G96" s="16">
        <f t="shared" si="85"/>
        <v>6.2309865472573119E-2</v>
      </c>
      <c r="H96" s="16"/>
      <c r="I96" s="16">
        <f t="shared" si="85"/>
        <v>4.9142846562833228E-2</v>
      </c>
      <c r="J96" s="16"/>
      <c r="K96" s="16">
        <f t="shared" ref="K96" si="86">STDEV(K34:K43)</f>
        <v>4.8747467324417072E-2</v>
      </c>
      <c r="L96" s="16"/>
      <c r="M96" s="16">
        <f t="shared" ref="M96" si="87">STDEV(M34:M43)</f>
        <v>4.7365930436352843E-2</v>
      </c>
      <c r="N96" s="16"/>
      <c r="O96" s="16">
        <f t="shared" ref="O96" si="88">STDEV(O34:O43)</f>
        <v>4.4544996784646455E-2</v>
      </c>
      <c r="P96" s="110"/>
      <c r="Q96" s="16"/>
      <c r="R96" s="16">
        <f t="shared" si="85"/>
        <v>2.9244000951673541E-2</v>
      </c>
      <c r="S96" s="16"/>
      <c r="T96" s="16">
        <f t="shared" ref="T96" si="89">STDEV(T34:T43)</f>
        <v>3.7771304278090029E-2</v>
      </c>
      <c r="U96" s="16"/>
      <c r="V96" s="16">
        <f t="shared" ref="V96:AC96" si="90">STDEV(V34:V43)</f>
        <v>3.1195815333763224E-2</v>
      </c>
      <c r="W96" s="87"/>
      <c r="X96" s="16"/>
      <c r="Y96" s="16">
        <f t="shared" si="90"/>
        <v>5.5269024877794393E-2</v>
      </c>
      <c r="Z96" s="16"/>
      <c r="AA96" s="16">
        <f t="shared" si="90"/>
        <v>3.7488100014177198E-2</v>
      </c>
      <c r="AB96" s="16"/>
      <c r="AC96" s="16">
        <f t="shared" si="90"/>
        <v>3.625169966194948E-2</v>
      </c>
      <c r="AD96" s="16"/>
    </row>
    <row r="97" spans="1:30" s="10" customFormat="1" ht="21" x14ac:dyDescent="0.2">
      <c r="A97" s="96"/>
      <c r="B97" s="96"/>
      <c r="C97" s="2" t="s">
        <v>11</v>
      </c>
      <c r="D97" s="16"/>
      <c r="E97" s="16">
        <f t="shared" ref="E97:R97" si="91">MAX(E34:E43)</f>
        <v>0.45172219085262566</v>
      </c>
      <c r="F97" s="16"/>
      <c r="G97" s="16">
        <f t="shared" si="91"/>
        <v>0.32115038945476337</v>
      </c>
      <c r="H97" s="16"/>
      <c r="I97" s="16">
        <f t="shared" si="91"/>
        <v>0.30150753768844218</v>
      </c>
      <c r="J97" s="16"/>
      <c r="K97" s="16">
        <f t="shared" ref="K97" si="92">MAX(K34:K43)</f>
        <v>0.30083565459610018</v>
      </c>
      <c r="L97" s="16"/>
      <c r="M97" s="16">
        <f t="shared" ref="M97" si="93">MAX(M34:M43)</f>
        <v>0.2529313232830821</v>
      </c>
      <c r="N97" s="16"/>
      <c r="O97" s="16">
        <f t="shared" ref="O97" si="94">MAX(O34:O43)</f>
        <v>0.25628140703517599</v>
      </c>
      <c r="P97" s="110"/>
      <c r="Q97" s="16"/>
      <c r="R97" s="16">
        <f t="shared" si="91"/>
        <v>0.26120741183502694</v>
      </c>
      <c r="S97" s="16"/>
      <c r="T97" s="16">
        <f t="shared" ref="T97" si="95">MAX(T34:T43)</f>
        <v>0.22887956860395442</v>
      </c>
      <c r="U97" s="16"/>
      <c r="V97" s="16">
        <f t="shared" ref="V97:AC97" si="96">MAX(V34:V43)</f>
        <v>0.13735343383584597</v>
      </c>
      <c r="W97" s="87"/>
      <c r="X97" s="16"/>
      <c r="Y97" s="16">
        <f t="shared" si="96"/>
        <v>0.2891697393399506</v>
      </c>
      <c r="Z97" s="16"/>
      <c r="AA97" s="16">
        <f t="shared" si="96"/>
        <v>0.14080287597363683</v>
      </c>
      <c r="AB97" s="16"/>
      <c r="AC97" s="16">
        <f t="shared" si="96"/>
        <v>0.14014530661117819</v>
      </c>
      <c r="AD97" s="16"/>
    </row>
    <row r="98" spans="1:30" s="15" customFormat="1" ht="21" x14ac:dyDescent="0.2">
      <c r="A98" s="95" t="s">
        <v>56</v>
      </c>
      <c r="B98" s="96"/>
      <c r="C98" s="13" t="s">
        <v>9</v>
      </c>
      <c r="D98" s="14"/>
      <c r="E98" s="14">
        <f t="shared" ref="E98:R98" si="97">AVERAGE(E44:E53)</f>
        <v>0.33445294351184474</v>
      </c>
      <c r="F98" s="14"/>
      <c r="G98" s="14">
        <f t="shared" si="97"/>
        <v>0.24823123427841937</v>
      </c>
      <c r="H98" s="14"/>
      <c r="I98" s="14">
        <f t="shared" si="97"/>
        <v>0.26753429314760863</v>
      </c>
      <c r="J98" s="14"/>
      <c r="K98" s="14">
        <f t="shared" ref="K98" si="98">AVERAGE(K44:K53)</f>
        <v>0.23594803285333024</v>
      </c>
      <c r="L98" s="14"/>
      <c r="M98" s="14">
        <f t="shared" ref="M98" si="99">AVERAGE(M44:M53)</f>
        <v>0.19935795715711244</v>
      </c>
      <c r="N98" s="14"/>
      <c r="O98" s="14">
        <f t="shared" ref="O98" si="100">AVERAGE(O44:O53)</f>
        <v>0.20441934589401564</v>
      </c>
      <c r="P98" s="110"/>
      <c r="Q98" s="14"/>
      <c r="R98" s="14">
        <f t="shared" si="97"/>
        <v>0.22640491831935444</v>
      </c>
      <c r="S98" s="14"/>
      <c r="T98" s="14">
        <f t="shared" ref="T98" si="101">AVERAGE(T44:T53)</f>
        <v>0.17744018269166623</v>
      </c>
      <c r="U98" s="14"/>
      <c r="V98" s="14">
        <f t="shared" ref="V98:AC98" si="102">AVERAGE(V44:V53)</f>
        <v>0.13177524592313447</v>
      </c>
      <c r="W98" s="86"/>
      <c r="X98" s="14"/>
      <c r="Y98" s="14">
        <f t="shared" si="102"/>
        <v>0.18489478827247771</v>
      </c>
      <c r="Z98" s="14"/>
      <c r="AA98" s="14">
        <f t="shared" si="102"/>
        <v>0.13431755874667992</v>
      </c>
      <c r="AB98" s="14"/>
      <c r="AC98" s="14">
        <f t="shared" si="102"/>
        <v>0.12660955259586124</v>
      </c>
      <c r="AD98" s="14"/>
    </row>
    <row r="99" spans="1:30" s="10" customFormat="1" ht="21" x14ac:dyDescent="0.2">
      <c r="A99" s="95"/>
      <c r="B99" s="96"/>
      <c r="C99" s="2" t="s">
        <v>10</v>
      </c>
      <c r="D99" s="16"/>
      <c r="E99" s="16">
        <f t="shared" ref="E99:R99" si="103">STDEV(E44:E53)</f>
        <v>6.5883743815028484E-2</v>
      </c>
      <c r="F99" s="16"/>
      <c r="G99" s="16">
        <f t="shared" si="103"/>
        <v>3.1775201183775359E-2</v>
      </c>
      <c r="H99" s="16"/>
      <c r="I99" s="16">
        <f t="shared" si="103"/>
        <v>2.9659327390253939E-2</v>
      </c>
      <c r="J99" s="16"/>
      <c r="K99" s="16">
        <f t="shared" ref="K99" si="104">STDEV(K44:K53)</f>
        <v>3.5639591949387817E-2</v>
      </c>
      <c r="L99" s="16"/>
      <c r="M99" s="16">
        <f t="shared" ref="M99" si="105">STDEV(M44:M53)</f>
        <v>2.2196650719517177E-2</v>
      </c>
      <c r="N99" s="16"/>
      <c r="O99" s="16">
        <f t="shared" ref="O99" si="106">STDEV(O44:O53)</f>
        <v>2.2060350636833495E-2</v>
      </c>
      <c r="P99" s="110"/>
      <c r="Q99" s="16"/>
      <c r="R99" s="16">
        <f t="shared" si="103"/>
        <v>3.4413016711582207E-2</v>
      </c>
      <c r="S99" s="16"/>
      <c r="T99" s="16">
        <f t="shared" ref="T99" si="107">STDEV(T44:T53)</f>
        <v>3.9375882267675605E-2</v>
      </c>
      <c r="U99" s="16"/>
      <c r="V99" s="16">
        <f t="shared" ref="V99:AC99" si="108">STDEV(V44:V53)</f>
        <v>2.9216321150643727E-2</v>
      </c>
      <c r="W99" s="87"/>
      <c r="X99" s="16"/>
      <c r="Y99" s="16">
        <f t="shared" si="108"/>
        <v>3.6864566577854418E-2</v>
      </c>
      <c r="Z99" s="16"/>
      <c r="AA99" s="16">
        <f t="shared" si="108"/>
        <v>1.5844479081754487E-2</v>
      </c>
      <c r="AB99" s="16"/>
      <c r="AC99" s="16">
        <f t="shared" si="108"/>
        <v>1.3911866596081927E-2</v>
      </c>
      <c r="AD99" s="16"/>
    </row>
    <row r="100" spans="1:30" s="10" customFormat="1" ht="21" x14ac:dyDescent="0.2">
      <c r="A100" s="95"/>
      <c r="B100" s="96"/>
      <c r="C100" s="2" t="s">
        <v>11</v>
      </c>
      <c r="D100" s="16"/>
      <c r="E100" s="16">
        <f t="shared" ref="E100:R100" si="109">MAX(E44:E53)</f>
        <v>0.47145022738756959</v>
      </c>
      <c r="F100" s="16"/>
      <c r="G100" s="16">
        <f t="shared" si="109"/>
        <v>0.30673316708229437</v>
      </c>
      <c r="H100" s="16"/>
      <c r="I100" s="16">
        <f t="shared" si="109"/>
        <v>0.31581798483206924</v>
      </c>
      <c r="J100" s="16"/>
      <c r="K100" s="16">
        <f t="shared" ref="K100" si="110">MAX(K44:K53)</f>
        <v>0.28913819479857206</v>
      </c>
      <c r="L100" s="16"/>
      <c r="M100" s="16">
        <f t="shared" ref="M100" si="111">MAX(M44:M53)</f>
        <v>0.23192019950124698</v>
      </c>
      <c r="N100" s="16"/>
      <c r="O100" s="16">
        <f t="shared" ref="O100" si="112">MAX(O44:O53)</f>
        <v>0.24322860238353194</v>
      </c>
      <c r="P100" s="110"/>
      <c r="Q100" s="16"/>
      <c r="R100" s="16">
        <f t="shared" si="109"/>
        <v>0.2839818089944417</v>
      </c>
      <c r="S100" s="16"/>
      <c r="T100" s="16">
        <f t="shared" ref="T100" si="113">MAX(T44:T53)</f>
        <v>0.25813113061435211</v>
      </c>
      <c r="U100" s="16"/>
      <c r="V100" s="16">
        <f t="shared" ref="V100:AC100" si="114">MAX(V44:V53)</f>
        <v>0.18898888300688199</v>
      </c>
      <c r="W100" s="87"/>
      <c r="X100" s="16"/>
      <c r="Y100" s="16">
        <f t="shared" si="114"/>
        <v>0.23131107483240521</v>
      </c>
      <c r="Z100" s="16"/>
      <c r="AA100" s="16">
        <f t="shared" si="114"/>
        <v>0.15438799790932833</v>
      </c>
      <c r="AB100" s="16"/>
      <c r="AC100" s="16">
        <f t="shared" si="114"/>
        <v>0.14612571807559549</v>
      </c>
      <c r="AD100" s="16"/>
    </row>
    <row r="101" spans="1:30" s="15" customFormat="1" ht="21" x14ac:dyDescent="0.2">
      <c r="A101" s="95" t="s">
        <v>67</v>
      </c>
      <c r="B101" s="96"/>
      <c r="C101" s="13" t="s">
        <v>9</v>
      </c>
      <c r="D101" s="14"/>
      <c r="E101" s="14">
        <f t="shared" ref="E101:R101" si="115">AVERAGE(E54:E63)</f>
        <v>0.24012480550026902</v>
      </c>
      <c r="F101" s="14"/>
      <c r="G101" s="14">
        <f t="shared" si="115"/>
        <v>0.16450173355202852</v>
      </c>
      <c r="H101" s="14"/>
      <c r="I101" s="14">
        <f t="shared" si="115"/>
        <v>0.17586081581829352</v>
      </c>
      <c r="J101" s="14"/>
      <c r="K101" s="14">
        <f t="shared" ref="K101" si="116">AVERAGE(K54:K63)</f>
        <v>0.14135035690809306</v>
      </c>
      <c r="L101" s="14"/>
      <c r="M101" s="14">
        <f t="shared" ref="M101" si="117">AVERAGE(M54:M63)</f>
        <v>0.13510203092004186</v>
      </c>
      <c r="N101" s="14"/>
      <c r="O101" s="14">
        <f t="shared" ref="O101" si="118">AVERAGE(O54:O63)</f>
        <v>0.13519462708263549</v>
      </c>
      <c r="P101" s="110"/>
      <c r="Q101" s="14"/>
      <c r="R101" s="14">
        <f t="shared" si="115"/>
        <v>0.15892485306072274</v>
      </c>
      <c r="S101" s="14"/>
      <c r="T101" s="14">
        <f t="shared" ref="T101" si="119">AVERAGE(T54:T63)</f>
        <v>0.13160471946633712</v>
      </c>
      <c r="U101" s="14"/>
      <c r="V101" s="14">
        <f t="shared" ref="V101:AC101" si="120">AVERAGE(V54:V63)</f>
        <v>0.12250847204309856</v>
      </c>
      <c r="W101" s="86"/>
      <c r="X101" s="14"/>
      <c r="Y101" s="14">
        <f t="shared" si="120"/>
        <v>0.10057010529875969</v>
      </c>
      <c r="Z101" s="14"/>
      <c r="AA101" s="14">
        <f t="shared" si="120"/>
        <v>5.4726377596986217E-2</v>
      </c>
      <c r="AB101" s="14"/>
      <c r="AC101" s="14">
        <f t="shared" si="120"/>
        <v>4.9270303854621299E-2</v>
      </c>
      <c r="AD101" s="14"/>
    </row>
    <row r="102" spans="1:30" s="10" customFormat="1" ht="21" x14ac:dyDescent="0.2">
      <c r="A102" s="95"/>
      <c r="B102" s="96"/>
      <c r="C102" s="2" t="s">
        <v>10</v>
      </c>
      <c r="D102" s="16"/>
      <c r="E102" s="16">
        <f t="shared" ref="E102:R102" si="121">STDEV(E54:E63)</f>
        <v>7.3038525149300482E-2</v>
      </c>
      <c r="F102" s="16"/>
      <c r="G102" s="16">
        <f t="shared" si="121"/>
        <v>4.794034368132128E-2</v>
      </c>
      <c r="H102" s="16"/>
      <c r="I102" s="16">
        <f t="shared" si="121"/>
        <v>5.5009930417995782E-2</v>
      </c>
      <c r="J102" s="16"/>
      <c r="K102" s="16">
        <f t="shared" ref="K102" si="122">STDEV(K54:K63)</f>
        <v>3.2768230236749678E-2</v>
      </c>
      <c r="L102" s="16"/>
      <c r="M102" s="16">
        <f t="shared" ref="M102" si="123">STDEV(M54:M63)</f>
        <v>4.6097847046438545E-2</v>
      </c>
      <c r="N102" s="16"/>
      <c r="O102" s="16">
        <f t="shared" ref="O102" si="124">STDEV(O54:O63)</f>
        <v>4.454550482214345E-2</v>
      </c>
      <c r="P102" s="110"/>
      <c r="Q102" s="16"/>
      <c r="R102" s="16">
        <f t="shared" si="121"/>
        <v>4.2097893397118627E-2</v>
      </c>
      <c r="S102" s="16"/>
      <c r="T102" s="16">
        <f t="shared" ref="T102" si="125">STDEV(T54:T63)</f>
        <v>3.7599152312819684E-2</v>
      </c>
      <c r="U102" s="16"/>
      <c r="V102" s="16">
        <f t="shared" ref="V102:AC102" si="126">STDEV(V54:V63)</f>
        <v>3.9325386423090324E-2</v>
      </c>
      <c r="W102" s="87"/>
      <c r="X102" s="16"/>
      <c r="Y102" s="16">
        <f t="shared" si="126"/>
        <v>5.1436860627225391E-2</v>
      </c>
      <c r="Z102" s="16"/>
      <c r="AA102" s="16">
        <f t="shared" si="126"/>
        <v>2.9477012158246885E-2</v>
      </c>
      <c r="AB102" s="16"/>
      <c r="AC102" s="16">
        <f t="shared" si="126"/>
        <v>2.6654780845621753E-2</v>
      </c>
      <c r="AD102" s="16"/>
    </row>
    <row r="103" spans="1:30" s="10" customFormat="1" ht="21" x14ac:dyDescent="0.2">
      <c r="A103" s="95"/>
      <c r="B103" s="96"/>
      <c r="C103" s="2" t="s">
        <v>11</v>
      </c>
      <c r="D103" s="16"/>
      <c r="E103" s="16">
        <f t="shared" ref="E103:R103" si="127">MAX(E54:E63)</f>
        <v>0.35869565217391308</v>
      </c>
      <c r="F103" s="16"/>
      <c r="G103" s="16">
        <f t="shared" si="127"/>
        <v>0.24456521739130443</v>
      </c>
      <c r="H103" s="16"/>
      <c r="I103" s="16">
        <f t="shared" si="127"/>
        <v>0.28079710144927539</v>
      </c>
      <c r="J103" s="16"/>
      <c r="K103" s="16">
        <f t="shared" ref="K103" si="128">MAX(K54:K63)</f>
        <v>0.1808701905789285</v>
      </c>
      <c r="L103" s="16"/>
      <c r="M103" s="16">
        <f t="shared" ref="M103" si="129">MAX(M54:M63)</f>
        <v>0.22862318840579721</v>
      </c>
      <c r="N103" s="16"/>
      <c r="O103" s="16">
        <f t="shared" ref="O103" si="130">MAX(O54:O63)</f>
        <v>0.22681159420289854</v>
      </c>
      <c r="P103" s="110"/>
      <c r="Q103" s="16"/>
      <c r="R103" s="16">
        <f t="shared" si="127"/>
        <v>0.22410546139359688</v>
      </c>
      <c r="S103" s="16"/>
      <c r="T103" s="16">
        <f t="shared" ref="T103" si="131">MAX(T54:T63)</f>
        <v>0.1799178798058978</v>
      </c>
      <c r="U103" s="16"/>
      <c r="V103" s="16">
        <f t="shared" ref="V103:AC103" si="132">MAX(V54:V63)</f>
        <v>0.17298490982701509</v>
      </c>
      <c r="W103" s="87"/>
      <c r="X103" s="16"/>
      <c r="Y103" s="16">
        <f t="shared" si="132"/>
        <v>0.19397363465160078</v>
      </c>
      <c r="Z103" s="16"/>
      <c r="AA103" s="16">
        <f t="shared" si="132"/>
        <v>0.10153051293042936</v>
      </c>
      <c r="AB103" s="16"/>
      <c r="AC103" s="16">
        <f t="shared" si="132"/>
        <v>8.7005649717514233E-2</v>
      </c>
      <c r="AD103" s="16"/>
    </row>
    <row r="104" spans="1:30" s="15" customFormat="1" ht="21" x14ac:dyDescent="0.2">
      <c r="A104" s="96" t="s">
        <v>78</v>
      </c>
      <c r="B104" s="96"/>
      <c r="C104" s="13" t="s">
        <v>9</v>
      </c>
      <c r="D104" s="14"/>
      <c r="E104" s="14">
        <f t="shared" ref="E104:R104" si="133">AVERAGE(E64:E73)</f>
        <v>0.25585154421691531</v>
      </c>
      <c r="F104" s="14"/>
      <c r="G104" s="14">
        <f t="shared" si="133"/>
        <v>0.17843843427616382</v>
      </c>
      <c r="H104" s="14"/>
      <c r="I104" s="14">
        <f t="shared" si="133"/>
        <v>0.16788331318492902</v>
      </c>
      <c r="J104" s="14"/>
      <c r="K104" s="14">
        <f t="shared" ref="K104" si="134">AVERAGE(K64:K73)</f>
        <v>0.17654370331140118</v>
      </c>
      <c r="L104" s="14"/>
      <c r="M104" s="14">
        <f t="shared" ref="M104" si="135">AVERAGE(M64:M73)</f>
        <v>0.14572034868530892</v>
      </c>
      <c r="N104" s="14"/>
      <c r="O104" s="14">
        <f t="shared" ref="O104" si="136">AVERAGE(O64:O73)</f>
        <v>0.13963417053220678</v>
      </c>
      <c r="P104" s="110"/>
      <c r="Q104" s="14"/>
      <c r="R104" s="14">
        <f t="shared" si="133"/>
        <v>0.20340534672942115</v>
      </c>
      <c r="S104" s="14"/>
      <c r="T104" s="14">
        <f t="shared" ref="T104" si="137">AVERAGE(T64:T73)</f>
        <v>0.20787784359443823</v>
      </c>
      <c r="U104" s="14"/>
      <c r="V104" s="14">
        <f t="shared" ref="V104:AC104" si="138">AVERAGE(V64:V73)</f>
        <v>0.13587096527441658</v>
      </c>
      <c r="W104" s="86"/>
      <c r="X104" s="14"/>
      <c r="Y104" s="14">
        <f t="shared" si="138"/>
        <v>0.11548830300910093</v>
      </c>
      <c r="Z104" s="14"/>
      <c r="AA104" s="14">
        <f t="shared" si="138"/>
        <v>8.3504213580988362E-2</v>
      </c>
      <c r="AB104" s="14"/>
      <c r="AC104" s="14">
        <f t="shared" si="138"/>
        <v>7.58300807143613E-2</v>
      </c>
      <c r="AD104" s="14"/>
    </row>
    <row r="105" spans="1:30" s="10" customFormat="1" ht="21" x14ac:dyDescent="0.2">
      <c r="A105" s="96"/>
      <c r="B105" s="96"/>
      <c r="C105" s="2" t="s">
        <v>10</v>
      </c>
      <c r="D105" s="16"/>
      <c r="E105" s="16">
        <f t="shared" ref="E105:R105" si="139">STDEV(E64:E73)</f>
        <v>2.9774834578295464E-2</v>
      </c>
      <c r="F105" s="16"/>
      <c r="G105" s="16">
        <f t="shared" si="139"/>
        <v>3.3461778978576821E-2</v>
      </c>
      <c r="H105" s="16"/>
      <c r="I105" s="16">
        <f t="shared" si="139"/>
        <v>2.8641546891807666E-2</v>
      </c>
      <c r="J105" s="16"/>
      <c r="K105" s="16">
        <f t="shared" ref="K105" si="140">STDEV(K64:K73)</f>
        <v>2.7091982756264649E-2</v>
      </c>
      <c r="L105" s="16"/>
      <c r="M105" s="16">
        <f t="shared" ref="M105" si="141">STDEV(M64:M73)</f>
        <v>2.8498763300675262E-2</v>
      </c>
      <c r="N105" s="16"/>
      <c r="O105" s="16">
        <f t="shared" ref="O105" si="142">STDEV(O64:O73)</f>
        <v>1.4818498378376706E-2</v>
      </c>
      <c r="P105" s="110"/>
      <c r="Q105" s="16"/>
      <c r="R105" s="16">
        <f t="shared" si="139"/>
        <v>3.069671060781267E-2</v>
      </c>
      <c r="S105" s="16"/>
      <c r="T105" s="16">
        <f t="shared" ref="T105" si="143">STDEV(T64:T73)</f>
        <v>3.0045931974122024E-2</v>
      </c>
      <c r="U105" s="16"/>
      <c r="V105" s="16">
        <f t="shared" ref="V105:AC105" si="144">STDEV(V64:V73)</f>
        <v>4.1388610109922473E-2</v>
      </c>
      <c r="W105" s="87"/>
      <c r="X105" s="16"/>
      <c r="Y105" s="16">
        <f t="shared" si="144"/>
        <v>2.5266418538684374E-2</v>
      </c>
      <c r="Z105" s="16"/>
      <c r="AA105" s="16">
        <f t="shared" si="144"/>
        <v>1.9971789647393177E-2</v>
      </c>
      <c r="AB105" s="16"/>
      <c r="AC105" s="16">
        <f t="shared" si="144"/>
        <v>2.0173543824270147E-2</v>
      </c>
      <c r="AD105" s="16"/>
    </row>
    <row r="106" spans="1:30" s="10" customFormat="1" ht="21" x14ac:dyDescent="0.2">
      <c r="A106" s="96"/>
      <c r="B106" s="96"/>
      <c r="C106" s="2" t="s">
        <v>11</v>
      </c>
      <c r="D106" s="16"/>
      <c r="E106" s="16">
        <f t="shared" ref="E106:R106" si="145">MAX(E64:E73)</f>
        <v>0.30236861584011843</v>
      </c>
      <c r="F106" s="16"/>
      <c r="G106" s="16">
        <f t="shared" si="145"/>
        <v>0.25834862385321111</v>
      </c>
      <c r="H106" s="16"/>
      <c r="I106" s="16">
        <f t="shared" si="145"/>
        <v>0.21394495412844039</v>
      </c>
      <c r="J106" s="16"/>
      <c r="K106" s="16">
        <f t="shared" ref="K106" si="146">MAX(K64:K73)</f>
        <v>0.2231680236861584</v>
      </c>
      <c r="L106" s="16"/>
      <c r="M106" s="16">
        <f t="shared" ref="M106" si="147">MAX(M64:M73)</f>
        <v>0.21541284403669714</v>
      </c>
      <c r="N106" s="16"/>
      <c r="O106" s="16">
        <f t="shared" ref="O106" si="148">MAX(O64:O73)</f>
        <v>0.1603346113628441</v>
      </c>
      <c r="P106" s="110"/>
      <c r="Q106" s="16"/>
      <c r="R106" s="16">
        <f t="shared" si="145"/>
        <v>0.25308848080133561</v>
      </c>
      <c r="S106" s="16"/>
      <c r="T106" s="16">
        <f t="shared" ref="T106" si="149">MAX(T64:T73)</f>
        <v>0.24503311258278138</v>
      </c>
      <c r="U106" s="16"/>
      <c r="V106" s="16">
        <f t="shared" ref="V106:AC106" si="150">MAX(V64:V73)</f>
        <v>0.20799407846039975</v>
      </c>
      <c r="W106" s="87"/>
      <c r="X106" s="16"/>
      <c r="Y106" s="16">
        <f t="shared" si="150"/>
        <v>0.14952936767492853</v>
      </c>
      <c r="Z106" s="16"/>
      <c r="AA106" s="16">
        <f t="shared" si="150"/>
        <v>0.1126605504587157</v>
      </c>
      <c r="AB106" s="16"/>
      <c r="AC106" s="16">
        <f t="shared" si="150"/>
        <v>0.10352030528385159</v>
      </c>
      <c r="AD106" s="16"/>
    </row>
    <row r="107" spans="1:30" s="15" customFormat="1" ht="21" x14ac:dyDescent="0.2">
      <c r="A107" s="95" t="s">
        <v>89</v>
      </c>
      <c r="B107" s="96"/>
      <c r="C107" s="13" t="s">
        <v>9</v>
      </c>
      <c r="D107" s="14"/>
      <c r="E107" s="14">
        <f t="shared" ref="E107:R107" si="151">AVERAGE(E74:E83)</f>
        <v>0.14047917376548641</v>
      </c>
      <c r="F107" s="14"/>
      <c r="G107" s="14">
        <f t="shared" si="151"/>
        <v>8.3270306360913121E-2</v>
      </c>
      <c r="H107" s="14"/>
      <c r="I107" s="14">
        <f t="shared" si="151"/>
        <v>8.7114483690698546E-2</v>
      </c>
      <c r="J107" s="14"/>
      <c r="K107" s="14">
        <f t="shared" ref="K107" si="152">AVERAGE(K74:K83)</f>
        <v>0.10394479170688534</v>
      </c>
      <c r="L107" s="14"/>
      <c r="M107" s="14">
        <f t="shared" ref="M107" si="153">AVERAGE(M74:M83)</f>
        <v>7.0163607520649457E-2</v>
      </c>
      <c r="N107" s="14"/>
      <c r="O107" s="14">
        <f t="shared" ref="O107" si="154">AVERAGE(O74:O83)</f>
        <v>7.1076377153001385E-2</v>
      </c>
      <c r="P107" s="110"/>
      <c r="Q107" s="14"/>
      <c r="R107" s="14">
        <f t="shared" si="151"/>
        <v>0.13486937178057809</v>
      </c>
      <c r="S107" s="14"/>
      <c r="T107" s="14">
        <f t="shared" ref="T107" si="155">AVERAGE(T74:T83)</f>
        <v>0.15570834142853032</v>
      </c>
      <c r="U107" s="14"/>
      <c r="V107" s="14">
        <f t="shared" ref="V107:AC107" si="156">AVERAGE(V74:V83)</f>
        <v>0.10965002329651244</v>
      </c>
      <c r="W107" s="86"/>
      <c r="X107" s="14"/>
      <c r="Y107" s="14">
        <f t="shared" si="156"/>
        <v>5.8516523733411319E-2</v>
      </c>
      <c r="Z107" s="14"/>
      <c r="AA107" s="14">
        <f t="shared" si="156"/>
        <v>2.3207748313757291E-2</v>
      </c>
      <c r="AB107" s="14"/>
      <c r="AC107" s="14">
        <f t="shared" si="156"/>
        <v>2.0562588434281204E-2</v>
      </c>
      <c r="AD107" s="14"/>
    </row>
    <row r="108" spans="1:30" s="10" customFormat="1" ht="21" x14ac:dyDescent="0.2">
      <c r="A108" s="95"/>
      <c r="B108" s="96"/>
      <c r="C108" s="2" t="s">
        <v>10</v>
      </c>
      <c r="D108" s="16"/>
      <c r="E108" s="16">
        <f t="shared" ref="E108:R108" si="157">STDEV(E74:E83)</f>
        <v>3.2977359364320759E-2</v>
      </c>
      <c r="F108" s="16"/>
      <c r="G108" s="16">
        <f t="shared" si="157"/>
        <v>1.7313324024671777E-2</v>
      </c>
      <c r="H108" s="16"/>
      <c r="I108" s="16">
        <f t="shared" si="157"/>
        <v>3.2700201738883335E-2</v>
      </c>
      <c r="J108" s="16"/>
      <c r="K108" s="16">
        <f t="shared" ref="K108" si="158">STDEV(K74:K83)</f>
        <v>1.4713902217215497E-2</v>
      </c>
      <c r="L108" s="16"/>
      <c r="M108" s="16">
        <f t="shared" ref="M108" si="159">STDEV(M74:M83)</f>
        <v>1.5809424997882005E-2</v>
      </c>
      <c r="N108" s="16"/>
      <c r="O108" s="16">
        <f t="shared" ref="O108" si="160">STDEV(O74:O83)</f>
        <v>2.8461113229520916E-2</v>
      </c>
      <c r="P108" s="110"/>
      <c r="Q108" s="16"/>
      <c r="R108" s="16">
        <f t="shared" si="157"/>
        <v>2.9436452131227836E-2</v>
      </c>
      <c r="S108" s="16"/>
      <c r="T108" s="16">
        <f t="shared" ref="T108" si="161">STDEV(T74:T83)</f>
        <v>1.9515260100977948E-2</v>
      </c>
      <c r="U108" s="16"/>
      <c r="V108" s="16">
        <f t="shared" ref="V108:AC108" si="162">STDEV(V74:V83)</f>
        <v>3.4784099223387065E-2</v>
      </c>
      <c r="W108" s="87"/>
      <c r="X108" s="16"/>
      <c r="Y108" s="16">
        <f t="shared" si="162"/>
        <v>2.2621134279772286E-2</v>
      </c>
      <c r="Z108" s="16"/>
      <c r="AA108" s="16">
        <f t="shared" si="162"/>
        <v>1.061707751277755E-2</v>
      </c>
      <c r="AB108" s="16"/>
      <c r="AC108" s="16">
        <f t="shared" si="162"/>
        <v>1.1654846527546378E-2</v>
      </c>
      <c r="AD108" s="16"/>
    </row>
    <row r="109" spans="1:30" s="10" customFormat="1" ht="21" x14ac:dyDescent="0.2">
      <c r="A109" s="95"/>
      <c r="B109" s="96"/>
      <c r="C109" s="2" t="s">
        <v>11</v>
      </c>
      <c r="D109" s="16"/>
      <c r="E109" s="16">
        <f t="shared" ref="E109:R109" si="163">MAX(E74:E83)</f>
        <v>0.18925496068888048</v>
      </c>
      <c r="F109" s="16"/>
      <c r="G109" s="16">
        <f t="shared" si="163"/>
        <v>0.1181379821958457</v>
      </c>
      <c r="H109" s="16"/>
      <c r="I109" s="16">
        <f t="shared" si="163"/>
        <v>0.14818249258160243</v>
      </c>
      <c r="J109" s="16"/>
      <c r="K109" s="16">
        <f t="shared" ref="K109" si="164">MAX(K74:K83)</f>
        <v>0.12284482758620685</v>
      </c>
      <c r="L109" s="16"/>
      <c r="M109" s="16">
        <f t="shared" ref="M109" si="165">MAX(M74:M83)</f>
        <v>0.103486646884273</v>
      </c>
      <c r="N109" s="16"/>
      <c r="O109" s="16">
        <f t="shared" ref="O109" si="166">MAX(O74:O83)</f>
        <v>0.13204747774480707</v>
      </c>
      <c r="P109" s="110"/>
      <c r="Q109" s="16"/>
      <c r="R109" s="16">
        <f t="shared" si="163"/>
        <v>0.18731454005934722</v>
      </c>
      <c r="S109" s="16"/>
      <c r="T109" s="16">
        <f t="shared" ref="T109" si="167">MAX(T74:T83)</f>
        <v>0.18290565309666218</v>
      </c>
      <c r="U109" s="16"/>
      <c r="V109" s="16">
        <f t="shared" ref="V109:AC109" si="168">MAX(V74:V83)</f>
        <v>0.16562957540263534</v>
      </c>
      <c r="W109" s="87"/>
      <c r="X109" s="16"/>
      <c r="Y109" s="16">
        <f t="shared" si="168"/>
        <v>8.8543616622987598E-2</v>
      </c>
      <c r="Z109" s="16"/>
      <c r="AA109" s="16">
        <f t="shared" si="168"/>
        <v>4.0995973096452643E-2</v>
      </c>
      <c r="AB109" s="16"/>
      <c r="AC109" s="16">
        <f t="shared" si="168"/>
        <v>3.5567111890443703E-2</v>
      </c>
      <c r="AD109" s="16"/>
    </row>
    <row r="110" spans="1:30" s="15" customFormat="1" x14ac:dyDescent="0.2">
      <c r="A110" s="59"/>
      <c r="B110" s="60"/>
      <c r="C110" s="27" t="s">
        <v>12</v>
      </c>
      <c r="D110" s="14"/>
      <c r="E110" s="14">
        <f t="shared" ref="E110:R110" si="169">AVERAGE(E4:E83)</f>
        <v>0.27352484833364465</v>
      </c>
      <c r="F110" s="14"/>
      <c r="G110" s="14">
        <f t="shared" si="169"/>
        <v>0.19471209938715056</v>
      </c>
      <c r="H110" s="14"/>
      <c r="I110" s="14">
        <f t="shared" si="169"/>
        <v>0.20101506434627342</v>
      </c>
      <c r="J110" s="14"/>
      <c r="K110" s="14">
        <f t="shared" ref="K110" si="170">AVERAGE(K4:K83)</f>
        <v>0.17210815992004358</v>
      </c>
      <c r="L110" s="14"/>
      <c r="M110" s="14">
        <f t="shared" ref="M110" si="171">AVERAGE(M4:M83)</f>
        <v>0.15030095551729289</v>
      </c>
      <c r="N110" s="14"/>
      <c r="O110" s="14">
        <f t="shared" ref="O110" si="172">AVERAGE(O4:O83)</f>
        <v>0.1449467676226614</v>
      </c>
      <c r="P110" s="110"/>
      <c r="Q110" s="14"/>
      <c r="R110" s="14">
        <f t="shared" si="169"/>
        <v>0.18014189465981759</v>
      </c>
      <c r="S110" s="14"/>
      <c r="T110" s="14">
        <f t="shared" ref="T110" si="173">AVERAGE(T4:T83)</f>
        <v>0.14812893541789712</v>
      </c>
      <c r="U110" s="14"/>
      <c r="V110" s="14">
        <f t="shared" ref="V110:AC110" si="174">AVERAGE(V4:V83)</f>
        <v>8.3536286754532577E-2</v>
      </c>
      <c r="W110" s="86"/>
      <c r="X110" s="14"/>
      <c r="Y110" s="14">
        <f t="shared" si="174"/>
        <v>0.13369557202509261</v>
      </c>
      <c r="Z110" s="14"/>
      <c r="AA110" s="14">
        <f t="shared" si="174"/>
        <v>8.3833541589287255E-2</v>
      </c>
      <c r="AB110" s="14"/>
      <c r="AC110" s="14">
        <f t="shared" si="174"/>
        <v>7.7789164050496046E-2</v>
      </c>
      <c r="AD110" s="14"/>
    </row>
    <row r="111" spans="1:30" x14ac:dyDescent="0.3">
      <c r="C111" s="2" t="s">
        <v>184</v>
      </c>
      <c r="D111" s="14"/>
      <c r="E111" s="14">
        <f t="shared" ref="E111:R111" si="175">STDEV(E4:E83)</f>
        <v>8.9859102267419638E-2</v>
      </c>
      <c r="F111" s="14"/>
      <c r="G111" s="14">
        <f t="shared" si="175"/>
        <v>6.3903187094439443E-2</v>
      </c>
      <c r="H111" s="14"/>
      <c r="I111" s="14">
        <f t="shared" si="175"/>
        <v>6.5471219376794176E-2</v>
      </c>
      <c r="J111" s="14"/>
      <c r="K111" s="14">
        <f t="shared" ref="K111" si="176">STDEV(K4:K83)</f>
        <v>5.3044242205225363E-2</v>
      </c>
      <c r="L111" s="14"/>
      <c r="M111" s="14">
        <f t="shared" ref="M111" si="177">STDEV(M4:M83)</f>
        <v>4.7118642898642343E-2</v>
      </c>
      <c r="N111" s="14"/>
      <c r="O111" s="14">
        <f t="shared" ref="O111" si="178">STDEV(O4:O83)</f>
        <v>4.5909538503785326E-2</v>
      </c>
      <c r="Q111" s="14"/>
      <c r="R111" s="14">
        <f t="shared" si="175"/>
        <v>4.3828110006576493E-2</v>
      </c>
      <c r="S111" s="14"/>
      <c r="T111" s="14">
        <f t="shared" ref="T111" si="179">STDEV(T4:T83)</f>
        <v>4.288615998809428E-2</v>
      </c>
      <c r="U111" s="14"/>
      <c r="V111" s="14">
        <f t="shared" ref="V111:AC111" si="180">STDEV(V4:V83)</f>
        <v>5.7907229382590769E-2</v>
      </c>
      <c r="W111" s="86"/>
      <c r="X111" s="14"/>
      <c r="Y111" s="14">
        <f t="shared" si="180"/>
        <v>5.2978147578219101E-2</v>
      </c>
      <c r="Z111" s="14"/>
      <c r="AA111" s="14">
        <f t="shared" si="180"/>
        <v>3.8292176795046741E-2</v>
      </c>
      <c r="AB111" s="14"/>
      <c r="AC111" s="14">
        <f t="shared" si="180"/>
        <v>3.662636329082742E-2</v>
      </c>
      <c r="AD111" s="14"/>
    </row>
    <row r="112" spans="1:30" x14ac:dyDescent="0.3">
      <c r="C112" s="2" t="s">
        <v>183</v>
      </c>
      <c r="D112" s="14"/>
      <c r="E112" s="14">
        <f t="shared" ref="E112:R112" si="181">MIN(E4:E83)</f>
        <v>0.10159436410826839</v>
      </c>
      <c r="F112" s="14"/>
      <c r="G112" s="14">
        <f t="shared" si="181"/>
        <v>6.3495036523693482E-2</v>
      </c>
      <c r="H112" s="14"/>
      <c r="I112" s="14">
        <f t="shared" si="181"/>
        <v>3.7895511405445115E-2</v>
      </c>
      <c r="J112" s="14"/>
      <c r="K112" s="14">
        <f t="shared" ref="K112" si="182">MIN(K4:K83)</f>
        <v>5.7766819302571326E-2</v>
      </c>
      <c r="L112" s="14"/>
      <c r="M112" s="14">
        <f t="shared" ref="M112" si="183">MIN(M4:M83)</f>
        <v>5.6190297808578427E-2</v>
      </c>
      <c r="N112" s="14"/>
      <c r="O112" s="14">
        <f t="shared" ref="O112" si="184">MIN(O4:O83)</f>
        <v>3.5587188612099752E-2</v>
      </c>
      <c r="Q112" s="14"/>
      <c r="R112" s="14">
        <f t="shared" si="181"/>
        <v>9.5931317655841841E-2</v>
      </c>
      <c r="S112" s="14"/>
      <c r="T112" s="14">
        <f t="shared" ref="T112" si="185">MIN(T4:T83)</f>
        <v>6.0191518467852312E-2</v>
      </c>
      <c r="U112" s="14"/>
      <c r="V112" s="14">
        <f t="shared" ref="V112:AC112" si="186">MIN(V4:V83)</f>
        <v>0</v>
      </c>
      <c r="W112" s="86"/>
      <c r="X112" s="14"/>
      <c r="Y112" s="14">
        <f t="shared" si="186"/>
        <v>2.0782051476090135E-2</v>
      </c>
      <c r="Z112" s="14"/>
      <c r="AA112" s="14">
        <f t="shared" si="186"/>
        <v>8.1064488937945267E-3</v>
      </c>
      <c r="AB112" s="14"/>
      <c r="AC112" s="14">
        <f t="shared" si="186"/>
        <v>6.5321970359741854E-3</v>
      </c>
      <c r="AD112" s="14"/>
    </row>
    <row r="113" spans="3:30" x14ac:dyDescent="0.3">
      <c r="C113" s="2" t="s">
        <v>180</v>
      </c>
      <c r="D113" s="14"/>
      <c r="E113" s="14">
        <f t="shared" ref="E113:R113" si="187">MAX(E4:E83)</f>
        <v>0.47145022738756959</v>
      </c>
      <c r="F113" s="14"/>
      <c r="G113" s="14">
        <f t="shared" si="187"/>
        <v>0.32115038945476337</v>
      </c>
      <c r="H113" s="14"/>
      <c r="I113" s="14">
        <f t="shared" si="187"/>
        <v>0.31581798483206924</v>
      </c>
      <c r="J113" s="14"/>
      <c r="K113" s="14">
        <f t="shared" ref="K113" si="188">MAX(K4:K83)</f>
        <v>0.30083565459610018</v>
      </c>
      <c r="L113" s="14"/>
      <c r="M113" s="14">
        <f t="shared" ref="M113" si="189">MAX(M4:M83)</f>
        <v>0.2529313232830821</v>
      </c>
      <c r="N113" s="14"/>
      <c r="O113" s="14">
        <f t="shared" ref="O113" si="190">MAX(O4:O83)</f>
        <v>0.25628140703517599</v>
      </c>
      <c r="Q113" s="14"/>
      <c r="R113" s="14">
        <f t="shared" si="187"/>
        <v>0.2839818089944417</v>
      </c>
      <c r="S113" s="14"/>
      <c r="T113" s="14">
        <f t="shared" ref="T113" si="191">MAX(T4:T83)</f>
        <v>0.25813113061435211</v>
      </c>
      <c r="U113" s="14"/>
      <c r="V113" s="14">
        <f t="shared" ref="V113:AC113" si="192">MAX(V4:V83)</f>
        <v>0.20799407846039975</v>
      </c>
      <c r="W113" s="86"/>
      <c r="X113" s="14"/>
      <c r="Y113" s="14">
        <f t="shared" si="192"/>
        <v>0.2891697393399506</v>
      </c>
      <c r="Z113" s="14"/>
      <c r="AA113" s="14">
        <f t="shared" si="192"/>
        <v>0.15438799790932833</v>
      </c>
      <c r="AB113" s="14"/>
      <c r="AC113" s="14">
        <f t="shared" si="192"/>
        <v>0.14612571807559549</v>
      </c>
      <c r="AD113" s="14"/>
    </row>
    <row r="114" spans="3:30" x14ac:dyDescent="0.3">
      <c r="C114" s="1" t="s">
        <v>186</v>
      </c>
      <c r="E114" s="14">
        <f>SUM(E4:E83)</f>
        <v>21.881987866691574</v>
      </c>
      <c r="F114" s="14"/>
      <c r="G114" s="14">
        <f t="shared" ref="G114:I114" si="193">SUM(G4:G83)</f>
        <v>15.576967950972044</v>
      </c>
      <c r="H114" s="14"/>
      <c r="I114" s="14">
        <f t="shared" si="193"/>
        <v>16.081205147701873</v>
      </c>
      <c r="K114" s="14">
        <f>SUM(K4:K83)</f>
        <v>13.768652793603486</v>
      </c>
      <c r="L114" s="14"/>
      <c r="M114" s="14">
        <f t="shared" ref="M114" si="194">SUM(M4:M83)</f>
        <v>12.024076441383432</v>
      </c>
      <c r="N114" s="14"/>
      <c r="O114" s="14">
        <f t="shared" ref="O114" si="195">SUM(O4:O83)</f>
        <v>11.595741409812911</v>
      </c>
      <c r="R114" s="14">
        <f t="shared" ref="R114:T114" si="196">SUM(R4:R83)</f>
        <v>14.411351572785406</v>
      </c>
      <c r="T114" s="14">
        <f t="shared" si="196"/>
        <v>11.850314833431769</v>
      </c>
      <c r="U114" s="14"/>
      <c r="V114" s="14">
        <f t="shared" ref="V114:AC114" si="197">SUM(V4:V83)</f>
        <v>6.6829029403626059</v>
      </c>
      <c r="W114" s="86"/>
      <c r="X114" s="14"/>
      <c r="Y114" s="72">
        <f t="shared" si="197"/>
        <v>10.695645762007409</v>
      </c>
      <c r="Z114" s="14"/>
      <c r="AA114" s="14">
        <f t="shared" si="197"/>
        <v>6.7066833271429802</v>
      </c>
      <c r="AB114" s="14"/>
      <c r="AC114" s="14">
        <f t="shared" si="197"/>
        <v>6.2231331240396841</v>
      </c>
    </row>
    <row r="115" spans="3:30" x14ac:dyDescent="0.3">
      <c r="E115" s="35"/>
      <c r="F115" s="35"/>
      <c r="G115" s="35"/>
      <c r="H115" s="35"/>
      <c r="I115" s="35"/>
      <c r="K115" s="35"/>
      <c r="L115" s="35"/>
      <c r="M115" s="35"/>
      <c r="N115" s="35"/>
      <c r="O115" s="35"/>
      <c r="R115" s="35"/>
      <c r="T115" s="35"/>
      <c r="U115" s="35"/>
      <c r="V115" s="35"/>
    </row>
    <row r="120" spans="3:30" x14ac:dyDescent="0.3">
      <c r="H120" s="36"/>
      <c r="I120" s="36"/>
      <c r="J120" s="36"/>
      <c r="K120" s="14"/>
      <c r="L120" s="14"/>
      <c r="M120" s="14"/>
    </row>
    <row r="121" spans="3:30" x14ac:dyDescent="0.3">
      <c r="H121" s="36"/>
      <c r="I121" s="36"/>
      <c r="J121" s="36"/>
      <c r="K121" s="14"/>
      <c r="L121" s="14"/>
      <c r="M121" s="14"/>
    </row>
    <row r="122" spans="3:30" x14ac:dyDescent="0.3">
      <c r="H122" s="36"/>
      <c r="I122" s="36"/>
      <c r="J122" s="36"/>
      <c r="K122" s="14"/>
      <c r="L122" s="14"/>
      <c r="M122" s="14"/>
      <c r="AD122" s="37"/>
    </row>
    <row r="123" spans="3:30" x14ac:dyDescent="0.3">
      <c r="H123" s="36"/>
      <c r="I123" s="36"/>
      <c r="J123" s="36"/>
      <c r="K123" s="14"/>
      <c r="L123" s="14"/>
      <c r="M123" s="14"/>
      <c r="AD123" s="37"/>
    </row>
    <row r="124" spans="3:30" x14ac:dyDescent="0.3">
      <c r="H124" s="36"/>
      <c r="I124" s="36"/>
      <c r="J124" s="36"/>
      <c r="K124" s="14"/>
      <c r="L124" s="14"/>
      <c r="M124" s="14"/>
      <c r="AD124" s="37"/>
    </row>
    <row r="125" spans="3:30" x14ac:dyDescent="0.3">
      <c r="H125" s="36"/>
      <c r="I125" s="36"/>
      <c r="J125" s="36"/>
      <c r="K125" s="14"/>
      <c r="L125" s="14"/>
      <c r="M125" s="14"/>
      <c r="AD125" s="37"/>
    </row>
    <row r="126" spans="3:30" x14ac:dyDescent="0.3">
      <c r="H126" s="36"/>
      <c r="I126" s="36"/>
      <c r="J126" s="36"/>
      <c r="K126" s="14"/>
      <c r="L126" s="14"/>
      <c r="M126" s="14"/>
      <c r="AD126" s="37"/>
    </row>
    <row r="127" spans="3:30" x14ac:dyDescent="0.3">
      <c r="H127" s="36"/>
      <c r="I127" s="36"/>
      <c r="J127" s="36"/>
      <c r="K127" s="14"/>
      <c r="L127" s="14"/>
      <c r="M127" s="14"/>
      <c r="AD127" s="37"/>
    </row>
    <row r="128" spans="3:30" x14ac:dyDescent="0.3">
      <c r="AD128" s="37"/>
    </row>
    <row r="129" spans="30:30" x14ac:dyDescent="0.3">
      <c r="AD129" s="37"/>
    </row>
    <row r="130" spans="30:30" x14ac:dyDescent="0.3">
      <c r="AD130" s="37"/>
    </row>
    <row r="131" spans="30:30" x14ac:dyDescent="0.3">
      <c r="AD131" s="37"/>
    </row>
    <row r="132" spans="30:30" x14ac:dyDescent="0.3">
      <c r="AD132" s="37"/>
    </row>
    <row r="133" spans="30:30" x14ac:dyDescent="0.3">
      <c r="AD133" s="37"/>
    </row>
    <row r="134" spans="30:30" x14ac:dyDescent="0.3">
      <c r="AD134" s="37"/>
    </row>
    <row r="135" spans="30:30" x14ac:dyDescent="0.3">
      <c r="AD135" s="37"/>
    </row>
    <row r="136" spans="30:30" x14ac:dyDescent="0.3">
      <c r="AD136" s="37"/>
    </row>
    <row r="137" spans="30:30" x14ac:dyDescent="0.3">
      <c r="AD137" s="37"/>
    </row>
    <row r="138" spans="30:30" x14ac:dyDescent="0.3">
      <c r="AD138" s="37"/>
    </row>
    <row r="139" spans="30:30" x14ac:dyDescent="0.3">
      <c r="AD139" s="37"/>
    </row>
    <row r="140" spans="30:30" x14ac:dyDescent="0.3">
      <c r="AD140" s="37"/>
    </row>
    <row r="141" spans="30:30" x14ac:dyDescent="0.3">
      <c r="AD141" s="37"/>
    </row>
    <row r="142" spans="30:30" x14ac:dyDescent="0.3">
      <c r="AD142" s="37"/>
    </row>
    <row r="143" spans="30:30" x14ac:dyDescent="0.3">
      <c r="AD143" s="37"/>
    </row>
    <row r="144" spans="30:30" x14ac:dyDescent="0.3">
      <c r="AD144" s="37"/>
    </row>
    <row r="145" spans="30:30" x14ac:dyDescent="0.3">
      <c r="AD145" s="37"/>
    </row>
    <row r="146" spans="30:30" x14ac:dyDescent="0.3">
      <c r="AD146" s="37"/>
    </row>
    <row r="147" spans="30:30" x14ac:dyDescent="0.3">
      <c r="AD147" s="37"/>
    </row>
    <row r="148" spans="30:30" x14ac:dyDescent="0.3">
      <c r="AD148" s="37"/>
    </row>
    <row r="149" spans="30:30" x14ac:dyDescent="0.3">
      <c r="AD149" s="37"/>
    </row>
    <row r="150" spans="30:30" x14ac:dyDescent="0.3">
      <c r="AD150" s="37"/>
    </row>
    <row r="151" spans="30:30" x14ac:dyDescent="0.3">
      <c r="AD151" s="37"/>
    </row>
    <row r="152" spans="30:30" x14ac:dyDescent="0.3">
      <c r="AD152" s="37"/>
    </row>
    <row r="153" spans="30:30" x14ac:dyDescent="0.3">
      <c r="AD153" s="37"/>
    </row>
    <row r="154" spans="30:30" x14ac:dyDescent="0.3">
      <c r="AD154" s="37"/>
    </row>
    <row r="155" spans="30:30" x14ac:dyDescent="0.3">
      <c r="AD155" s="37"/>
    </row>
    <row r="156" spans="30:30" x14ac:dyDescent="0.3">
      <c r="AD156" s="37"/>
    </row>
    <row r="157" spans="30:30" x14ac:dyDescent="0.3">
      <c r="AD157" s="37"/>
    </row>
    <row r="158" spans="30:30" x14ac:dyDescent="0.3">
      <c r="AD158" s="37"/>
    </row>
    <row r="159" spans="30:30" x14ac:dyDescent="0.3">
      <c r="AD159" s="37"/>
    </row>
    <row r="160" spans="30:30" x14ac:dyDescent="0.3">
      <c r="AD160" s="37"/>
    </row>
    <row r="161" spans="30:30" x14ac:dyDescent="0.3">
      <c r="AD161" s="37"/>
    </row>
    <row r="162" spans="30:30" x14ac:dyDescent="0.3">
      <c r="AD162" s="37"/>
    </row>
    <row r="163" spans="30:30" x14ac:dyDescent="0.3">
      <c r="AD163" s="37"/>
    </row>
    <row r="164" spans="30:30" x14ac:dyDescent="0.3">
      <c r="AD164" s="37"/>
    </row>
    <row r="165" spans="30:30" x14ac:dyDescent="0.3">
      <c r="AD165" s="37"/>
    </row>
    <row r="166" spans="30:30" x14ac:dyDescent="0.3">
      <c r="AD166" s="37"/>
    </row>
    <row r="167" spans="30:30" x14ac:dyDescent="0.3">
      <c r="AD167" s="37"/>
    </row>
    <row r="168" spans="30:30" x14ac:dyDescent="0.3">
      <c r="AD168" s="37"/>
    </row>
    <row r="169" spans="30:30" x14ac:dyDescent="0.3">
      <c r="AD169" s="37"/>
    </row>
    <row r="170" spans="30:30" x14ac:dyDescent="0.3">
      <c r="AD170" s="37"/>
    </row>
    <row r="171" spans="30:30" x14ac:dyDescent="0.3">
      <c r="AD171" s="37"/>
    </row>
    <row r="172" spans="30:30" x14ac:dyDescent="0.3">
      <c r="AD172" s="37"/>
    </row>
    <row r="173" spans="30:30" x14ac:dyDescent="0.3">
      <c r="AD173" s="37"/>
    </row>
    <row r="174" spans="30:30" x14ac:dyDescent="0.3">
      <c r="AD174" s="37"/>
    </row>
    <row r="175" spans="30:30" x14ac:dyDescent="0.3">
      <c r="AD175" s="37"/>
    </row>
    <row r="176" spans="30:30" x14ac:dyDescent="0.3">
      <c r="AD176" s="37"/>
    </row>
    <row r="177" spans="30:30" x14ac:dyDescent="0.3">
      <c r="AD177" s="37"/>
    </row>
    <row r="178" spans="30:30" x14ac:dyDescent="0.3">
      <c r="AD178" s="37"/>
    </row>
    <row r="179" spans="30:30" x14ac:dyDescent="0.3">
      <c r="AD179" s="37"/>
    </row>
    <row r="180" spans="30:30" x14ac:dyDescent="0.3">
      <c r="AD180" s="37"/>
    </row>
    <row r="181" spans="30:30" x14ac:dyDescent="0.3">
      <c r="AD181" s="37"/>
    </row>
    <row r="182" spans="30:30" x14ac:dyDescent="0.3">
      <c r="AD182" s="37"/>
    </row>
    <row r="183" spans="30:30" x14ac:dyDescent="0.3">
      <c r="AD183" s="37"/>
    </row>
    <row r="184" spans="30:30" x14ac:dyDescent="0.3">
      <c r="AD184" s="37"/>
    </row>
    <row r="185" spans="30:30" x14ac:dyDescent="0.3">
      <c r="AD185" s="37"/>
    </row>
    <row r="186" spans="30:30" x14ac:dyDescent="0.3">
      <c r="AD186" s="37"/>
    </row>
    <row r="187" spans="30:30" x14ac:dyDescent="0.3">
      <c r="AD187" s="37"/>
    </row>
    <row r="188" spans="30:30" x14ac:dyDescent="0.3">
      <c r="AD188" s="37"/>
    </row>
    <row r="189" spans="30:30" x14ac:dyDescent="0.3">
      <c r="AD189" s="37"/>
    </row>
    <row r="190" spans="30:30" x14ac:dyDescent="0.3">
      <c r="AD190" s="37"/>
    </row>
    <row r="191" spans="30:30" x14ac:dyDescent="0.3">
      <c r="AD191" s="37"/>
    </row>
    <row r="192" spans="30:30" x14ac:dyDescent="0.3">
      <c r="AD192" s="37"/>
    </row>
    <row r="193" spans="30:30" x14ac:dyDescent="0.3">
      <c r="AD193" s="37"/>
    </row>
    <row r="194" spans="30:30" x14ac:dyDescent="0.3">
      <c r="AD194" s="37"/>
    </row>
    <row r="195" spans="30:30" x14ac:dyDescent="0.3">
      <c r="AD195" s="37"/>
    </row>
    <row r="196" spans="30:30" x14ac:dyDescent="0.3">
      <c r="AD196" s="37"/>
    </row>
    <row r="197" spans="30:30" x14ac:dyDescent="0.3">
      <c r="AD197" s="37"/>
    </row>
    <row r="198" spans="30:30" x14ac:dyDescent="0.3">
      <c r="AD198" s="37"/>
    </row>
    <row r="199" spans="30:30" x14ac:dyDescent="0.3">
      <c r="AD199" s="38"/>
    </row>
    <row r="200" spans="30:30" x14ac:dyDescent="0.3">
      <c r="AD200" s="38"/>
    </row>
    <row r="201" spans="30:30" x14ac:dyDescent="0.3">
      <c r="AD201" s="38"/>
    </row>
  </sheetData>
  <mergeCells count="36">
    <mergeCell ref="S2:T2"/>
    <mergeCell ref="Q1:V1"/>
    <mergeCell ref="X1:AC1"/>
    <mergeCell ref="X2:Y2"/>
    <mergeCell ref="Z2:AA2"/>
    <mergeCell ref="AB2:AC2"/>
    <mergeCell ref="U2:V2"/>
    <mergeCell ref="H2:I2"/>
    <mergeCell ref="A64:A73"/>
    <mergeCell ref="A74:A83"/>
    <mergeCell ref="A1:A3"/>
    <mergeCell ref="B1:B3"/>
    <mergeCell ref="A24:A33"/>
    <mergeCell ref="A34:A43"/>
    <mergeCell ref="A44:A53"/>
    <mergeCell ref="A54:A63"/>
    <mergeCell ref="C1:C3"/>
    <mergeCell ref="A4:A13"/>
    <mergeCell ref="A14:A23"/>
    <mergeCell ref="D1:I1"/>
    <mergeCell ref="D2:E2"/>
    <mergeCell ref="F2:G2"/>
    <mergeCell ref="N2:O2"/>
    <mergeCell ref="Q2:R2"/>
    <mergeCell ref="P1:P1048576"/>
    <mergeCell ref="J1:O1"/>
    <mergeCell ref="J2:K2"/>
    <mergeCell ref="L2:M2"/>
    <mergeCell ref="A107:B109"/>
    <mergeCell ref="A86:B88"/>
    <mergeCell ref="A89:B91"/>
    <mergeCell ref="A92:B94"/>
    <mergeCell ref="A95:B97"/>
    <mergeCell ref="A98:B100"/>
    <mergeCell ref="A101:B103"/>
    <mergeCell ref="A104:B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16F2-E6BF-3046-AD83-6AD5B11A099A}">
  <dimension ref="A1:AC115"/>
  <sheetViews>
    <sheetView zoomScaleNormal="100" workbookViewId="0">
      <pane xSplit="4" ySplit="3" topLeftCell="G62" activePane="bottomRight" state="frozen"/>
      <selection pane="topRight" activeCell="E1" sqref="E1"/>
      <selection pane="bottomLeft" activeCell="A4" sqref="A4"/>
      <selection pane="bottomRight" activeCell="S72" sqref="S72"/>
    </sheetView>
  </sheetViews>
  <sheetFormatPr baseColWidth="10" defaultRowHeight="24" x14ac:dyDescent="0.3"/>
  <cols>
    <col min="1" max="2" width="10.83203125" style="71"/>
    <col min="3" max="3" width="10.83203125" style="1"/>
    <col min="4" max="4" width="8.83203125" style="1" customWidth="1"/>
    <col min="5" max="5" width="11.1640625" style="1" customWidth="1"/>
    <col min="6" max="10" width="8.83203125" style="1" customWidth="1"/>
    <col min="11" max="11" width="11.1640625" style="1" customWidth="1"/>
    <col min="12" max="15" width="8.83203125" style="1" customWidth="1"/>
    <col min="16" max="16" width="2.83203125" style="110" customWidth="1"/>
    <col min="17" max="18" width="8.83203125" style="10" customWidth="1"/>
    <col min="19" max="19" width="8.83203125" style="40" customWidth="1"/>
    <col min="20" max="20" width="8.83203125" style="10" customWidth="1"/>
    <col min="21" max="21" width="10.1640625" style="40" customWidth="1"/>
    <col min="22" max="22" width="8.83203125" style="10" customWidth="1"/>
    <col min="23" max="23" width="2.83203125" style="88" customWidth="1"/>
    <col min="24" max="29" width="10.83203125" style="10"/>
    <col min="30" max="16384" width="10.83203125" style="1"/>
  </cols>
  <sheetData>
    <row r="1" spans="1:29" ht="21" x14ac:dyDescent="0.25">
      <c r="A1" s="129" t="s">
        <v>6</v>
      </c>
      <c r="B1" s="129" t="s">
        <v>0</v>
      </c>
      <c r="C1" s="132" t="s">
        <v>1</v>
      </c>
      <c r="D1" s="107"/>
      <c r="E1" s="107"/>
      <c r="F1" s="107"/>
      <c r="G1" s="107"/>
      <c r="H1" s="107"/>
      <c r="I1" s="125"/>
      <c r="J1" s="107" t="s">
        <v>241</v>
      </c>
      <c r="K1" s="107"/>
      <c r="L1" s="107"/>
      <c r="M1" s="107"/>
      <c r="N1" s="107"/>
      <c r="O1" s="125"/>
      <c r="P1" s="109"/>
      <c r="Q1" s="46"/>
      <c r="R1" s="47"/>
      <c r="S1" s="47"/>
      <c r="T1" s="47"/>
      <c r="U1" s="47"/>
      <c r="V1" s="47"/>
      <c r="W1" s="81"/>
      <c r="X1" s="106" t="s">
        <v>246</v>
      </c>
      <c r="Y1" s="107"/>
      <c r="Z1" s="107"/>
      <c r="AA1" s="107"/>
      <c r="AB1" s="107"/>
      <c r="AC1" s="107"/>
    </row>
    <row r="2" spans="1:29" ht="22" thickBot="1" x14ac:dyDescent="0.3">
      <c r="A2" s="130"/>
      <c r="B2" s="130"/>
      <c r="C2" s="133"/>
      <c r="D2" s="99" t="s">
        <v>4</v>
      </c>
      <c r="E2" s="99"/>
      <c r="F2" s="99" t="s">
        <v>185</v>
      </c>
      <c r="G2" s="99"/>
      <c r="H2" s="99" t="s">
        <v>5</v>
      </c>
      <c r="I2" s="99"/>
      <c r="J2" s="99" t="s">
        <v>4</v>
      </c>
      <c r="K2" s="99"/>
      <c r="L2" s="99" t="s">
        <v>185</v>
      </c>
      <c r="M2" s="99"/>
      <c r="N2" s="99" t="s">
        <v>5</v>
      </c>
      <c r="O2" s="99"/>
      <c r="Q2" s="99" t="s">
        <v>3</v>
      </c>
      <c r="R2" s="99"/>
      <c r="S2" s="99" t="s">
        <v>239</v>
      </c>
      <c r="T2" s="99"/>
      <c r="U2" s="126" t="s">
        <v>187</v>
      </c>
      <c r="V2" s="127"/>
      <c r="W2" s="82"/>
      <c r="X2" s="97" t="s">
        <v>245</v>
      </c>
      <c r="Y2" s="98"/>
      <c r="Z2" s="97" t="s">
        <v>243</v>
      </c>
      <c r="AA2" s="98"/>
      <c r="AB2" s="97" t="s">
        <v>244</v>
      </c>
      <c r="AC2" s="98"/>
    </row>
    <row r="3" spans="1:29" ht="21" x14ac:dyDescent="0.25">
      <c r="A3" s="131"/>
      <c r="B3" s="131"/>
      <c r="C3" s="134"/>
      <c r="D3" s="44" t="s">
        <v>7</v>
      </c>
      <c r="E3" s="44" t="s">
        <v>8</v>
      </c>
      <c r="F3" s="44" t="s">
        <v>7</v>
      </c>
      <c r="G3" s="44" t="s">
        <v>8</v>
      </c>
      <c r="H3" s="44" t="s">
        <v>7</v>
      </c>
      <c r="I3" s="45" t="s">
        <v>8</v>
      </c>
      <c r="J3" s="44" t="s">
        <v>7</v>
      </c>
      <c r="K3" s="44" t="s">
        <v>8</v>
      </c>
      <c r="L3" s="44" t="s">
        <v>7</v>
      </c>
      <c r="M3" s="44" t="s">
        <v>8</v>
      </c>
      <c r="N3" s="44" t="s">
        <v>7</v>
      </c>
      <c r="O3" s="45" t="s">
        <v>8</v>
      </c>
      <c r="Q3" s="48" t="s">
        <v>7</v>
      </c>
      <c r="R3" s="45" t="s">
        <v>8</v>
      </c>
      <c r="S3" s="49" t="s">
        <v>7</v>
      </c>
      <c r="T3" s="49" t="s">
        <v>8</v>
      </c>
      <c r="U3" s="49" t="s">
        <v>7</v>
      </c>
      <c r="V3" s="49" t="s">
        <v>8</v>
      </c>
      <c r="W3" s="83"/>
      <c r="X3" s="8" t="s">
        <v>7</v>
      </c>
      <c r="Y3" s="8" t="s">
        <v>8</v>
      </c>
      <c r="Z3" s="8" t="s">
        <v>7</v>
      </c>
      <c r="AA3" s="8" t="s">
        <v>8</v>
      </c>
      <c r="AB3" s="8" t="s">
        <v>7</v>
      </c>
      <c r="AC3" s="43" t="s">
        <v>8</v>
      </c>
    </row>
    <row r="4" spans="1:29" s="50" customFormat="1" x14ac:dyDescent="0.2">
      <c r="A4" s="113" t="s">
        <v>23</v>
      </c>
      <c r="B4" s="74" t="s">
        <v>100</v>
      </c>
      <c r="C4" s="50">
        <v>2563</v>
      </c>
      <c r="D4" s="50">
        <v>2949</v>
      </c>
      <c r="E4" s="51">
        <f>D4/$C4-1</f>
        <v>0.15060476004682011</v>
      </c>
      <c r="F4" s="50">
        <v>3237</v>
      </c>
      <c r="G4" s="51">
        <f>F4/$C4-1</f>
        <v>0.26297307842372231</v>
      </c>
      <c r="H4" s="50">
        <v>3268</v>
      </c>
      <c r="I4" s="51">
        <f>H4/$C4-1</f>
        <v>0.2750682793601249</v>
      </c>
      <c r="J4" s="50">
        <v>2832</v>
      </c>
      <c r="K4" s="51">
        <f>J4/$C4-1</f>
        <v>0.10495513070620377</v>
      </c>
      <c r="L4" s="50">
        <v>3149</v>
      </c>
      <c r="M4" s="51">
        <f>L4/$C4-1</f>
        <v>0.22863831447522442</v>
      </c>
      <c r="N4" s="50">
        <v>3039</v>
      </c>
      <c r="O4" s="51">
        <f>N4/$C4-1</f>
        <v>0.18571985953960213</v>
      </c>
      <c r="P4" s="110"/>
      <c r="Q4" s="50">
        <v>3086</v>
      </c>
      <c r="R4" s="51">
        <f>Q4/$C4-1</f>
        <v>0.20405774483027694</v>
      </c>
      <c r="S4" s="52">
        <v>2855</v>
      </c>
      <c r="T4" s="51">
        <f>S4/$C4-1</f>
        <v>0.11392898946547025</v>
      </c>
      <c r="U4" s="53">
        <v>2637</v>
      </c>
      <c r="V4" s="51">
        <f t="shared" ref="V4:V19" si="0">U4/$C4-1</f>
        <v>2.8872415138509577E-2</v>
      </c>
      <c r="W4" s="92"/>
      <c r="X4" s="53">
        <v>3068.99951171875</v>
      </c>
      <c r="Y4" s="51">
        <f t="shared" ref="Y4:Y67" si="1">X4/$C4-1</f>
        <v>0.19742470219225527</v>
      </c>
      <c r="Z4" s="53">
        <v>2805.00048828125</v>
      </c>
      <c r="AA4" s="51">
        <f t="shared" ref="AA4:AA67" si="2">Z4/$C4-1</f>
        <v>9.4420791369976609E-2</v>
      </c>
      <c r="AB4" s="53">
        <v>2805.00048828125</v>
      </c>
      <c r="AC4" s="51">
        <f t="shared" ref="AC4:AC67" si="3">AB4/$C4-1</f>
        <v>9.4420791369976609E-2</v>
      </c>
    </row>
    <row r="5" spans="1:29" s="50" customFormat="1" x14ac:dyDescent="0.2">
      <c r="A5" s="113"/>
      <c r="B5" s="74" t="s">
        <v>101</v>
      </c>
      <c r="C5" s="50">
        <v>2706</v>
      </c>
      <c r="D5" s="50">
        <v>3834</v>
      </c>
      <c r="E5" s="51">
        <f t="shared" ref="E5:E68" si="4">D5/$C5-1</f>
        <v>0.41685144124168505</v>
      </c>
      <c r="F5" s="50">
        <v>3444</v>
      </c>
      <c r="G5" s="51">
        <f t="shared" ref="G5:G68" si="5">F5/$C5-1</f>
        <v>0.27272727272727271</v>
      </c>
      <c r="H5" s="50">
        <v>3358</v>
      </c>
      <c r="I5" s="51">
        <f t="shared" ref="I5:I68" si="6">H5/$C5-1</f>
        <v>0.24094604582409462</v>
      </c>
      <c r="J5" s="50">
        <v>3268</v>
      </c>
      <c r="K5" s="51">
        <f t="shared" ref="K5:K68" si="7">J5/$C5-1</f>
        <v>0.20768662232076873</v>
      </c>
      <c r="L5" s="50">
        <v>3138</v>
      </c>
      <c r="M5" s="51">
        <f t="shared" ref="M5:M68" si="8">L5/$C5-1</f>
        <v>0.15964523281596454</v>
      </c>
      <c r="N5" s="50">
        <v>3173</v>
      </c>
      <c r="O5" s="51">
        <f t="shared" ref="O5:O68" si="9">N5/$C5-1</f>
        <v>0.17257945306725797</v>
      </c>
      <c r="P5" s="110"/>
      <c r="Q5" s="50">
        <v>3167</v>
      </c>
      <c r="R5" s="51">
        <f t="shared" ref="R5:R68" si="10">Q5/$C5-1</f>
        <v>0.17036215816703626</v>
      </c>
      <c r="S5" s="52">
        <v>3245</v>
      </c>
      <c r="T5" s="51">
        <f>S5/$C5-1</f>
        <v>0.19918699186991873</v>
      </c>
      <c r="U5" s="53">
        <v>2757</v>
      </c>
      <c r="V5" s="51">
        <f t="shared" si="0"/>
        <v>1.8847006651884657E-2</v>
      </c>
      <c r="W5" s="92"/>
      <c r="X5" s="53">
        <v>3194.00048828125</v>
      </c>
      <c r="Y5" s="51">
        <f t="shared" si="1"/>
        <v>0.18034016566195499</v>
      </c>
      <c r="Z5" s="53">
        <v>2942</v>
      </c>
      <c r="AA5" s="51">
        <f t="shared" si="2"/>
        <v>8.721359940872131E-2</v>
      </c>
      <c r="AB5" s="53">
        <v>2942</v>
      </c>
      <c r="AC5" s="51">
        <f t="shared" si="3"/>
        <v>8.721359940872131E-2</v>
      </c>
    </row>
    <row r="6" spans="1:29" s="50" customFormat="1" x14ac:dyDescent="0.2">
      <c r="A6" s="113"/>
      <c r="B6" s="74" t="s">
        <v>102</v>
      </c>
      <c r="C6" s="50">
        <v>2731</v>
      </c>
      <c r="D6" s="50">
        <v>3565</v>
      </c>
      <c r="E6" s="51">
        <f t="shared" si="4"/>
        <v>0.30538264372024893</v>
      </c>
      <c r="F6" s="50">
        <v>3338</v>
      </c>
      <c r="G6" s="51">
        <f t="shared" si="5"/>
        <v>0.22226290735994136</v>
      </c>
      <c r="H6" s="50">
        <v>3335</v>
      </c>
      <c r="I6" s="51">
        <f t="shared" si="6"/>
        <v>0.2211644086415232</v>
      </c>
      <c r="J6" s="50">
        <v>3187</v>
      </c>
      <c r="K6" s="51">
        <f t="shared" si="7"/>
        <v>0.16697180519956056</v>
      </c>
      <c r="L6" s="50">
        <v>3261</v>
      </c>
      <c r="M6" s="51">
        <f t="shared" si="8"/>
        <v>0.19406810692054188</v>
      </c>
      <c r="N6" s="50">
        <v>3151</v>
      </c>
      <c r="O6" s="51">
        <f t="shared" si="9"/>
        <v>0.15378982057854262</v>
      </c>
      <c r="P6" s="110"/>
      <c r="Q6" s="50">
        <v>3344</v>
      </c>
      <c r="R6" s="51">
        <f t="shared" si="10"/>
        <v>0.22445990479677769</v>
      </c>
      <c r="S6" s="52">
        <v>3031</v>
      </c>
      <c r="T6" s="51">
        <f>S6/$C6-1</f>
        <v>0.10984987184181616</v>
      </c>
      <c r="U6" s="53">
        <v>2784</v>
      </c>
      <c r="V6" s="51">
        <f t="shared" si="0"/>
        <v>1.9406810692054188E-2</v>
      </c>
      <c r="W6" s="92"/>
      <c r="X6" s="53">
        <v>3129.99975585937</v>
      </c>
      <c r="Y6" s="51">
        <f t="shared" si="1"/>
        <v>0.14610024015355916</v>
      </c>
      <c r="Z6" s="53">
        <v>3005</v>
      </c>
      <c r="AA6" s="51">
        <f t="shared" si="2"/>
        <v>0.10032954961552543</v>
      </c>
      <c r="AB6" s="53">
        <v>2997</v>
      </c>
      <c r="AC6" s="51">
        <f t="shared" si="3"/>
        <v>9.7400219699743662E-2</v>
      </c>
    </row>
    <row r="7" spans="1:29" s="50" customFormat="1" x14ac:dyDescent="0.2">
      <c r="A7" s="113"/>
      <c r="B7" s="74" t="s">
        <v>103</v>
      </c>
      <c r="C7" s="50">
        <v>2669</v>
      </c>
      <c r="D7" s="50">
        <v>3303</v>
      </c>
      <c r="E7" s="51">
        <f t="shared" si="4"/>
        <v>0.23754215061820916</v>
      </c>
      <c r="F7" s="50">
        <v>3187</v>
      </c>
      <c r="G7" s="51">
        <f t="shared" si="5"/>
        <v>0.1940801798426377</v>
      </c>
      <c r="H7" s="50">
        <v>3220</v>
      </c>
      <c r="I7" s="51">
        <f t="shared" si="6"/>
        <v>0.20644436118396414</v>
      </c>
      <c r="J7" s="50">
        <v>3041</v>
      </c>
      <c r="K7" s="51">
        <f t="shared" si="7"/>
        <v>0.13937804421131506</v>
      </c>
      <c r="L7" s="50">
        <v>3043</v>
      </c>
      <c r="M7" s="51">
        <f t="shared" si="8"/>
        <v>0.14012738853503182</v>
      </c>
      <c r="N7" s="50">
        <v>3049</v>
      </c>
      <c r="O7" s="51">
        <f t="shared" si="9"/>
        <v>0.1423754215061821</v>
      </c>
      <c r="P7" s="110"/>
      <c r="Q7" s="50">
        <v>3104</v>
      </c>
      <c r="R7" s="51">
        <f t="shared" si="10"/>
        <v>0.16298239040839269</v>
      </c>
      <c r="S7" s="52">
        <v>2898</v>
      </c>
      <c r="T7" s="51">
        <f>S7/$C7-1</f>
        <v>8.5799925065567662E-2</v>
      </c>
      <c r="U7" s="53">
        <v>2717</v>
      </c>
      <c r="V7" s="51">
        <f t="shared" si="0"/>
        <v>1.7984263769202036E-2</v>
      </c>
      <c r="W7" s="92"/>
      <c r="X7" s="53">
        <v>2898.00024414062</v>
      </c>
      <c r="Y7" s="51">
        <f t="shared" si="1"/>
        <v>8.5800016538261525E-2</v>
      </c>
      <c r="Z7" s="53">
        <v>2899.99975585937</v>
      </c>
      <c r="AA7" s="51">
        <f t="shared" si="2"/>
        <v>8.6549177916586784E-2</v>
      </c>
      <c r="AB7" s="53">
        <v>2871.00024414062</v>
      </c>
      <c r="AC7" s="51">
        <f t="shared" si="3"/>
        <v>7.5683868168085366E-2</v>
      </c>
    </row>
    <row r="8" spans="1:29" s="50" customFormat="1" x14ac:dyDescent="0.2">
      <c r="A8" s="113"/>
      <c r="B8" s="74" t="s">
        <v>104</v>
      </c>
      <c r="C8" s="50">
        <v>2749</v>
      </c>
      <c r="D8" s="50">
        <v>3802</v>
      </c>
      <c r="E8" s="51">
        <f t="shared" si="4"/>
        <v>0.38304838122953799</v>
      </c>
      <c r="F8" s="50">
        <v>3594</v>
      </c>
      <c r="G8" s="51">
        <f t="shared" si="5"/>
        <v>0.30738450345580204</v>
      </c>
      <c r="H8" s="50">
        <v>3508</v>
      </c>
      <c r="I8" s="51">
        <f t="shared" si="6"/>
        <v>0.27610040014550741</v>
      </c>
      <c r="J8" s="50">
        <v>3252</v>
      </c>
      <c r="K8" s="51">
        <f t="shared" si="7"/>
        <v>0.18297562750090934</v>
      </c>
      <c r="L8" s="50">
        <v>3352</v>
      </c>
      <c r="M8" s="51">
        <f t="shared" si="8"/>
        <v>0.21935249181520544</v>
      </c>
      <c r="N8" s="50">
        <v>3329</v>
      </c>
      <c r="O8" s="51">
        <f t="shared" si="9"/>
        <v>0.21098581302291741</v>
      </c>
      <c r="P8" s="110"/>
      <c r="Q8" s="50">
        <v>3454</v>
      </c>
      <c r="R8" s="51">
        <f t="shared" si="10"/>
        <v>0.25645689341578759</v>
      </c>
      <c r="S8" s="52">
        <v>3090</v>
      </c>
      <c r="T8" s="51">
        <f>S8/$C8-1</f>
        <v>0.12404510731174967</v>
      </c>
      <c r="U8" s="53">
        <v>2838</v>
      </c>
      <c r="V8" s="51">
        <f t="shared" si="0"/>
        <v>3.2375409239723485E-2</v>
      </c>
      <c r="W8" s="92"/>
      <c r="X8" s="53">
        <v>3083.00048828125</v>
      </c>
      <c r="Y8" s="51">
        <f t="shared" si="1"/>
        <v>0.12149890443115674</v>
      </c>
      <c r="Z8" s="53">
        <v>3018.00024414062</v>
      </c>
      <c r="AA8" s="51">
        <f t="shared" si="2"/>
        <v>9.7853853816158631E-2</v>
      </c>
      <c r="AB8" s="53">
        <v>3002.00024414062</v>
      </c>
      <c r="AC8" s="51">
        <f t="shared" si="3"/>
        <v>9.2033555525871336E-2</v>
      </c>
    </row>
    <row r="9" spans="1:29" s="50" customFormat="1" x14ac:dyDescent="0.2">
      <c r="A9" s="113"/>
      <c r="B9" s="74" t="s">
        <v>105</v>
      </c>
      <c r="C9" s="50">
        <v>3248</v>
      </c>
      <c r="D9" s="50">
        <v>4213</v>
      </c>
      <c r="E9" s="51">
        <f t="shared" si="4"/>
        <v>0.29710591133004915</v>
      </c>
      <c r="F9" s="50">
        <v>4262</v>
      </c>
      <c r="G9" s="51">
        <f t="shared" si="5"/>
        <v>0.31219211822660098</v>
      </c>
      <c r="H9" s="50">
        <v>4240</v>
      </c>
      <c r="I9" s="51">
        <f t="shared" si="6"/>
        <v>0.30541871921182273</v>
      </c>
      <c r="J9" s="50">
        <v>3854</v>
      </c>
      <c r="K9" s="51">
        <f t="shared" si="7"/>
        <v>0.18657635467980294</v>
      </c>
      <c r="L9" s="50">
        <v>4043</v>
      </c>
      <c r="M9" s="51">
        <f t="shared" si="8"/>
        <v>0.24476600985221686</v>
      </c>
      <c r="N9" s="50">
        <v>4073</v>
      </c>
      <c r="O9" s="51">
        <f t="shared" si="9"/>
        <v>0.25400246305418728</v>
      </c>
      <c r="P9" s="110"/>
      <c r="Q9" s="50">
        <v>3931</v>
      </c>
      <c r="R9" s="51">
        <f t="shared" si="10"/>
        <v>0.21028325123152714</v>
      </c>
      <c r="S9" s="52">
        <v>3715</v>
      </c>
      <c r="T9" s="51">
        <f t="shared" ref="T9:T67" si="11">S9/$C9-1</f>
        <v>0.14378078817733986</v>
      </c>
      <c r="U9" s="53">
        <v>3466</v>
      </c>
      <c r="V9" s="51">
        <f t="shared" si="0"/>
        <v>6.711822660098532E-2</v>
      </c>
      <c r="W9" s="92"/>
      <c r="X9" s="53">
        <v>3822.99951171875</v>
      </c>
      <c r="Y9" s="51">
        <f t="shared" si="1"/>
        <v>0.17703186937153625</v>
      </c>
      <c r="Z9" s="53">
        <v>3667.99975585937</v>
      </c>
      <c r="AA9" s="51">
        <f t="shared" si="2"/>
        <v>0.12931026966113612</v>
      </c>
      <c r="AB9" s="53">
        <v>3667.99975585937</v>
      </c>
      <c r="AC9" s="51">
        <f t="shared" si="3"/>
        <v>0.12931026966113612</v>
      </c>
    </row>
    <row r="10" spans="1:29" s="50" customFormat="1" x14ac:dyDescent="0.2">
      <c r="A10" s="113"/>
      <c r="B10" s="74" t="s">
        <v>106</v>
      </c>
      <c r="C10" s="50">
        <v>3390</v>
      </c>
      <c r="D10" s="50">
        <v>4217</v>
      </c>
      <c r="E10" s="51">
        <f t="shared" si="4"/>
        <v>0.24395280235988204</v>
      </c>
      <c r="F10" s="50">
        <v>4631</v>
      </c>
      <c r="G10" s="51">
        <f t="shared" si="5"/>
        <v>0.36607669616519178</v>
      </c>
      <c r="H10" s="50">
        <v>4719</v>
      </c>
      <c r="I10" s="51">
        <f t="shared" si="6"/>
        <v>0.39203539823008859</v>
      </c>
      <c r="J10" s="50">
        <v>4033</v>
      </c>
      <c r="K10" s="51">
        <f t="shared" si="7"/>
        <v>0.18967551622418877</v>
      </c>
      <c r="L10" s="50">
        <v>4439</v>
      </c>
      <c r="M10" s="51">
        <f t="shared" si="8"/>
        <v>0.30943952802359886</v>
      </c>
      <c r="N10" s="50">
        <v>4488</v>
      </c>
      <c r="O10" s="51">
        <f t="shared" si="9"/>
        <v>0.32389380530973444</v>
      </c>
      <c r="P10" s="110"/>
      <c r="Q10" s="50">
        <v>4425</v>
      </c>
      <c r="R10" s="51">
        <f t="shared" si="10"/>
        <v>0.30530973451327426</v>
      </c>
      <c r="S10" s="52">
        <v>3649</v>
      </c>
      <c r="T10" s="51">
        <f t="shared" si="11"/>
        <v>7.6401179941002928E-2</v>
      </c>
      <c r="U10" s="53">
        <v>3750</v>
      </c>
      <c r="V10" s="51">
        <f t="shared" si="0"/>
        <v>0.10619469026548667</v>
      </c>
      <c r="W10" s="92"/>
      <c r="X10" s="53">
        <v>4139</v>
      </c>
      <c r="Y10" s="51">
        <f t="shared" si="1"/>
        <v>0.22094395280235979</v>
      </c>
      <c r="Z10" s="53">
        <v>3887.00024414062</v>
      </c>
      <c r="AA10" s="51">
        <f t="shared" si="2"/>
        <v>0.14660774163440116</v>
      </c>
      <c r="AB10" s="53">
        <v>3887.00024414062</v>
      </c>
      <c r="AC10" s="51">
        <f t="shared" si="3"/>
        <v>0.14660774163440116</v>
      </c>
    </row>
    <row r="11" spans="1:29" s="50" customFormat="1" x14ac:dyDescent="0.2">
      <c r="A11" s="113"/>
      <c r="B11" s="74" t="s">
        <v>107</v>
      </c>
      <c r="C11" s="50">
        <v>3441</v>
      </c>
      <c r="D11" s="50">
        <v>4403</v>
      </c>
      <c r="E11" s="51">
        <f t="shared" si="4"/>
        <v>0.27956989247311825</v>
      </c>
      <c r="F11" s="50">
        <v>4169</v>
      </c>
      <c r="G11" s="51">
        <f t="shared" si="5"/>
        <v>0.2115664051147923</v>
      </c>
      <c r="H11" s="50">
        <v>4574</v>
      </c>
      <c r="I11" s="51">
        <f t="shared" si="6"/>
        <v>0.32926474861958743</v>
      </c>
      <c r="J11" s="50">
        <v>4072</v>
      </c>
      <c r="K11" s="51">
        <f t="shared" si="7"/>
        <v>0.18337692531240912</v>
      </c>
      <c r="L11" s="50">
        <v>4156</v>
      </c>
      <c r="M11" s="51">
        <f t="shared" si="8"/>
        <v>0.20778843359488519</v>
      </c>
      <c r="N11" s="50">
        <v>4470</v>
      </c>
      <c r="O11" s="51">
        <f t="shared" si="9"/>
        <v>0.29904097646033123</v>
      </c>
      <c r="P11" s="110"/>
      <c r="Q11" s="50">
        <v>4276</v>
      </c>
      <c r="R11" s="51">
        <f t="shared" si="10"/>
        <v>0.24266201685556532</v>
      </c>
      <c r="S11" s="52">
        <v>3805</v>
      </c>
      <c r="T11" s="51">
        <f t="shared" si="11"/>
        <v>0.10578320255739615</v>
      </c>
      <c r="U11" s="53">
        <v>3773</v>
      </c>
      <c r="V11" s="51">
        <f t="shared" si="0"/>
        <v>9.6483580354548071E-2</v>
      </c>
      <c r="W11" s="92"/>
      <c r="X11" s="53">
        <v>4075.99951171875</v>
      </c>
      <c r="Y11" s="51">
        <f t="shared" si="1"/>
        <v>0.18453923618679169</v>
      </c>
      <c r="Z11" s="53">
        <v>3973.9990234375</v>
      </c>
      <c r="AA11" s="51">
        <f t="shared" si="2"/>
        <v>0.15489654851423995</v>
      </c>
      <c r="AB11" s="53">
        <v>3864</v>
      </c>
      <c r="AC11" s="51">
        <f t="shared" si="3"/>
        <v>0.12292938099389716</v>
      </c>
    </row>
    <row r="12" spans="1:29" s="50" customFormat="1" x14ac:dyDescent="0.2">
      <c r="A12" s="113"/>
      <c r="B12" s="74" t="s">
        <v>108</v>
      </c>
      <c r="C12" s="50">
        <v>3475</v>
      </c>
      <c r="D12" s="50">
        <v>4489</v>
      </c>
      <c r="E12" s="51">
        <f t="shared" si="4"/>
        <v>0.29179856115107916</v>
      </c>
      <c r="F12" s="50">
        <v>4435</v>
      </c>
      <c r="G12" s="51">
        <f t="shared" si="5"/>
        <v>0.2762589928057555</v>
      </c>
      <c r="H12" s="50">
        <v>4910</v>
      </c>
      <c r="I12" s="51">
        <f t="shared" si="6"/>
        <v>0.4129496402877697</v>
      </c>
      <c r="J12" s="50">
        <v>4153</v>
      </c>
      <c r="K12" s="51">
        <f t="shared" si="7"/>
        <v>0.19510791366906477</v>
      </c>
      <c r="L12" s="50">
        <v>4325</v>
      </c>
      <c r="M12" s="51">
        <f t="shared" si="8"/>
        <v>0.24460431654676262</v>
      </c>
      <c r="N12" s="50">
        <v>4615</v>
      </c>
      <c r="O12" s="51">
        <f t="shared" si="9"/>
        <v>0.32805755395683445</v>
      </c>
      <c r="P12" s="110"/>
      <c r="Q12" s="50">
        <v>4703</v>
      </c>
      <c r="R12" s="51">
        <f t="shared" si="10"/>
        <v>0.3533812949640287</v>
      </c>
      <c r="S12" s="52">
        <v>4037</v>
      </c>
      <c r="T12" s="51">
        <f t="shared" si="11"/>
        <v>0.16172661870503591</v>
      </c>
      <c r="U12" s="53">
        <v>3708</v>
      </c>
      <c r="V12" s="51">
        <f t="shared" si="0"/>
        <v>6.7050359712230279E-2</v>
      </c>
      <c r="W12" s="92"/>
      <c r="X12" s="53">
        <v>4282</v>
      </c>
      <c r="Y12" s="51">
        <f t="shared" si="1"/>
        <v>0.23223021582733816</v>
      </c>
      <c r="Z12" s="53">
        <v>4031.00024414062</v>
      </c>
      <c r="AA12" s="51">
        <f t="shared" si="2"/>
        <v>0.16000007025629359</v>
      </c>
      <c r="AB12" s="53">
        <v>4024.99951171875</v>
      </c>
      <c r="AC12" s="51">
        <f t="shared" si="3"/>
        <v>0.15827324078237415</v>
      </c>
    </row>
    <row r="13" spans="1:29" s="77" customFormat="1" ht="25" thickBot="1" x14ac:dyDescent="0.25">
      <c r="A13" s="113"/>
      <c r="B13" s="76" t="s">
        <v>109</v>
      </c>
      <c r="C13" s="77">
        <v>3266</v>
      </c>
      <c r="D13" s="77">
        <v>3882</v>
      </c>
      <c r="E13" s="78">
        <f t="shared" si="4"/>
        <v>0.18860992039191671</v>
      </c>
      <c r="F13" s="77">
        <v>4339</v>
      </c>
      <c r="G13" s="78">
        <f t="shared" si="5"/>
        <v>0.32853643600734839</v>
      </c>
      <c r="H13" s="77">
        <v>4600</v>
      </c>
      <c r="I13" s="78">
        <f t="shared" si="6"/>
        <v>0.40845070422535201</v>
      </c>
      <c r="J13" s="77">
        <v>3788</v>
      </c>
      <c r="K13" s="78">
        <f t="shared" si="7"/>
        <v>0.15982853643600725</v>
      </c>
      <c r="L13" s="77">
        <v>4180</v>
      </c>
      <c r="M13" s="78">
        <f t="shared" si="8"/>
        <v>0.27985303123086336</v>
      </c>
      <c r="N13" s="77">
        <v>4294</v>
      </c>
      <c r="O13" s="78">
        <f t="shared" si="9"/>
        <v>0.314758113900796</v>
      </c>
      <c r="P13" s="110"/>
      <c r="Q13" s="77">
        <v>4207</v>
      </c>
      <c r="R13" s="78">
        <f t="shared" si="10"/>
        <v>0.28812002449479479</v>
      </c>
      <c r="S13" s="91">
        <v>3693</v>
      </c>
      <c r="T13" s="78">
        <f t="shared" si="11"/>
        <v>0.1307409675443969</v>
      </c>
      <c r="U13" s="80">
        <v>3509</v>
      </c>
      <c r="V13" s="78">
        <f t="shared" si="0"/>
        <v>7.4402939375382671E-2</v>
      </c>
      <c r="W13" s="93"/>
      <c r="X13" s="80">
        <v>4091.99975585937</v>
      </c>
      <c r="Y13" s="78">
        <f t="shared" si="1"/>
        <v>0.25290868213697792</v>
      </c>
      <c r="Z13" s="80">
        <v>3732</v>
      </c>
      <c r="AA13" s="78">
        <f t="shared" si="2"/>
        <v>0.14268218003674216</v>
      </c>
      <c r="AB13" s="80">
        <v>3684.99975585937</v>
      </c>
      <c r="AC13" s="78">
        <f t="shared" si="3"/>
        <v>0.12829141330660443</v>
      </c>
    </row>
    <row r="14" spans="1:29" s="10" customFormat="1" x14ac:dyDescent="0.2">
      <c r="A14" s="96" t="s">
        <v>34</v>
      </c>
      <c r="B14" s="69" t="s">
        <v>110</v>
      </c>
      <c r="C14" s="10">
        <v>3244</v>
      </c>
      <c r="D14" s="10">
        <v>4820</v>
      </c>
      <c r="E14" s="34">
        <f t="shared" si="4"/>
        <v>0.4858199753390875</v>
      </c>
      <c r="F14" s="10">
        <v>3949</v>
      </c>
      <c r="G14" s="34">
        <f t="shared" si="5"/>
        <v>0.21732429099876693</v>
      </c>
      <c r="H14" s="10">
        <v>3826</v>
      </c>
      <c r="I14" s="34">
        <f t="shared" si="6"/>
        <v>0.17940813810110967</v>
      </c>
      <c r="J14" s="10">
        <v>3747</v>
      </c>
      <c r="K14" s="34">
        <f t="shared" si="7"/>
        <v>0.15505548705302097</v>
      </c>
      <c r="L14" s="10">
        <v>3753</v>
      </c>
      <c r="M14" s="34">
        <f t="shared" si="8"/>
        <v>0.15690505548705302</v>
      </c>
      <c r="N14" s="10">
        <v>3830</v>
      </c>
      <c r="O14" s="34">
        <f t="shared" si="9"/>
        <v>0.18064118372379778</v>
      </c>
      <c r="P14" s="110"/>
      <c r="Q14" s="10">
        <v>3974</v>
      </c>
      <c r="R14" s="34">
        <f t="shared" si="10"/>
        <v>0.22503082614056713</v>
      </c>
      <c r="S14" s="39">
        <v>3544</v>
      </c>
      <c r="T14" s="34">
        <f t="shared" si="11"/>
        <v>9.2478421701603031E-2</v>
      </c>
      <c r="U14" s="42">
        <v>3328</v>
      </c>
      <c r="V14" s="34">
        <f t="shared" si="0"/>
        <v>2.5893958076448786E-2</v>
      </c>
      <c r="W14" s="92"/>
      <c r="X14" s="42">
        <v>3783.00024414062</v>
      </c>
      <c r="Y14" s="34">
        <f t="shared" si="1"/>
        <v>0.16615297291634401</v>
      </c>
      <c r="Z14" s="42">
        <v>3642.00024414062</v>
      </c>
      <c r="AA14" s="34">
        <f t="shared" si="2"/>
        <v>0.12268811471659058</v>
      </c>
      <c r="AB14" s="42">
        <v>3543.00048828125</v>
      </c>
      <c r="AC14" s="34">
        <f t="shared" si="3"/>
        <v>9.2170310814195355E-2</v>
      </c>
    </row>
    <row r="15" spans="1:29" s="10" customFormat="1" x14ac:dyDescent="0.2">
      <c r="A15" s="96"/>
      <c r="B15" s="69" t="s">
        <v>111</v>
      </c>
      <c r="C15" s="10">
        <v>3046</v>
      </c>
      <c r="D15" s="10">
        <v>3802</v>
      </c>
      <c r="E15" s="34">
        <f t="shared" si="4"/>
        <v>0.24819435325016426</v>
      </c>
      <c r="F15" s="10">
        <v>3691</v>
      </c>
      <c r="G15" s="34">
        <f t="shared" si="5"/>
        <v>0.21175311884438619</v>
      </c>
      <c r="H15" s="10">
        <v>3682</v>
      </c>
      <c r="I15" s="34">
        <f t="shared" si="6"/>
        <v>0.20879842416283645</v>
      </c>
      <c r="J15" s="10">
        <v>3442</v>
      </c>
      <c r="K15" s="34">
        <f t="shared" si="7"/>
        <v>0.13000656598818128</v>
      </c>
      <c r="L15" s="10">
        <v>3482</v>
      </c>
      <c r="M15" s="34">
        <f t="shared" si="8"/>
        <v>0.14313854235062373</v>
      </c>
      <c r="N15" s="10">
        <v>3599</v>
      </c>
      <c r="O15" s="34">
        <f t="shared" si="9"/>
        <v>0.18154957321076814</v>
      </c>
      <c r="P15" s="110"/>
      <c r="Q15" s="10">
        <v>3483</v>
      </c>
      <c r="R15" s="34">
        <f t="shared" si="10"/>
        <v>0.14346684175968494</v>
      </c>
      <c r="S15" s="39">
        <v>3316</v>
      </c>
      <c r="T15" s="34">
        <f t="shared" si="11"/>
        <v>8.8640840446487124E-2</v>
      </c>
      <c r="U15" s="42">
        <v>3102</v>
      </c>
      <c r="V15" s="34">
        <f t="shared" si="0"/>
        <v>1.8384766907419525E-2</v>
      </c>
      <c r="W15" s="92"/>
      <c r="X15" s="42">
        <v>3405</v>
      </c>
      <c r="Y15" s="34">
        <f t="shared" si="1"/>
        <v>0.11785948785292177</v>
      </c>
      <c r="Z15" s="42">
        <v>3309</v>
      </c>
      <c r="AA15" s="34">
        <f t="shared" si="2"/>
        <v>8.6342744583059794E-2</v>
      </c>
      <c r="AB15" s="42">
        <v>3289.00024414062</v>
      </c>
      <c r="AC15" s="34">
        <f t="shared" si="3"/>
        <v>7.9776836553059782E-2</v>
      </c>
    </row>
    <row r="16" spans="1:29" s="10" customFormat="1" x14ac:dyDescent="0.2">
      <c r="A16" s="96"/>
      <c r="B16" s="69" t="s">
        <v>112</v>
      </c>
      <c r="C16" s="10">
        <v>3188</v>
      </c>
      <c r="D16" s="10">
        <v>4256</v>
      </c>
      <c r="E16" s="34">
        <f t="shared" si="4"/>
        <v>0.33500627352572154</v>
      </c>
      <c r="F16" s="10">
        <v>4262</v>
      </c>
      <c r="G16" s="34">
        <f t="shared" si="5"/>
        <v>0.336888331242158</v>
      </c>
      <c r="H16" s="10">
        <v>3919</v>
      </c>
      <c r="I16" s="34">
        <f t="shared" si="6"/>
        <v>0.22929736511919696</v>
      </c>
      <c r="J16" s="10">
        <v>3800</v>
      </c>
      <c r="K16" s="34">
        <f t="shared" si="7"/>
        <v>0.19196988707653695</v>
      </c>
      <c r="L16" s="10">
        <v>3735</v>
      </c>
      <c r="M16" s="34">
        <f t="shared" si="8"/>
        <v>0.17158092848180684</v>
      </c>
      <c r="N16" s="10">
        <v>3729</v>
      </c>
      <c r="O16" s="34">
        <f t="shared" si="9"/>
        <v>0.16969887076537016</v>
      </c>
      <c r="P16" s="110"/>
      <c r="Q16" s="10">
        <v>3834</v>
      </c>
      <c r="R16" s="34">
        <f t="shared" si="10"/>
        <v>0.2026348808030114</v>
      </c>
      <c r="S16" s="39">
        <v>3484</v>
      </c>
      <c r="T16" s="34">
        <f t="shared" si="11"/>
        <v>9.2848180677540748E-2</v>
      </c>
      <c r="U16" s="42">
        <v>3206</v>
      </c>
      <c r="V16" s="34">
        <f t="shared" si="0"/>
        <v>5.6461731493098188E-3</v>
      </c>
      <c r="W16" s="92"/>
      <c r="X16" s="42">
        <v>3665.99951171875</v>
      </c>
      <c r="Y16" s="34">
        <f t="shared" si="1"/>
        <v>0.14993711158053635</v>
      </c>
      <c r="Z16" s="42">
        <v>3520</v>
      </c>
      <c r="AA16" s="34">
        <f t="shared" si="2"/>
        <v>0.10414052697616061</v>
      </c>
      <c r="AB16" s="42">
        <v>3518.99975585937</v>
      </c>
      <c r="AC16" s="34">
        <f t="shared" si="3"/>
        <v>0.10382677410896179</v>
      </c>
    </row>
    <row r="17" spans="1:29" s="10" customFormat="1" x14ac:dyDescent="0.2">
      <c r="A17" s="96"/>
      <c r="B17" s="69" t="s">
        <v>113</v>
      </c>
      <c r="C17" s="10">
        <v>3092</v>
      </c>
      <c r="D17" s="10">
        <v>4316</v>
      </c>
      <c r="E17" s="34">
        <f t="shared" si="4"/>
        <v>0.39586028460543332</v>
      </c>
      <c r="F17" s="10">
        <v>3708</v>
      </c>
      <c r="G17" s="34">
        <f t="shared" si="5"/>
        <v>0.19922380336351875</v>
      </c>
      <c r="H17" s="10">
        <v>3855</v>
      </c>
      <c r="I17" s="34">
        <f t="shared" si="6"/>
        <v>0.24676584734799478</v>
      </c>
      <c r="J17" s="10">
        <v>3860</v>
      </c>
      <c r="K17" s="34">
        <f t="shared" si="7"/>
        <v>0.24838292367399739</v>
      </c>
      <c r="L17" s="10">
        <v>3638</v>
      </c>
      <c r="M17" s="34">
        <f t="shared" si="8"/>
        <v>0.17658473479948245</v>
      </c>
      <c r="N17" s="10">
        <v>3689</v>
      </c>
      <c r="O17" s="34">
        <f t="shared" si="9"/>
        <v>0.19307891332470883</v>
      </c>
      <c r="P17" s="110"/>
      <c r="Q17" s="10">
        <v>3535</v>
      </c>
      <c r="R17" s="34">
        <f t="shared" si="10"/>
        <v>0.14327296248382915</v>
      </c>
      <c r="S17" s="39">
        <v>3530</v>
      </c>
      <c r="T17" s="34">
        <f t="shared" si="11"/>
        <v>0.14165588615782676</v>
      </c>
      <c r="U17" s="42">
        <v>3194</v>
      </c>
      <c r="V17" s="34">
        <f t="shared" si="0"/>
        <v>3.2988357050452777E-2</v>
      </c>
      <c r="W17" s="92"/>
      <c r="X17" s="42">
        <v>3490.00024414062</v>
      </c>
      <c r="Y17" s="34">
        <f t="shared" si="1"/>
        <v>0.12871935450860938</v>
      </c>
      <c r="Z17" s="42">
        <v>3424.00024414062</v>
      </c>
      <c r="AA17" s="34">
        <f t="shared" si="2"/>
        <v>0.10737394700537517</v>
      </c>
      <c r="AB17" s="42">
        <v>3366</v>
      </c>
      <c r="AC17" s="34">
        <f t="shared" si="3"/>
        <v>8.8615782664941856E-2</v>
      </c>
    </row>
    <row r="18" spans="1:29" s="10" customFormat="1" x14ac:dyDescent="0.2">
      <c r="A18" s="96"/>
      <c r="B18" s="69" t="s">
        <v>114</v>
      </c>
      <c r="C18" s="10">
        <v>2984</v>
      </c>
      <c r="D18" s="10">
        <v>3555</v>
      </c>
      <c r="E18" s="34">
        <f t="shared" si="4"/>
        <v>0.1913538873994638</v>
      </c>
      <c r="F18" s="10">
        <v>3408</v>
      </c>
      <c r="G18" s="34">
        <f t="shared" si="5"/>
        <v>0.1420911528150135</v>
      </c>
      <c r="H18" s="10">
        <v>3536</v>
      </c>
      <c r="I18" s="34">
        <f t="shared" si="6"/>
        <v>0.18498659517426264</v>
      </c>
      <c r="J18" s="10">
        <v>3419</v>
      </c>
      <c r="K18" s="34">
        <f t="shared" si="7"/>
        <v>0.14577747989276135</v>
      </c>
      <c r="L18" s="10">
        <v>3370</v>
      </c>
      <c r="M18" s="34">
        <f t="shared" si="8"/>
        <v>0.12935656836461118</v>
      </c>
      <c r="N18" s="10">
        <v>3430</v>
      </c>
      <c r="O18" s="34">
        <f t="shared" si="9"/>
        <v>0.14946380697050943</v>
      </c>
      <c r="P18" s="110"/>
      <c r="Q18" s="10">
        <v>3558</v>
      </c>
      <c r="R18" s="34">
        <f t="shared" si="10"/>
        <v>0.19235924932975879</v>
      </c>
      <c r="S18" s="39">
        <v>3524</v>
      </c>
      <c r="T18" s="34">
        <f t="shared" si="11"/>
        <v>0.18096514745308312</v>
      </c>
      <c r="U18" s="42">
        <v>3031</v>
      </c>
      <c r="V18" s="34">
        <f t="shared" si="0"/>
        <v>1.5750670241286846E-2</v>
      </c>
      <c r="W18" s="92"/>
      <c r="X18" s="42">
        <v>3325</v>
      </c>
      <c r="Y18" s="34">
        <f t="shared" si="1"/>
        <v>0.11427613941018766</v>
      </c>
      <c r="Z18" s="42">
        <v>3221.00024414062</v>
      </c>
      <c r="AA18" s="34">
        <f t="shared" si="2"/>
        <v>7.9423674309859305E-2</v>
      </c>
      <c r="AB18" s="42">
        <v>3204</v>
      </c>
      <c r="AC18" s="34">
        <f t="shared" si="3"/>
        <v>7.3726541554959724E-2</v>
      </c>
    </row>
    <row r="19" spans="1:29" s="10" customFormat="1" x14ac:dyDescent="0.2">
      <c r="A19" s="96"/>
      <c r="B19" s="69" t="s">
        <v>115</v>
      </c>
      <c r="C19" s="10">
        <v>4035</v>
      </c>
      <c r="D19" s="10">
        <v>5698</v>
      </c>
      <c r="E19" s="34">
        <f t="shared" si="4"/>
        <v>0.41214374225526651</v>
      </c>
      <c r="F19" s="10">
        <v>5251</v>
      </c>
      <c r="G19" s="34">
        <f t="shared" si="5"/>
        <v>0.30136307311028498</v>
      </c>
      <c r="H19" s="10">
        <v>4982</v>
      </c>
      <c r="I19" s="34">
        <f t="shared" si="6"/>
        <v>0.23469640644361833</v>
      </c>
      <c r="J19" s="10">
        <v>4952</v>
      </c>
      <c r="K19" s="34">
        <f t="shared" si="7"/>
        <v>0.22726146220570009</v>
      </c>
      <c r="L19" s="10">
        <v>4841</v>
      </c>
      <c r="M19" s="34">
        <f t="shared" si="8"/>
        <v>0.19975216852540267</v>
      </c>
      <c r="N19" s="10">
        <v>4961</v>
      </c>
      <c r="O19" s="34">
        <f t="shared" si="9"/>
        <v>0.22949194547707563</v>
      </c>
      <c r="P19" s="110"/>
      <c r="Q19" s="10">
        <v>5033</v>
      </c>
      <c r="R19" s="34">
        <f t="shared" si="10"/>
        <v>0.24733581164807927</v>
      </c>
      <c r="S19" s="39">
        <v>4828</v>
      </c>
      <c r="T19" s="34">
        <f t="shared" si="11"/>
        <v>0.19653035935563823</v>
      </c>
      <c r="U19" s="42">
        <v>4373</v>
      </c>
      <c r="V19" s="34">
        <f t="shared" si="0"/>
        <v>8.3767038413878669E-2</v>
      </c>
      <c r="W19" s="92"/>
      <c r="X19" s="42">
        <v>5039</v>
      </c>
      <c r="Y19" s="34">
        <f t="shared" si="1"/>
        <v>0.24882280049566297</v>
      </c>
      <c r="Z19" s="42">
        <v>4687.99951171875</v>
      </c>
      <c r="AA19" s="34">
        <f t="shared" si="2"/>
        <v>0.16183383190055767</v>
      </c>
      <c r="AB19" s="42">
        <v>4650</v>
      </c>
      <c r="AC19" s="34">
        <f t="shared" si="3"/>
        <v>0.15241635687732336</v>
      </c>
    </row>
    <row r="20" spans="1:29" s="10" customFormat="1" x14ac:dyDescent="0.2">
      <c r="A20" s="96"/>
      <c r="B20" s="69" t="s">
        <v>116</v>
      </c>
      <c r="C20" s="10">
        <v>3942</v>
      </c>
      <c r="D20" s="10">
        <v>5110</v>
      </c>
      <c r="E20" s="34">
        <f t="shared" si="4"/>
        <v>0.29629629629629628</v>
      </c>
      <c r="F20" s="10">
        <v>5025</v>
      </c>
      <c r="G20" s="34">
        <f t="shared" si="5"/>
        <v>0.27473363774733639</v>
      </c>
      <c r="H20" s="10">
        <v>5020</v>
      </c>
      <c r="I20" s="34">
        <f t="shared" si="6"/>
        <v>0.27346524606798583</v>
      </c>
      <c r="J20" s="10">
        <v>4665</v>
      </c>
      <c r="K20" s="34">
        <f t="shared" si="7"/>
        <v>0.18340943683409439</v>
      </c>
      <c r="L20" s="10">
        <v>4816</v>
      </c>
      <c r="M20" s="34">
        <f t="shared" si="8"/>
        <v>0.22171486555048192</v>
      </c>
      <c r="N20" s="10">
        <v>4897</v>
      </c>
      <c r="O20" s="34">
        <f t="shared" si="9"/>
        <v>0.24226281075596146</v>
      </c>
      <c r="P20" s="110"/>
      <c r="Q20" s="10">
        <v>4821</v>
      </c>
      <c r="R20" s="34">
        <f t="shared" si="10"/>
        <v>0.22298325722983248</v>
      </c>
      <c r="S20" s="39">
        <v>4473</v>
      </c>
      <c r="T20" s="34">
        <f t="shared" si="11"/>
        <v>0.13470319634703198</v>
      </c>
      <c r="U20" s="42">
        <v>4304</v>
      </c>
      <c r="V20" s="34">
        <f t="shared" ref="V20:V83" si="12">U20/$C20-1</f>
        <v>9.1831557584982182E-2</v>
      </c>
      <c r="W20" s="92"/>
      <c r="X20" s="42">
        <v>5049</v>
      </c>
      <c r="Y20" s="34">
        <f t="shared" si="1"/>
        <v>0.28082191780821919</v>
      </c>
      <c r="Z20" s="42">
        <v>4580</v>
      </c>
      <c r="AA20" s="34">
        <f t="shared" si="2"/>
        <v>0.1618467782851345</v>
      </c>
      <c r="AB20" s="42">
        <v>4467.99951171875</v>
      </c>
      <c r="AC20" s="34">
        <f t="shared" si="3"/>
        <v>0.13343468080130649</v>
      </c>
    </row>
    <row r="21" spans="1:29" s="10" customFormat="1" x14ac:dyDescent="0.2">
      <c r="A21" s="96"/>
      <c r="B21" s="69" t="s">
        <v>117</v>
      </c>
      <c r="C21" s="10">
        <v>3763</v>
      </c>
      <c r="D21" s="10">
        <v>4835</v>
      </c>
      <c r="E21" s="34">
        <f t="shared" si="4"/>
        <v>0.28487908583576926</v>
      </c>
      <c r="F21" s="10">
        <v>5101</v>
      </c>
      <c r="G21" s="34">
        <f t="shared" si="5"/>
        <v>0.35556736646292841</v>
      </c>
      <c r="H21" s="10">
        <v>4946</v>
      </c>
      <c r="I21" s="34">
        <f t="shared" si="6"/>
        <v>0.31437682699973424</v>
      </c>
      <c r="J21" s="10">
        <v>4408</v>
      </c>
      <c r="K21" s="34">
        <f t="shared" si="7"/>
        <v>0.17140579325006633</v>
      </c>
      <c r="L21" s="10">
        <v>4628</v>
      </c>
      <c r="M21" s="34">
        <f t="shared" si="8"/>
        <v>0.22986978474621322</v>
      </c>
      <c r="N21" s="10">
        <v>4676</v>
      </c>
      <c r="O21" s="34">
        <f t="shared" si="9"/>
        <v>0.24262556470900876</v>
      </c>
      <c r="P21" s="110"/>
      <c r="Q21" s="10">
        <v>4817</v>
      </c>
      <c r="R21" s="34">
        <f t="shared" si="10"/>
        <v>0.28009566834972088</v>
      </c>
      <c r="S21" s="39">
        <v>4221</v>
      </c>
      <c r="T21" s="34">
        <f t="shared" si="11"/>
        <v>0.12171140047834172</v>
      </c>
      <c r="U21" s="42">
        <v>3961</v>
      </c>
      <c r="V21" s="34">
        <f t="shared" si="12"/>
        <v>5.2617592346531961E-2</v>
      </c>
      <c r="W21" s="92"/>
      <c r="X21" s="42">
        <v>4651</v>
      </c>
      <c r="Y21" s="34">
        <f t="shared" si="1"/>
        <v>0.23598192931171935</v>
      </c>
      <c r="Z21" s="42">
        <v>4404.00146484375</v>
      </c>
      <c r="AA21" s="34">
        <f t="shared" si="2"/>
        <v>0.1703432008620116</v>
      </c>
      <c r="AB21" s="42">
        <v>4404.00146484375</v>
      </c>
      <c r="AC21" s="34">
        <f t="shared" si="3"/>
        <v>0.1703432008620116</v>
      </c>
    </row>
    <row r="22" spans="1:29" s="10" customFormat="1" x14ac:dyDescent="0.2">
      <c r="A22" s="96"/>
      <c r="B22" s="69" t="s">
        <v>118</v>
      </c>
      <c r="C22" s="10">
        <v>3710</v>
      </c>
      <c r="D22" s="10">
        <v>4825</v>
      </c>
      <c r="E22" s="34">
        <f t="shared" si="4"/>
        <v>0.30053908355795156</v>
      </c>
      <c r="F22" s="10">
        <v>5016</v>
      </c>
      <c r="G22" s="34">
        <f t="shared" si="5"/>
        <v>0.35202156334231804</v>
      </c>
      <c r="H22" s="10">
        <v>5100</v>
      </c>
      <c r="I22" s="34">
        <f t="shared" si="6"/>
        <v>0.3746630727762803</v>
      </c>
      <c r="J22" s="10">
        <v>4435</v>
      </c>
      <c r="K22" s="34">
        <f t="shared" si="7"/>
        <v>0.19541778975741231</v>
      </c>
      <c r="L22" s="10">
        <v>4581</v>
      </c>
      <c r="M22" s="34">
        <f t="shared" si="8"/>
        <v>0.23477088948787062</v>
      </c>
      <c r="N22" s="10">
        <v>4713</v>
      </c>
      <c r="O22" s="34">
        <f t="shared" si="9"/>
        <v>0.27035040431266855</v>
      </c>
      <c r="P22" s="110"/>
      <c r="Q22" s="10">
        <v>4448</v>
      </c>
      <c r="R22" s="34">
        <f t="shared" si="10"/>
        <v>0.19892183288409693</v>
      </c>
      <c r="S22" s="39">
        <v>4181</v>
      </c>
      <c r="T22" s="34">
        <f t="shared" si="11"/>
        <v>0.12695417789757402</v>
      </c>
      <c r="U22" s="42">
        <v>3942</v>
      </c>
      <c r="V22" s="34">
        <f t="shared" si="12"/>
        <v>6.2533692722371859E-2</v>
      </c>
      <c r="W22" s="92"/>
      <c r="X22" s="42">
        <v>4586.00048828125</v>
      </c>
      <c r="Y22" s="34">
        <f t="shared" si="1"/>
        <v>0.2361187299949461</v>
      </c>
      <c r="Z22" s="42">
        <v>4421.00048828125</v>
      </c>
      <c r="AA22" s="34">
        <f t="shared" si="2"/>
        <v>0.19164433646394885</v>
      </c>
      <c r="AB22" s="42">
        <v>4376.00048828125</v>
      </c>
      <c r="AC22" s="34">
        <f t="shared" si="3"/>
        <v>0.17951495641004045</v>
      </c>
    </row>
    <row r="23" spans="1:29" s="12" customFormat="1" ht="25" thickBot="1" x14ac:dyDescent="0.25">
      <c r="A23" s="96"/>
      <c r="B23" s="70" t="s">
        <v>119</v>
      </c>
      <c r="C23" s="12">
        <v>3729</v>
      </c>
      <c r="D23" s="12">
        <v>5106</v>
      </c>
      <c r="E23" s="11">
        <f t="shared" si="4"/>
        <v>0.36926790024135148</v>
      </c>
      <c r="F23" s="12">
        <v>4807</v>
      </c>
      <c r="G23" s="11">
        <f t="shared" si="5"/>
        <v>0.28908554572271394</v>
      </c>
      <c r="H23" s="12">
        <v>5144</v>
      </c>
      <c r="I23" s="11">
        <f t="shared" si="6"/>
        <v>0.37945829981228218</v>
      </c>
      <c r="J23" s="12">
        <v>4602</v>
      </c>
      <c r="K23" s="11">
        <f t="shared" si="7"/>
        <v>0.23411102172164111</v>
      </c>
      <c r="L23" s="12">
        <v>4571</v>
      </c>
      <c r="M23" s="11">
        <f t="shared" si="8"/>
        <v>0.22579780101904001</v>
      </c>
      <c r="N23" s="12">
        <v>4854</v>
      </c>
      <c r="O23" s="11">
        <f t="shared" si="9"/>
        <v>0.3016894609814964</v>
      </c>
      <c r="P23" s="110"/>
      <c r="Q23" s="12">
        <v>4741</v>
      </c>
      <c r="R23" s="11">
        <f t="shared" si="10"/>
        <v>0.27138643067846613</v>
      </c>
      <c r="S23" s="73">
        <v>4384</v>
      </c>
      <c r="T23" s="11">
        <f t="shared" si="11"/>
        <v>0.17565030839367113</v>
      </c>
      <c r="U23" s="68">
        <v>4025</v>
      </c>
      <c r="V23" s="11">
        <f t="shared" si="12"/>
        <v>7.9377849289353763E-2</v>
      </c>
      <c r="W23" s="93"/>
      <c r="X23" s="68">
        <v>4687.00048828125</v>
      </c>
      <c r="Y23" s="11">
        <f t="shared" si="1"/>
        <v>0.2569054674929605</v>
      </c>
      <c r="Z23" s="68">
        <v>4344</v>
      </c>
      <c r="AA23" s="11">
        <f t="shared" si="2"/>
        <v>0.16492357200321806</v>
      </c>
      <c r="AB23" s="68">
        <v>4321.9990234375</v>
      </c>
      <c r="AC23" s="11">
        <f t="shared" si="3"/>
        <v>0.15902360510525604</v>
      </c>
    </row>
    <row r="24" spans="1:29" s="50" customFormat="1" x14ac:dyDescent="0.2">
      <c r="A24" s="113" t="s">
        <v>45</v>
      </c>
      <c r="B24" s="74" t="s">
        <v>120</v>
      </c>
      <c r="C24" s="50">
        <v>3430</v>
      </c>
      <c r="D24" s="50">
        <v>4462</v>
      </c>
      <c r="E24" s="51">
        <f t="shared" si="4"/>
        <v>0.30087463556851302</v>
      </c>
      <c r="F24" s="50">
        <v>4593</v>
      </c>
      <c r="G24" s="51">
        <f t="shared" si="5"/>
        <v>0.33906705539358595</v>
      </c>
      <c r="H24" s="50">
        <v>4640</v>
      </c>
      <c r="I24" s="51">
        <f t="shared" si="6"/>
        <v>0.35276967930029146</v>
      </c>
      <c r="J24" s="50">
        <v>4233</v>
      </c>
      <c r="K24" s="51">
        <f t="shared" si="7"/>
        <v>0.23411078717201161</v>
      </c>
      <c r="L24" s="50">
        <v>4307</v>
      </c>
      <c r="M24" s="51">
        <f t="shared" si="8"/>
        <v>0.2556851311953352</v>
      </c>
      <c r="N24" s="50">
        <v>4240</v>
      </c>
      <c r="O24" s="51">
        <f t="shared" si="9"/>
        <v>0.23615160349854225</v>
      </c>
      <c r="P24" s="110"/>
      <c r="Q24" s="50">
        <v>4247</v>
      </c>
      <c r="R24" s="51">
        <f t="shared" si="10"/>
        <v>0.23819241982507289</v>
      </c>
      <c r="S24" s="53">
        <v>4016</v>
      </c>
      <c r="T24" s="51">
        <f t="shared" si="11"/>
        <v>0.17084548104956276</v>
      </c>
      <c r="U24" s="53">
        <v>4035</v>
      </c>
      <c r="V24" s="51">
        <f t="shared" si="12"/>
        <v>0.17638483965014573</v>
      </c>
      <c r="W24" s="92"/>
      <c r="X24" s="53">
        <v>4388</v>
      </c>
      <c r="Y24" s="51">
        <f t="shared" si="1"/>
        <v>0.27930029154518943</v>
      </c>
      <c r="Z24" s="53">
        <v>3980</v>
      </c>
      <c r="AA24" s="51">
        <f t="shared" si="2"/>
        <v>0.16034985422740533</v>
      </c>
      <c r="AB24" s="53">
        <v>3980</v>
      </c>
      <c r="AC24" s="51">
        <f t="shared" si="3"/>
        <v>0.16034985422740533</v>
      </c>
    </row>
    <row r="25" spans="1:29" s="50" customFormat="1" x14ac:dyDescent="0.2">
      <c r="A25" s="113"/>
      <c r="B25" s="74" t="s">
        <v>121</v>
      </c>
      <c r="C25" s="50">
        <v>3492</v>
      </c>
      <c r="D25" s="50">
        <v>4853</v>
      </c>
      <c r="E25" s="51">
        <f t="shared" si="4"/>
        <v>0.38974799541809846</v>
      </c>
      <c r="F25" s="50">
        <v>4193</v>
      </c>
      <c r="G25" s="51">
        <f t="shared" si="5"/>
        <v>0.20074455899198163</v>
      </c>
      <c r="H25" s="50">
        <v>4301</v>
      </c>
      <c r="I25" s="51">
        <f t="shared" si="6"/>
        <v>0.23167239404352813</v>
      </c>
      <c r="J25" s="50">
        <v>4320</v>
      </c>
      <c r="K25" s="51">
        <f t="shared" si="7"/>
        <v>0.23711340206185572</v>
      </c>
      <c r="L25" s="50">
        <v>4022</v>
      </c>
      <c r="M25" s="51">
        <f t="shared" si="8"/>
        <v>0.15177548682703312</v>
      </c>
      <c r="N25" s="50">
        <v>4192</v>
      </c>
      <c r="O25" s="51">
        <f t="shared" si="9"/>
        <v>0.20045819014891175</v>
      </c>
      <c r="P25" s="110"/>
      <c r="Q25" s="50">
        <v>4324</v>
      </c>
      <c r="R25" s="51">
        <f t="shared" si="10"/>
        <v>0.23825887743413521</v>
      </c>
      <c r="S25" s="53">
        <v>4312</v>
      </c>
      <c r="T25" s="51">
        <f t="shared" si="11"/>
        <v>0.23482245131729673</v>
      </c>
      <c r="U25" s="53">
        <v>3785</v>
      </c>
      <c r="V25" s="51">
        <f t="shared" si="12"/>
        <v>8.3906071019473005E-2</v>
      </c>
      <c r="W25" s="92"/>
      <c r="X25" s="53">
        <v>4008.00024414062</v>
      </c>
      <c r="Y25" s="51">
        <f t="shared" si="1"/>
        <v>0.14776639293832194</v>
      </c>
      <c r="Z25" s="53">
        <v>3892</v>
      </c>
      <c r="AA25" s="51">
        <f t="shared" si="2"/>
        <v>0.11454753722794964</v>
      </c>
      <c r="AB25" s="53">
        <v>3857.00024414062</v>
      </c>
      <c r="AC25" s="51">
        <f t="shared" si="3"/>
        <v>0.1045246976347709</v>
      </c>
    </row>
    <row r="26" spans="1:29" s="50" customFormat="1" x14ac:dyDescent="0.2">
      <c r="A26" s="113"/>
      <c r="B26" s="74" t="s">
        <v>122</v>
      </c>
      <c r="C26" s="50">
        <v>3681</v>
      </c>
      <c r="D26" s="50">
        <v>4956</v>
      </c>
      <c r="E26" s="51">
        <f t="shared" si="4"/>
        <v>0.34637326813365932</v>
      </c>
      <c r="F26" s="50">
        <v>4571</v>
      </c>
      <c r="G26" s="51">
        <f t="shared" si="5"/>
        <v>0.24178212442271119</v>
      </c>
      <c r="H26" s="50">
        <v>4435</v>
      </c>
      <c r="I26" s="51">
        <f t="shared" si="6"/>
        <v>0.20483564248845432</v>
      </c>
      <c r="J26" s="50">
        <v>4503</v>
      </c>
      <c r="K26" s="51">
        <f t="shared" si="7"/>
        <v>0.22330888345558275</v>
      </c>
      <c r="L26" s="50">
        <v>4417</v>
      </c>
      <c r="M26" s="51">
        <f t="shared" si="8"/>
        <v>0.19994566693833193</v>
      </c>
      <c r="N26" s="50">
        <v>4297</v>
      </c>
      <c r="O26" s="51">
        <f t="shared" si="9"/>
        <v>0.16734582993751701</v>
      </c>
      <c r="P26" s="110"/>
      <c r="Q26" s="50">
        <v>4626</v>
      </c>
      <c r="R26" s="51">
        <f t="shared" si="10"/>
        <v>0.256723716381418</v>
      </c>
      <c r="S26" s="53">
        <v>4408</v>
      </c>
      <c r="T26" s="51">
        <f t="shared" si="11"/>
        <v>0.19750067916327074</v>
      </c>
      <c r="U26" s="53">
        <v>3975</v>
      </c>
      <c r="V26" s="51">
        <f t="shared" si="12"/>
        <v>7.9869600651996775E-2</v>
      </c>
      <c r="W26" s="92"/>
      <c r="X26" s="53">
        <v>4524.9990234375</v>
      </c>
      <c r="Y26" s="51">
        <f t="shared" si="1"/>
        <v>0.22928525494091279</v>
      </c>
      <c r="Z26" s="53">
        <v>4093.99951171875</v>
      </c>
      <c r="AA26" s="51">
        <f t="shared" si="2"/>
        <v>0.1121976396953952</v>
      </c>
      <c r="AB26" s="53">
        <v>4093.99951171875</v>
      </c>
      <c r="AC26" s="51">
        <f t="shared" si="3"/>
        <v>0.1121976396953952</v>
      </c>
    </row>
    <row r="27" spans="1:29" s="50" customFormat="1" x14ac:dyDescent="0.2">
      <c r="A27" s="113"/>
      <c r="B27" s="74" t="s">
        <v>123</v>
      </c>
      <c r="C27" s="50">
        <v>3394</v>
      </c>
      <c r="D27" s="50">
        <v>4914</v>
      </c>
      <c r="E27" s="51">
        <f t="shared" si="4"/>
        <v>0.44784914555097233</v>
      </c>
      <c r="F27" s="50">
        <v>4144</v>
      </c>
      <c r="G27" s="51">
        <f t="shared" si="5"/>
        <v>0.22097819681791386</v>
      </c>
      <c r="H27" s="50">
        <v>4049</v>
      </c>
      <c r="I27" s="51">
        <f t="shared" si="6"/>
        <v>0.19298762522097812</v>
      </c>
      <c r="J27" s="50">
        <v>3936</v>
      </c>
      <c r="K27" s="51">
        <f t="shared" si="7"/>
        <v>0.15969357690041242</v>
      </c>
      <c r="L27" s="50">
        <v>3987</v>
      </c>
      <c r="M27" s="51">
        <f t="shared" si="8"/>
        <v>0.17472009428403057</v>
      </c>
      <c r="N27" s="50">
        <v>3892</v>
      </c>
      <c r="O27" s="51">
        <f t="shared" si="9"/>
        <v>0.14672952268709483</v>
      </c>
      <c r="P27" s="110"/>
      <c r="Q27" s="50">
        <v>3937</v>
      </c>
      <c r="R27" s="51">
        <f t="shared" si="10"/>
        <v>0.15998821449616973</v>
      </c>
      <c r="S27" s="53">
        <v>4259</v>
      </c>
      <c r="T27" s="51">
        <f t="shared" si="11"/>
        <v>0.25486152032999421</v>
      </c>
      <c r="U27" s="53">
        <v>3783</v>
      </c>
      <c r="V27" s="51">
        <f t="shared" si="12"/>
        <v>0.11461402474955795</v>
      </c>
      <c r="W27" s="92"/>
      <c r="X27" s="53">
        <v>3959</v>
      </c>
      <c r="Y27" s="51">
        <f t="shared" si="1"/>
        <v>0.16647024160282853</v>
      </c>
      <c r="Z27" s="53">
        <v>3761.00048828125</v>
      </c>
      <c r="AA27" s="51">
        <f t="shared" si="2"/>
        <v>0.1081321415089127</v>
      </c>
      <c r="AB27" s="53">
        <v>3725</v>
      </c>
      <c r="AC27" s="51">
        <f t="shared" si="3"/>
        <v>9.7525044195639454E-2</v>
      </c>
    </row>
    <row r="28" spans="1:29" s="50" customFormat="1" x14ac:dyDescent="0.2">
      <c r="A28" s="113"/>
      <c r="B28" s="74" t="s">
        <v>124</v>
      </c>
      <c r="C28" s="50">
        <v>3343</v>
      </c>
      <c r="D28" s="50">
        <v>4116</v>
      </c>
      <c r="E28" s="51">
        <f t="shared" si="4"/>
        <v>0.23122943463954537</v>
      </c>
      <c r="F28" s="50">
        <v>4375</v>
      </c>
      <c r="G28" s="51">
        <f t="shared" si="5"/>
        <v>0.30870475620699978</v>
      </c>
      <c r="H28" s="50">
        <v>4336</v>
      </c>
      <c r="I28" s="51">
        <f t="shared" si="6"/>
        <v>0.29703858809452588</v>
      </c>
      <c r="J28" s="50">
        <v>4016</v>
      </c>
      <c r="K28" s="51">
        <f t="shared" si="7"/>
        <v>0.20131618306909971</v>
      </c>
      <c r="L28" s="50">
        <v>4088</v>
      </c>
      <c r="M28" s="51">
        <f t="shared" si="8"/>
        <v>0.22285372419982052</v>
      </c>
      <c r="N28" s="50">
        <v>3983</v>
      </c>
      <c r="O28" s="51">
        <f t="shared" si="9"/>
        <v>0.19144481005085257</v>
      </c>
      <c r="P28" s="110"/>
      <c r="Q28" s="50">
        <v>3902</v>
      </c>
      <c r="R28" s="51">
        <f t="shared" si="10"/>
        <v>0.1672150762787914</v>
      </c>
      <c r="S28" s="53">
        <v>3899</v>
      </c>
      <c r="T28" s="51">
        <f t="shared" si="11"/>
        <v>0.16631767873167824</v>
      </c>
      <c r="U28" s="53">
        <v>3690</v>
      </c>
      <c r="V28" s="51">
        <f t="shared" si="12"/>
        <v>0.10379898294944656</v>
      </c>
      <c r="W28" s="92"/>
      <c r="X28" s="53">
        <v>4069.00024414062</v>
      </c>
      <c r="Y28" s="51">
        <f t="shared" si="1"/>
        <v>0.21717027943183376</v>
      </c>
      <c r="Z28" s="53">
        <v>3648</v>
      </c>
      <c r="AA28" s="51">
        <f t="shared" si="2"/>
        <v>9.1235417289859511E-2</v>
      </c>
      <c r="AB28" s="53">
        <v>3648</v>
      </c>
      <c r="AC28" s="51">
        <f t="shared" si="3"/>
        <v>9.1235417289859511E-2</v>
      </c>
    </row>
    <row r="29" spans="1:29" s="50" customFormat="1" x14ac:dyDescent="0.2">
      <c r="A29" s="113"/>
      <c r="B29" s="74" t="s">
        <v>125</v>
      </c>
      <c r="C29" s="50">
        <v>4156</v>
      </c>
      <c r="D29" s="50">
        <v>5359</v>
      </c>
      <c r="E29" s="51">
        <f t="shared" si="4"/>
        <v>0.28946102021174203</v>
      </c>
      <c r="F29" s="50">
        <v>5950</v>
      </c>
      <c r="G29" s="51">
        <f t="shared" si="5"/>
        <v>0.43166506256015391</v>
      </c>
      <c r="H29" s="50">
        <v>6286</v>
      </c>
      <c r="I29" s="51">
        <f t="shared" si="6"/>
        <v>0.51251203079884511</v>
      </c>
      <c r="J29" s="50">
        <v>5131</v>
      </c>
      <c r="K29" s="51">
        <f t="shared" si="7"/>
        <v>0.23460057747834462</v>
      </c>
      <c r="L29" s="50">
        <v>5633</v>
      </c>
      <c r="M29" s="51">
        <f t="shared" si="8"/>
        <v>0.35538979788257929</v>
      </c>
      <c r="N29" s="50">
        <v>6054</v>
      </c>
      <c r="O29" s="51">
        <f t="shared" si="9"/>
        <v>0.45668912415784413</v>
      </c>
      <c r="P29" s="110"/>
      <c r="Q29" s="50">
        <v>5370</v>
      </c>
      <c r="R29" s="51">
        <f t="shared" si="10"/>
        <v>0.29210779595765168</v>
      </c>
      <c r="S29" s="53">
        <v>4798</v>
      </c>
      <c r="T29" s="51">
        <f t="shared" si="11"/>
        <v>0.15447545717035616</v>
      </c>
      <c r="U29" s="53">
        <v>4781</v>
      </c>
      <c r="V29" s="51">
        <f t="shared" si="12"/>
        <v>0.15038498556304147</v>
      </c>
      <c r="W29" s="92"/>
      <c r="X29" s="53">
        <v>5328.99951171875</v>
      </c>
      <c r="Y29" s="51">
        <f t="shared" si="1"/>
        <v>0.28224242341644601</v>
      </c>
      <c r="Z29" s="53">
        <v>4842.00048828125</v>
      </c>
      <c r="AA29" s="51">
        <f t="shared" si="2"/>
        <v>0.16506267764226412</v>
      </c>
      <c r="AB29" s="53">
        <v>4836.99951171875</v>
      </c>
      <c r="AC29" s="51">
        <f t="shared" si="3"/>
        <v>0.16385936278121993</v>
      </c>
    </row>
    <row r="30" spans="1:29" s="50" customFormat="1" x14ac:dyDescent="0.2">
      <c r="A30" s="113"/>
      <c r="B30" s="74" t="s">
        <v>126</v>
      </c>
      <c r="C30" s="50">
        <v>4303</v>
      </c>
      <c r="D30" s="50">
        <v>5667</v>
      </c>
      <c r="E30" s="51">
        <f t="shared" si="4"/>
        <v>0.31698814780385787</v>
      </c>
      <c r="F30" s="50">
        <v>5741</v>
      </c>
      <c r="G30" s="51">
        <f t="shared" si="5"/>
        <v>0.33418545201022543</v>
      </c>
      <c r="H30" s="50">
        <v>6369</v>
      </c>
      <c r="I30" s="51">
        <f t="shared" si="6"/>
        <v>0.48013014176156177</v>
      </c>
      <c r="J30" s="50">
        <v>5281</v>
      </c>
      <c r="K30" s="51">
        <f t="shared" si="7"/>
        <v>0.22728329072739939</v>
      </c>
      <c r="L30" s="50">
        <v>5656</v>
      </c>
      <c r="M30" s="51">
        <f t="shared" si="8"/>
        <v>0.31443179177318159</v>
      </c>
      <c r="N30" s="50">
        <v>6054</v>
      </c>
      <c r="O30" s="51">
        <f t="shared" si="9"/>
        <v>0.40692540088310492</v>
      </c>
      <c r="P30" s="110"/>
      <c r="Q30" s="50">
        <v>5954</v>
      </c>
      <c r="R30" s="51">
        <f t="shared" si="10"/>
        <v>0.38368580060422963</v>
      </c>
      <c r="S30" s="53">
        <v>5034</v>
      </c>
      <c r="T30" s="51">
        <f t="shared" si="11"/>
        <v>0.16988147803857778</v>
      </c>
      <c r="U30" s="53">
        <v>5168</v>
      </c>
      <c r="V30" s="51">
        <f t="shared" si="12"/>
        <v>0.20102254241227047</v>
      </c>
      <c r="W30" s="92"/>
      <c r="X30" s="53">
        <v>5076.0009765625</v>
      </c>
      <c r="Y30" s="51">
        <f t="shared" si="1"/>
        <v>0.17964233710492672</v>
      </c>
      <c r="Z30" s="53">
        <v>5071.99951171875</v>
      </c>
      <c r="AA30" s="51">
        <f t="shared" si="2"/>
        <v>0.17871241266993954</v>
      </c>
      <c r="AB30" s="53">
        <v>5071.99951171875</v>
      </c>
      <c r="AC30" s="51">
        <f t="shared" si="3"/>
        <v>0.17871241266993954</v>
      </c>
    </row>
    <row r="31" spans="1:29" s="50" customFormat="1" x14ac:dyDescent="0.2">
      <c r="A31" s="113"/>
      <c r="B31" s="74" t="s">
        <v>127</v>
      </c>
      <c r="C31" s="50">
        <v>4378</v>
      </c>
      <c r="D31" s="50">
        <v>5352</v>
      </c>
      <c r="E31" s="51">
        <f t="shared" si="4"/>
        <v>0.22247601644586568</v>
      </c>
      <c r="F31" s="50">
        <v>5830</v>
      </c>
      <c r="G31" s="51">
        <f t="shared" si="5"/>
        <v>0.33165829145728654</v>
      </c>
      <c r="H31" s="50">
        <v>6563</v>
      </c>
      <c r="I31" s="51">
        <f t="shared" si="6"/>
        <v>0.49908634079488357</v>
      </c>
      <c r="J31" s="50">
        <v>5147</v>
      </c>
      <c r="K31" s="51">
        <f t="shared" si="7"/>
        <v>0.17565098218364561</v>
      </c>
      <c r="L31" s="50">
        <v>5738</v>
      </c>
      <c r="M31" s="51">
        <f t="shared" si="8"/>
        <v>0.3106441297396072</v>
      </c>
      <c r="N31" s="50">
        <v>6224</v>
      </c>
      <c r="O31" s="51">
        <f t="shared" si="9"/>
        <v>0.42165372316126093</v>
      </c>
      <c r="P31" s="110"/>
      <c r="Q31" s="50">
        <v>5663</v>
      </c>
      <c r="R31" s="51">
        <f t="shared" si="10"/>
        <v>0.29351301964367282</v>
      </c>
      <c r="S31" s="53">
        <v>5003</v>
      </c>
      <c r="T31" s="51">
        <f t="shared" si="11"/>
        <v>0.14275925079945173</v>
      </c>
      <c r="U31" s="53">
        <v>5008</v>
      </c>
      <c r="V31" s="51">
        <f t="shared" si="12"/>
        <v>0.14390132480584739</v>
      </c>
      <c r="W31" s="92"/>
      <c r="X31" s="53">
        <v>5530.00048828125</v>
      </c>
      <c r="Y31" s="51">
        <f t="shared" si="1"/>
        <v>0.26313396260421418</v>
      </c>
      <c r="Z31" s="53">
        <v>5151.0009765625</v>
      </c>
      <c r="AA31" s="51">
        <f t="shared" si="2"/>
        <v>0.17656486445009145</v>
      </c>
      <c r="AB31" s="53">
        <v>5121</v>
      </c>
      <c r="AC31" s="51">
        <f t="shared" si="3"/>
        <v>0.16971219735038834</v>
      </c>
    </row>
    <row r="32" spans="1:29" s="50" customFormat="1" x14ac:dyDescent="0.2">
      <c r="A32" s="113"/>
      <c r="B32" s="74" t="s">
        <v>128</v>
      </c>
      <c r="C32" s="50">
        <v>4361</v>
      </c>
      <c r="D32" s="50">
        <v>5815</v>
      </c>
      <c r="E32" s="51">
        <f t="shared" si="4"/>
        <v>0.33340976840174275</v>
      </c>
      <c r="F32" s="50">
        <v>5814</v>
      </c>
      <c r="G32" s="51">
        <f t="shared" si="5"/>
        <v>0.33318046319651451</v>
      </c>
      <c r="H32" s="50">
        <v>6246</v>
      </c>
      <c r="I32" s="51">
        <f t="shared" si="6"/>
        <v>0.43224031185507905</v>
      </c>
      <c r="J32" s="50">
        <v>5312</v>
      </c>
      <c r="K32" s="51">
        <f t="shared" si="7"/>
        <v>0.21806925017197898</v>
      </c>
      <c r="L32" s="50">
        <v>5689</v>
      </c>
      <c r="M32" s="51">
        <f t="shared" si="8"/>
        <v>0.30451731254299474</v>
      </c>
      <c r="N32" s="50">
        <v>6128</v>
      </c>
      <c r="O32" s="51">
        <f t="shared" si="9"/>
        <v>0.4051822976381565</v>
      </c>
      <c r="P32" s="110"/>
      <c r="Q32" s="50">
        <v>5827</v>
      </c>
      <c r="R32" s="51">
        <f t="shared" si="10"/>
        <v>0.33616143086448069</v>
      </c>
      <c r="S32" s="53">
        <v>5138</v>
      </c>
      <c r="T32" s="51">
        <f t="shared" si="11"/>
        <v>0.17817014446227919</v>
      </c>
      <c r="U32" s="53">
        <v>5196</v>
      </c>
      <c r="V32" s="51">
        <f t="shared" si="12"/>
        <v>0.19146984636551245</v>
      </c>
      <c r="W32" s="92"/>
      <c r="X32" s="53">
        <v>5174</v>
      </c>
      <c r="Y32" s="51">
        <f t="shared" si="1"/>
        <v>0.18642513185049303</v>
      </c>
      <c r="Z32" s="53">
        <v>5095.99951171875</v>
      </c>
      <c r="AA32" s="51">
        <f t="shared" si="2"/>
        <v>0.16853921387726434</v>
      </c>
      <c r="AB32" s="53">
        <v>5095.99951171875</v>
      </c>
      <c r="AC32" s="51">
        <f t="shared" si="3"/>
        <v>0.16853921387726434</v>
      </c>
    </row>
    <row r="33" spans="1:29" s="77" customFormat="1" ht="25" thickBot="1" x14ac:dyDescent="0.25">
      <c r="A33" s="128"/>
      <c r="B33" s="76" t="s">
        <v>129</v>
      </c>
      <c r="C33" s="77">
        <v>4263</v>
      </c>
      <c r="D33" s="77">
        <v>5270</v>
      </c>
      <c r="E33" s="78">
        <f t="shared" si="4"/>
        <v>0.23621862538118688</v>
      </c>
      <c r="F33" s="77">
        <v>6167</v>
      </c>
      <c r="G33" s="78">
        <f t="shared" si="5"/>
        <v>0.44663382594417067</v>
      </c>
      <c r="H33" s="77">
        <v>6322</v>
      </c>
      <c r="I33" s="78">
        <f t="shared" si="6"/>
        <v>0.48299319727891166</v>
      </c>
      <c r="J33" s="77">
        <v>4953</v>
      </c>
      <c r="K33" s="78">
        <f t="shared" si="7"/>
        <v>0.16185784658691071</v>
      </c>
      <c r="L33" s="77">
        <v>5923</v>
      </c>
      <c r="M33" s="78">
        <f t="shared" si="8"/>
        <v>0.38939713816561117</v>
      </c>
      <c r="N33" s="77">
        <v>6140</v>
      </c>
      <c r="O33" s="78">
        <f t="shared" si="9"/>
        <v>0.4403002580342481</v>
      </c>
      <c r="P33" s="110"/>
      <c r="Q33" s="77">
        <v>5480</v>
      </c>
      <c r="R33" s="78">
        <f t="shared" si="10"/>
        <v>0.2854797091250294</v>
      </c>
      <c r="S33" s="80">
        <v>4882</v>
      </c>
      <c r="T33" s="78">
        <f t="shared" si="11"/>
        <v>0.14520290874970687</v>
      </c>
      <c r="U33" s="80">
        <v>4989</v>
      </c>
      <c r="V33" s="78">
        <f t="shared" si="12"/>
        <v>0.17030260380014073</v>
      </c>
      <c r="W33" s="93"/>
      <c r="X33" s="80">
        <v>5215.99951171875</v>
      </c>
      <c r="Y33" s="78">
        <f t="shared" si="1"/>
        <v>0.22355137502199152</v>
      </c>
      <c r="Z33" s="80">
        <v>4968.99951171875</v>
      </c>
      <c r="AA33" s="78">
        <f t="shared" si="2"/>
        <v>0.16561095747566257</v>
      </c>
      <c r="AB33" s="80">
        <v>4920</v>
      </c>
      <c r="AC33" s="78">
        <f t="shared" si="3"/>
        <v>0.1541168191414497</v>
      </c>
    </row>
    <row r="34" spans="1:29" s="10" customFormat="1" x14ac:dyDescent="0.2">
      <c r="A34" s="96" t="s">
        <v>56</v>
      </c>
      <c r="B34" s="69" t="s">
        <v>130</v>
      </c>
      <c r="C34" s="10">
        <v>3751</v>
      </c>
      <c r="D34" s="10">
        <v>4907</v>
      </c>
      <c r="E34" s="34">
        <f t="shared" si="4"/>
        <v>0.30818448413756339</v>
      </c>
      <c r="F34" s="10">
        <v>4549</v>
      </c>
      <c r="G34" s="34">
        <f t="shared" si="5"/>
        <v>0.21274326846174363</v>
      </c>
      <c r="H34" s="10">
        <v>4524</v>
      </c>
      <c r="I34" s="34">
        <f t="shared" si="6"/>
        <v>0.20607837909890692</v>
      </c>
      <c r="J34" s="10">
        <v>4759</v>
      </c>
      <c r="K34" s="34">
        <f t="shared" si="7"/>
        <v>0.26872833910957072</v>
      </c>
      <c r="L34" s="10">
        <v>4481</v>
      </c>
      <c r="M34" s="34">
        <f t="shared" si="8"/>
        <v>0.19461476939482814</v>
      </c>
      <c r="N34" s="10">
        <v>4343</v>
      </c>
      <c r="O34" s="34">
        <f t="shared" si="9"/>
        <v>0.1578245801119702</v>
      </c>
      <c r="P34" s="110"/>
      <c r="Q34" s="10">
        <v>4733</v>
      </c>
      <c r="R34" s="34">
        <f t="shared" si="10"/>
        <v>0.26179685417222065</v>
      </c>
      <c r="S34" s="42">
        <v>4634</v>
      </c>
      <c r="T34" s="34">
        <f t="shared" si="11"/>
        <v>0.23540389229538783</v>
      </c>
      <c r="U34" s="42">
        <v>4248</v>
      </c>
      <c r="V34" s="34">
        <f t="shared" si="12"/>
        <v>0.13249800053319105</v>
      </c>
      <c r="W34" s="92"/>
      <c r="X34" s="42">
        <v>4404</v>
      </c>
      <c r="Y34" s="34">
        <f t="shared" si="1"/>
        <v>0.1740869101572915</v>
      </c>
      <c r="Z34" s="42">
        <v>4184</v>
      </c>
      <c r="AA34" s="34">
        <f t="shared" si="2"/>
        <v>0.11543588376432945</v>
      </c>
      <c r="AB34" s="42">
        <v>4155.00048828125</v>
      </c>
      <c r="AC34" s="34">
        <f t="shared" si="3"/>
        <v>0.1077047422770594</v>
      </c>
    </row>
    <row r="35" spans="1:29" s="10" customFormat="1" x14ac:dyDescent="0.2">
      <c r="A35" s="96"/>
      <c r="B35" s="69" t="s">
        <v>131</v>
      </c>
      <c r="C35" s="10">
        <v>3814</v>
      </c>
      <c r="D35" s="10">
        <v>5043</v>
      </c>
      <c r="E35" s="34">
        <f t="shared" si="4"/>
        <v>0.32223387519664404</v>
      </c>
      <c r="F35" s="10">
        <v>4999</v>
      </c>
      <c r="G35" s="34">
        <f t="shared" si="5"/>
        <v>0.31069743051914012</v>
      </c>
      <c r="H35" s="10">
        <v>4721</v>
      </c>
      <c r="I35" s="34">
        <f t="shared" si="6"/>
        <v>0.23780807551127414</v>
      </c>
      <c r="J35" s="10">
        <v>4699</v>
      </c>
      <c r="K35" s="34">
        <f t="shared" si="7"/>
        <v>0.23203985317252229</v>
      </c>
      <c r="L35" s="10">
        <v>4713</v>
      </c>
      <c r="M35" s="34">
        <f t="shared" si="8"/>
        <v>0.23571054011536452</v>
      </c>
      <c r="N35" s="10">
        <v>4560</v>
      </c>
      <c r="O35" s="34">
        <f t="shared" si="9"/>
        <v>0.19559517566858942</v>
      </c>
      <c r="P35" s="110"/>
      <c r="Q35" s="10">
        <v>4600</v>
      </c>
      <c r="R35" s="34">
        <f t="shared" si="10"/>
        <v>0.20608285264813841</v>
      </c>
      <c r="S35" s="42">
        <v>4517</v>
      </c>
      <c r="T35" s="34">
        <f t="shared" si="11"/>
        <v>0.18432092291557423</v>
      </c>
      <c r="U35" s="42">
        <v>4162</v>
      </c>
      <c r="V35" s="34">
        <f t="shared" si="12"/>
        <v>9.1242789722076667E-2</v>
      </c>
      <c r="W35" s="92"/>
      <c r="X35" s="42">
        <v>4368.99951171875</v>
      </c>
      <c r="Y35" s="34">
        <f t="shared" si="1"/>
        <v>0.14551639006784223</v>
      </c>
      <c r="Z35" s="42">
        <v>4338.99951171875</v>
      </c>
      <c r="AA35" s="34">
        <f t="shared" si="2"/>
        <v>0.13765063233318031</v>
      </c>
      <c r="AB35" s="42">
        <v>4309.9990234375</v>
      </c>
      <c r="AC35" s="34">
        <f t="shared" si="3"/>
        <v>0.1300469384996068</v>
      </c>
    </row>
    <row r="36" spans="1:29" s="10" customFormat="1" x14ac:dyDescent="0.2">
      <c r="A36" s="96"/>
      <c r="B36" s="69" t="s">
        <v>132</v>
      </c>
      <c r="C36" s="10">
        <v>3844</v>
      </c>
      <c r="D36" s="10">
        <v>5877</v>
      </c>
      <c r="E36" s="34">
        <f t="shared" si="4"/>
        <v>0.52887617065556713</v>
      </c>
      <c r="F36" s="10">
        <v>4660</v>
      </c>
      <c r="G36" s="34">
        <f t="shared" si="5"/>
        <v>0.21227887617065555</v>
      </c>
      <c r="H36" s="10">
        <v>4667</v>
      </c>
      <c r="I36" s="34">
        <f t="shared" si="6"/>
        <v>0.21409989594172729</v>
      </c>
      <c r="J36" s="10">
        <v>4567</v>
      </c>
      <c r="K36" s="34">
        <f t="shared" si="7"/>
        <v>0.1880853277835588</v>
      </c>
      <c r="L36" s="10">
        <v>4548</v>
      </c>
      <c r="M36" s="34">
        <f t="shared" si="8"/>
        <v>0.1831425598335068</v>
      </c>
      <c r="N36" s="10">
        <v>4545</v>
      </c>
      <c r="O36" s="34">
        <f t="shared" si="9"/>
        <v>0.18236212278876174</v>
      </c>
      <c r="P36" s="110"/>
      <c r="Q36" s="10">
        <v>4603</v>
      </c>
      <c r="R36" s="34">
        <f t="shared" si="10"/>
        <v>0.19745057232049956</v>
      </c>
      <c r="S36" s="42">
        <v>4285</v>
      </c>
      <c r="T36" s="34">
        <f t="shared" si="11"/>
        <v>0.11472424557752348</v>
      </c>
      <c r="U36" s="42">
        <v>4312</v>
      </c>
      <c r="V36" s="34">
        <f t="shared" si="12"/>
        <v>0.12174817898022883</v>
      </c>
      <c r="W36" s="92"/>
      <c r="X36" s="42">
        <v>4428.99951171875</v>
      </c>
      <c r="Y36" s="34">
        <f t="shared" si="1"/>
        <v>0.15218509670102764</v>
      </c>
      <c r="Z36" s="42">
        <v>4359.99951171875</v>
      </c>
      <c r="AA36" s="34">
        <f t="shared" si="2"/>
        <v>0.13423504467189118</v>
      </c>
      <c r="AB36" s="42">
        <v>4257.00048828125</v>
      </c>
      <c r="AC36" s="34">
        <f t="shared" si="3"/>
        <v>0.10744029351749473</v>
      </c>
    </row>
    <row r="37" spans="1:29" s="10" customFormat="1" x14ac:dyDescent="0.2">
      <c r="A37" s="96"/>
      <c r="B37" s="69" t="s">
        <v>133</v>
      </c>
      <c r="C37" s="10">
        <v>3764</v>
      </c>
      <c r="D37" s="10">
        <v>4729</v>
      </c>
      <c r="E37" s="34">
        <f t="shared" si="4"/>
        <v>0.25637619553666302</v>
      </c>
      <c r="F37" s="10">
        <v>4698</v>
      </c>
      <c r="G37" s="34">
        <f t="shared" si="5"/>
        <v>0.24814027630180657</v>
      </c>
      <c r="H37" s="10">
        <v>4617</v>
      </c>
      <c r="I37" s="34">
        <f t="shared" si="6"/>
        <v>0.22662061636556863</v>
      </c>
      <c r="J37" s="10">
        <v>4568</v>
      </c>
      <c r="K37" s="34">
        <f t="shared" si="7"/>
        <v>0.21360255047821464</v>
      </c>
      <c r="L37" s="10">
        <v>4555</v>
      </c>
      <c r="M37" s="34">
        <f t="shared" si="8"/>
        <v>0.21014877789585551</v>
      </c>
      <c r="N37" s="10">
        <v>4540</v>
      </c>
      <c r="O37" s="34">
        <f t="shared" si="9"/>
        <v>0.20616365568544093</v>
      </c>
      <c r="P37" s="110"/>
      <c r="Q37" s="10">
        <v>4574</v>
      </c>
      <c r="R37" s="34">
        <f t="shared" si="10"/>
        <v>0.21519659936238034</v>
      </c>
      <c r="S37" s="42">
        <v>4428</v>
      </c>
      <c r="T37" s="34">
        <f t="shared" si="11"/>
        <v>0.17640807651434653</v>
      </c>
      <c r="U37" s="42">
        <v>4388</v>
      </c>
      <c r="V37" s="34">
        <f t="shared" si="12"/>
        <v>0.1657810839532412</v>
      </c>
      <c r="W37" s="92"/>
      <c r="X37" s="42">
        <v>4378.00048828125</v>
      </c>
      <c r="Y37" s="34">
        <f t="shared" si="1"/>
        <v>0.16312446553699522</v>
      </c>
      <c r="Z37" s="42">
        <v>4348</v>
      </c>
      <c r="AA37" s="34">
        <f t="shared" si="2"/>
        <v>0.1551540913921361</v>
      </c>
      <c r="AB37" s="42">
        <v>4283.99951171875</v>
      </c>
      <c r="AC37" s="34">
        <f t="shared" si="3"/>
        <v>0.13815077357033734</v>
      </c>
    </row>
    <row r="38" spans="1:29" s="10" customFormat="1" x14ac:dyDescent="0.2">
      <c r="A38" s="96"/>
      <c r="B38" s="69" t="s">
        <v>134</v>
      </c>
      <c r="C38" s="10">
        <v>3703</v>
      </c>
      <c r="D38" s="10">
        <v>5333</v>
      </c>
      <c r="E38" s="34">
        <f t="shared" si="4"/>
        <v>0.44018363489062917</v>
      </c>
      <c r="F38" s="10">
        <v>4510</v>
      </c>
      <c r="G38" s="34">
        <f t="shared" si="5"/>
        <v>0.21793140696732372</v>
      </c>
      <c r="H38" s="10">
        <v>4391</v>
      </c>
      <c r="I38" s="34">
        <f t="shared" si="6"/>
        <v>0.18579530110721043</v>
      </c>
      <c r="J38" s="10">
        <v>4595</v>
      </c>
      <c r="K38" s="34">
        <f t="shared" si="7"/>
        <v>0.24088576829597619</v>
      </c>
      <c r="L38" s="10">
        <v>4329</v>
      </c>
      <c r="M38" s="34">
        <f t="shared" si="8"/>
        <v>0.16905211990278146</v>
      </c>
      <c r="N38" s="10">
        <v>4320</v>
      </c>
      <c r="O38" s="34">
        <f t="shared" si="9"/>
        <v>0.16662165811504193</v>
      </c>
      <c r="P38" s="110"/>
      <c r="Q38" s="10">
        <v>4536</v>
      </c>
      <c r="R38" s="34">
        <f t="shared" si="10"/>
        <v>0.22495274102079388</v>
      </c>
      <c r="S38" s="42">
        <v>4290</v>
      </c>
      <c r="T38" s="34">
        <f t="shared" si="11"/>
        <v>0.15852011882257622</v>
      </c>
      <c r="U38" s="42">
        <v>4330</v>
      </c>
      <c r="V38" s="34">
        <f t="shared" si="12"/>
        <v>0.16932217121253035</v>
      </c>
      <c r="W38" s="92"/>
      <c r="X38" s="42">
        <v>4237</v>
      </c>
      <c r="Y38" s="34">
        <f t="shared" si="1"/>
        <v>0.14420739940588723</v>
      </c>
      <c r="Z38" s="42">
        <v>4194</v>
      </c>
      <c r="AA38" s="34">
        <f t="shared" si="2"/>
        <v>0.13259519308668644</v>
      </c>
      <c r="AB38" s="42">
        <v>4125</v>
      </c>
      <c r="AC38" s="34">
        <f t="shared" si="3"/>
        <v>0.1139616527140157</v>
      </c>
    </row>
    <row r="39" spans="1:29" s="10" customFormat="1" x14ac:dyDescent="0.2">
      <c r="A39" s="96"/>
      <c r="B39" s="69" t="s">
        <v>135</v>
      </c>
      <c r="C39" s="10">
        <v>4939</v>
      </c>
      <c r="D39" s="10">
        <v>6365</v>
      </c>
      <c r="E39" s="34">
        <f t="shared" si="4"/>
        <v>0.28872241344401695</v>
      </c>
      <c r="F39" s="10">
        <v>6834</v>
      </c>
      <c r="G39" s="34">
        <f t="shared" si="5"/>
        <v>0.38368090706620772</v>
      </c>
      <c r="H39" s="10">
        <v>7016</v>
      </c>
      <c r="I39" s="34">
        <f t="shared" si="6"/>
        <v>0.42053047175541614</v>
      </c>
      <c r="J39" s="10">
        <v>6089</v>
      </c>
      <c r="K39" s="34">
        <f t="shared" si="7"/>
        <v>0.23284065600323944</v>
      </c>
      <c r="L39" s="10">
        <v>6455</v>
      </c>
      <c r="M39" s="34">
        <f t="shared" si="8"/>
        <v>0.30694472565296627</v>
      </c>
      <c r="N39" s="10">
        <v>6738</v>
      </c>
      <c r="O39" s="34">
        <f t="shared" si="9"/>
        <v>0.36424377404332864</v>
      </c>
      <c r="P39" s="110"/>
      <c r="Q39" s="10">
        <v>6883</v>
      </c>
      <c r="R39" s="34">
        <f t="shared" si="10"/>
        <v>0.39360194371330226</v>
      </c>
      <c r="S39" s="42">
        <v>5640</v>
      </c>
      <c r="T39" s="34">
        <f t="shared" si="11"/>
        <v>0.14193156509414862</v>
      </c>
      <c r="U39" s="42">
        <v>5824</v>
      </c>
      <c r="V39" s="34">
        <f t="shared" si="12"/>
        <v>0.17918607005466702</v>
      </c>
      <c r="W39" s="92"/>
      <c r="X39" s="42">
        <v>6924.00146484375</v>
      </c>
      <c r="Y39" s="34">
        <f t="shared" si="1"/>
        <v>0.40190351586226969</v>
      </c>
      <c r="Z39" s="42">
        <v>5830.00048828125</v>
      </c>
      <c r="AA39" s="34">
        <f t="shared" si="2"/>
        <v>0.18040098973096774</v>
      </c>
      <c r="AB39" s="42">
        <v>5820.0009765625</v>
      </c>
      <c r="AC39" s="34">
        <f t="shared" si="3"/>
        <v>0.17837638723678872</v>
      </c>
    </row>
    <row r="40" spans="1:29" s="10" customFormat="1" x14ac:dyDescent="0.2">
      <c r="A40" s="96"/>
      <c r="B40" s="69" t="s">
        <v>136</v>
      </c>
      <c r="C40" s="10">
        <v>4647</v>
      </c>
      <c r="D40" s="10">
        <v>6168</v>
      </c>
      <c r="E40" s="34">
        <f t="shared" si="4"/>
        <v>0.3273079406068431</v>
      </c>
      <c r="F40" s="10">
        <v>6531</v>
      </c>
      <c r="G40" s="34">
        <f t="shared" si="5"/>
        <v>0.4054228534538411</v>
      </c>
      <c r="H40" s="10">
        <v>6758</v>
      </c>
      <c r="I40" s="34">
        <f t="shared" si="6"/>
        <v>0.45427157305788679</v>
      </c>
      <c r="J40" s="10">
        <v>5901</v>
      </c>
      <c r="K40" s="34">
        <f t="shared" si="7"/>
        <v>0.26985151710781152</v>
      </c>
      <c r="L40" s="10">
        <v>6096</v>
      </c>
      <c r="M40" s="34">
        <f t="shared" si="8"/>
        <v>0.31181407359586832</v>
      </c>
      <c r="N40" s="10">
        <v>6501</v>
      </c>
      <c r="O40" s="34">
        <f t="shared" si="9"/>
        <v>0.39896707553260158</v>
      </c>
      <c r="P40" s="110"/>
      <c r="Q40" s="10">
        <v>6207</v>
      </c>
      <c r="R40" s="34">
        <f t="shared" si="10"/>
        <v>0.33570045190445441</v>
      </c>
      <c r="S40" s="42">
        <v>5445</v>
      </c>
      <c r="T40" s="34">
        <f t="shared" si="11"/>
        <v>0.17172369270497101</v>
      </c>
      <c r="U40" s="42">
        <v>5672</v>
      </c>
      <c r="V40" s="34">
        <f t="shared" si="12"/>
        <v>0.22057241230901647</v>
      </c>
      <c r="W40" s="92"/>
      <c r="X40" s="42">
        <v>5846.99951171875</v>
      </c>
      <c r="Y40" s="34">
        <f t="shared" si="1"/>
        <v>0.25823101177506991</v>
      </c>
      <c r="Z40" s="42">
        <v>5674.99951171875</v>
      </c>
      <c r="AA40" s="34">
        <f t="shared" si="2"/>
        <v>0.22121788502662998</v>
      </c>
      <c r="AB40" s="42">
        <v>5598</v>
      </c>
      <c r="AC40" s="34">
        <f t="shared" si="3"/>
        <v>0.20464816010329234</v>
      </c>
    </row>
    <row r="41" spans="1:29" s="10" customFormat="1" x14ac:dyDescent="0.2">
      <c r="A41" s="96"/>
      <c r="B41" s="69" t="s">
        <v>137</v>
      </c>
      <c r="C41" s="10">
        <v>4701</v>
      </c>
      <c r="D41" s="10">
        <v>5870</v>
      </c>
      <c r="E41" s="34">
        <f t="shared" si="4"/>
        <v>0.24867049563922561</v>
      </c>
      <c r="F41" s="10">
        <v>6556</v>
      </c>
      <c r="G41" s="34">
        <f t="shared" si="5"/>
        <v>0.3945968942778133</v>
      </c>
      <c r="H41" s="10">
        <v>6510</v>
      </c>
      <c r="I41" s="34">
        <f t="shared" si="6"/>
        <v>0.38481174218251435</v>
      </c>
      <c r="J41" s="10">
        <v>5719</v>
      </c>
      <c r="K41" s="34">
        <f t="shared" si="7"/>
        <v>0.2165496702829186</v>
      </c>
      <c r="L41" s="10">
        <v>6284</v>
      </c>
      <c r="M41" s="34">
        <f t="shared" si="8"/>
        <v>0.33673686449691553</v>
      </c>
      <c r="N41" s="10">
        <v>6363</v>
      </c>
      <c r="O41" s="34">
        <f t="shared" si="9"/>
        <v>0.35354179961710264</v>
      </c>
      <c r="P41" s="110"/>
      <c r="Q41" s="10">
        <v>6411</v>
      </c>
      <c r="R41" s="34">
        <f t="shared" si="10"/>
        <v>0.36375239310784946</v>
      </c>
      <c r="S41" s="42">
        <v>5477</v>
      </c>
      <c r="T41" s="34">
        <f t="shared" si="11"/>
        <v>0.16507126143373752</v>
      </c>
      <c r="U41" s="42">
        <v>5632</v>
      </c>
      <c r="V41" s="34">
        <f t="shared" si="12"/>
        <v>0.19804296958094025</v>
      </c>
      <c r="W41" s="92"/>
      <c r="X41" s="42">
        <v>6633</v>
      </c>
      <c r="Y41" s="34">
        <f t="shared" si="1"/>
        <v>0.41097638800255254</v>
      </c>
      <c r="Z41" s="42">
        <v>5763.9990234375</v>
      </c>
      <c r="AA41" s="34">
        <f t="shared" si="2"/>
        <v>0.22612189394543725</v>
      </c>
      <c r="AB41" s="42">
        <v>5684.99951171875</v>
      </c>
      <c r="AC41" s="34">
        <f t="shared" si="3"/>
        <v>0.20931706269277806</v>
      </c>
    </row>
    <row r="42" spans="1:29" s="10" customFormat="1" x14ac:dyDescent="0.2">
      <c r="A42" s="96"/>
      <c r="B42" s="69" t="s">
        <v>138</v>
      </c>
      <c r="C42" s="10">
        <v>4616</v>
      </c>
      <c r="D42" s="10">
        <v>6141</v>
      </c>
      <c r="E42" s="34">
        <f t="shared" si="4"/>
        <v>0.33037261698440212</v>
      </c>
      <c r="F42" s="10">
        <v>6675</v>
      </c>
      <c r="G42" s="34">
        <f t="shared" si="5"/>
        <v>0.44605719237435015</v>
      </c>
      <c r="H42" s="10">
        <v>6936</v>
      </c>
      <c r="I42" s="34">
        <f t="shared" si="6"/>
        <v>0.50259965337954937</v>
      </c>
      <c r="J42" s="10">
        <v>5611</v>
      </c>
      <c r="K42" s="34">
        <f t="shared" si="7"/>
        <v>0.21555459272097055</v>
      </c>
      <c r="L42" s="10">
        <v>6359</v>
      </c>
      <c r="M42" s="34">
        <f t="shared" si="8"/>
        <v>0.37759965337954937</v>
      </c>
      <c r="N42" s="10">
        <v>6647</v>
      </c>
      <c r="O42" s="34">
        <f t="shared" si="9"/>
        <v>0.43999133448873473</v>
      </c>
      <c r="P42" s="110"/>
      <c r="Q42" s="10">
        <v>6167</v>
      </c>
      <c r="R42" s="34">
        <f t="shared" si="10"/>
        <v>0.33600519930675921</v>
      </c>
      <c r="S42" s="42">
        <v>5533</v>
      </c>
      <c r="T42" s="34">
        <f t="shared" si="11"/>
        <v>0.19865684575389952</v>
      </c>
      <c r="U42" s="42">
        <v>5594</v>
      </c>
      <c r="V42" s="34">
        <f t="shared" si="12"/>
        <v>0.21187175043327566</v>
      </c>
      <c r="W42" s="92"/>
      <c r="X42" s="42">
        <v>6472.99951171875</v>
      </c>
      <c r="Y42" s="34">
        <f t="shared" si="1"/>
        <v>0.40229625470510189</v>
      </c>
      <c r="Z42" s="42">
        <v>5544.0009765625</v>
      </c>
      <c r="AA42" s="34">
        <f t="shared" si="2"/>
        <v>0.20104007291215331</v>
      </c>
      <c r="AB42" s="42">
        <v>5544.0009765625</v>
      </c>
      <c r="AC42" s="34">
        <f t="shared" si="3"/>
        <v>0.20104007291215331</v>
      </c>
    </row>
    <row r="43" spans="1:29" s="12" customFormat="1" ht="25" thickBot="1" x14ac:dyDescent="0.25">
      <c r="A43" s="96"/>
      <c r="B43" s="70" t="s">
        <v>139</v>
      </c>
      <c r="C43" s="12">
        <v>4721</v>
      </c>
      <c r="D43" s="12">
        <v>6544</v>
      </c>
      <c r="E43" s="11">
        <f t="shared" si="4"/>
        <v>0.38614700275365399</v>
      </c>
      <c r="F43" s="12">
        <v>6491</v>
      </c>
      <c r="G43" s="11">
        <f t="shared" si="5"/>
        <v>0.37492056767633986</v>
      </c>
      <c r="H43" s="12">
        <v>6617</v>
      </c>
      <c r="I43" s="11">
        <f t="shared" si="6"/>
        <v>0.40160982842618087</v>
      </c>
      <c r="J43" s="12">
        <v>5868</v>
      </c>
      <c r="K43" s="11">
        <f t="shared" si="7"/>
        <v>0.24295700063545866</v>
      </c>
      <c r="L43" s="12">
        <v>6071</v>
      </c>
      <c r="M43" s="11">
        <f t="shared" si="8"/>
        <v>0.28595636517686929</v>
      </c>
      <c r="N43" s="12">
        <v>6462</v>
      </c>
      <c r="O43" s="11">
        <f t="shared" si="9"/>
        <v>0.36877780131328119</v>
      </c>
      <c r="P43" s="110"/>
      <c r="Q43" s="12">
        <v>6209</v>
      </c>
      <c r="R43" s="11">
        <f t="shared" si="10"/>
        <v>0.31518746028383826</v>
      </c>
      <c r="S43" s="68">
        <v>5591</v>
      </c>
      <c r="T43" s="11">
        <f t="shared" si="11"/>
        <v>0.18428299089176026</v>
      </c>
      <c r="U43" s="68">
        <v>5554</v>
      </c>
      <c r="V43" s="11">
        <f t="shared" si="12"/>
        <v>0.17644566829061636</v>
      </c>
      <c r="W43" s="93"/>
      <c r="X43" s="68">
        <v>6235.0009765625</v>
      </c>
      <c r="Y43" s="11">
        <f t="shared" si="1"/>
        <v>0.32069497491262444</v>
      </c>
      <c r="Z43" s="68">
        <v>5695.99951171875</v>
      </c>
      <c r="AA43" s="11">
        <f t="shared" si="2"/>
        <v>0.20652393808912306</v>
      </c>
      <c r="AB43" s="68">
        <v>5614.00048828125</v>
      </c>
      <c r="AC43" s="11">
        <f t="shared" si="3"/>
        <v>0.18915494350375983</v>
      </c>
    </row>
    <row r="44" spans="1:29" s="50" customFormat="1" x14ac:dyDescent="0.2">
      <c r="A44" s="113" t="s">
        <v>182</v>
      </c>
      <c r="B44" s="74" t="s">
        <v>140</v>
      </c>
      <c r="C44" s="50">
        <v>4380</v>
      </c>
      <c r="D44" s="50">
        <v>5419</v>
      </c>
      <c r="E44" s="51">
        <f t="shared" si="4"/>
        <v>0.2372146118721461</v>
      </c>
      <c r="F44" s="50">
        <v>5332</v>
      </c>
      <c r="G44" s="51">
        <f t="shared" si="5"/>
        <v>0.2173515981735159</v>
      </c>
      <c r="H44" s="50">
        <v>5799</v>
      </c>
      <c r="I44" s="51">
        <f t="shared" si="6"/>
        <v>0.32397260273972606</v>
      </c>
      <c r="J44" s="50">
        <v>4956</v>
      </c>
      <c r="K44" s="51">
        <f t="shared" si="7"/>
        <v>0.1315068493150684</v>
      </c>
      <c r="L44" s="50">
        <v>5140</v>
      </c>
      <c r="M44" s="51">
        <f t="shared" si="8"/>
        <v>0.17351598173515992</v>
      </c>
      <c r="N44" s="50">
        <v>5261</v>
      </c>
      <c r="O44" s="51">
        <f t="shared" si="9"/>
        <v>0.20114155251141552</v>
      </c>
      <c r="P44" s="110"/>
      <c r="Q44" s="50">
        <v>5241</v>
      </c>
      <c r="R44" s="51">
        <f t="shared" si="10"/>
        <v>0.19657534246575348</v>
      </c>
      <c r="S44" s="53">
        <v>4787</v>
      </c>
      <c r="T44" s="51">
        <f t="shared" si="11"/>
        <v>9.2922374429223797E-2</v>
      </c>
      <c r="U44" s="53">
        <v>4841</v>
      </c>
      <c r="V44" s="51">
        <f t="shared" si="12"/>
        <v>0.10525114155251147</v>
      </c>
      <c r="W44" s="92"/>
      <c r="X44" s="53">
        <v>4937.99951171875</v>
      </c>
      <c r="Y44" s="51">
        <f t="shared" si="1"/>
        <v>0.12739714879423514</v>
      </c>
      <c r="Z44" s="53">
        <v>4685.99951171875</v>
      </c>
      <c r="AA44" s="51">
        <f t="shared" si="2"/>
        <v>6.9862902218892797E-2</v>
      </c>
      <c r="AB44" s="53">
        <v>4685.99951171875</v>
      </c>
      <c r="AC44" s="51">
        <f t="shared" si="3"/>
        <v>6.9862902218892797E-2</v>
      </c>
    </row>
    <row r="45" spans="1:29" s="50" customFormat="1" x14ac:dyDescent="0.2">
      <c r="A45" s="113"/>
      <c r="B45" s="74" t="s">
        <v>141</v>
      </c>
      <c r="C45" s="50">
        <v>4725</v>
      </c>
      <c r="D45" s="50">
        <v>5845</v>
      </c>
      <c r="E45" s="51">
        <f t="shared" si="4"/>
        <v>0.23703703703703694</v>
      </c>
      <c r="F45" s="50">
        <v>5525</v>
      </c>
      <c r="G45" s="51">
        <f t="shared" si="5"/>
        <v>0.1693121693121693</v>
      </c>
      <c r="H45" s="50">
        <v>5347</v>
      </c>
      <c r="I45" s="51">
        <f t="shared" si="6"/>
        <v>0.13164021164021156</v>
      </c>
      <c r="J45" s="50">
        <v>5342</v>
      </c>
      <c r="K45" s="51">
        <f t="shared" si="7"/>
        <v>0.13058201058201058</v>
      </c>
      <c r="L45" s="50">
        <v>5374</v>
      </c>
      <c r="M45" s="51">
        <f t="shared" si="8"/>
        <v>0.13735449735449734</v>
      </c>
      <c r="N45" s="50">
        <v>5229</v>
      </c>
      <c r="O45" s="51">
        <f t="shared" si="9"/>
        <v>0.10666666666666669</v>
      </c>
      <c r="P45" s="110"/>
      <c r="Q45" s="50">
        <v>5582</v>
      </c>
      <c r="R45" s="51">
        <f t="shared" si="10"/>
        <v>0.18137566137566141</v>
      </c>
      <c r="S45" s="53">
        <v>5395</v>
      </c>
      <c r="T45" s="51">
        <f t="shared" si="11"/>
        <v>0.14179894179894181</v>
      </c>
      <c r="U45" s="53">
        <v>5054</v>
      </c>
      <c r="V45" s="51">
        <f t="shared" si="12"/>
        <v>6.9629629629629708E-2</v>
      </c>
      <c r="W45" s="92"/>
      <c r="X45" s="53">
        <v>5082</v>
      </c>
      <c r="Y45" s="51">
        <f t="shared" si="1"/>
        <v>7.5555555555555598E-2</v>
      </c>
      <c r="Z45" s="53">
        <v>4949</v>
      </c>
      <c r="AA45" s="51">
        <f t="shared" si="2"/>
        <v>4.7407407407407343E-2</v>
      </c>
      <c r="AB45" s="53">
        <v>4898</v>
      </c>
      <c r="AC45" s="51">
        <f t="shared" si="3"/>
        <v>3.6613756613756543E-2</v>
      </c>
    </row>
    <row r="46" spans="1:29" s="50" customFormat="1" x14ac:dyDescent="0.2">
      <c r="A46" s="113"/>
      <c r="B46" s="74" t="s">
        <v>142</v>
      </c>
      <c r="C46" s="50">
        <v>4668</v>
      </c>
      <c r="D46" s="50">
        <v>5858</v>
      </c>
      <c r="E46" s="51">
        <f t="shared" si="4"/>
        <v>0.25492716366752366</v>
      </c>
      <c r="F46" s="50">
        <v>5062</v>
      </c>
      <c r="G46" s="51">
        <f t="shared" si="5"/>
        <v>8.4404455869751427E-2</v>
      </c>
      <c r="H46" s="50">
        <v>5129</v>
      </c>
      <c r="I46" s="51">
        <f t="shared" si="6"/>
        <v>9.8757497857755006E-2</v>
      </c>
      <c r="J46" s="50">
        <v>5684</v>
      </c>
      <c r="K46" s="51">
        <f t="shared" si="7"/>
        <v>0.21765209940017138</v>
      </c>
      <c r="L46" s="50">
        <v>4919</v>
      </c>
      <c r="M46" s="51">
        <f t="shared" si="8"/>
        <v>5.3770351328191968E-2</v>
      </c>
      <c r="N46" s="50">
        <v>5045</v>
      </c>
      <c r="O46" s="51">
        <f t="shared" si="9"/>
        <v>8.0762639245929746E-2</v>
      </c>
      <c r="P46" s="110"/>
      <c r="Q46" s="50">
        <v>5501</v>
      </c>
      <c r="R46" s="51">
        <f t="shared" si="10"/>
        <v>0.17844901456726658</v>
      </c>
      <c r="S46" s="53">
        <v>5000</v>
      </c>
      <c r="T46" s="51">
        <f t="shared" si="11"/>
        <v>7.1122536418166238E-2</v>
      </c>
      <c r="U46" s="53">
        <v>5176</v>
      </c>
      <c r="V46" s="51">
        <f t="shared" si="12"/>
        <v>0.10882604970008569</v>
      </c>
      <c r="W46" s="92"/>
      <c r="X46" s="53">
        <v>5114</v>
      </c>
      <c r="Y46" s="51">
        <f t="shared" si="1"/>
        <v>9.5544130248500503E-2</v>
      </c>
      <c r="Z46" s="53">
        <v>4797.9990234375</v>
      </c>
      <c r="AA46" s="51">
        <f t="shared" si="2"/>
        <v>2.784897674325193E-2</v>
      </c>
      <c r="AB46" s="53">
        <v>4795.99951171875</v>
      </c>
      <c r="AC46" s="51">
        <f t="shared" si="3"/>
        <v>2.7420632330494854E-2</v>
      </c>
    </row>
    <row r="47" spans="1:29" s="50" customFormat="1" x14ac:dyDescent="0.2">
      <c r="A47" s="113"/>
      <c r="B47" s="74" t="s">
        <v>143</v>
      </c>
      <c r="C47" s="50">
        <v>4648</v>
      </c>
      <c r="D47" s="50">
        <v>5355</v>
      </c>
      <c r="E47" s="51">
        <f t="shared" si="4"/>
        <v>0.15210843373493965</v>
      </c>
      <c r="F47" s="50">
        <v>5258</v>
      </c>
      <c r="G47" s="51">
        <f t="shared" si="5"/>
        <v>0.13123924268502574</v>
      </c>
      <c r="H47" s="50">
        <v>5405</v>
      </c>
      <c r="I47" s="51">
        <f t="shared" si="6"/>
        <v>0.16286574870912229</v>
      </c>
      <c r="J47" s="50">
        <v>4955</v>
      </c>
      <c r="K47" s="51">
        <f t="shared" si="7"/>
        <v>6.6049913941480298E-2</v>
      </c>
      <c r="L47" s="50">
        <v>5116</v>
      </c>
      <c r="M47" s="51">
        <f t="shared" si="8"/>
        <v>0.10068846815834775</v>
      </c>
      <c r="N47" s="50">
        <v>5075</v>
      </c>
      <c r="O47" s="51">
        <f t="shared" si="9"/>
        <v>9.1867469879518104E-2</v>
      </c>
      <c r="P47" s="110"/>
      <c r="Q47" s="50">
        <v>5123</v>
      </c>
      <c r="R47" s="51">
        <f t="shared" si="10"/>
        <v>0.10219449225473332</v>
      </c>
      <c r="S47" s="53">
        <v>4841</v>
      </c>
      <c r="T47" s="51">
        <f t="shared" si="11"/>
        <v>4.1523235800344338E-2</v>
      </c>
      <c r="U47" s="53">
        <v>5008</v>
      </c>
      <c r="V47" s="51">
        <f t="shared" si="12"/>
        <v>7.745266781411364E-2</v>
      </c>
      <c r="W47" s="92"/>
      <c r="X47" s="53">
        <v>4966.99951171875</v>
      </c>
      <c r="Y47" s="51">
        <f t="shared" si="1"/>
        <v>6.8631564483379925E-2</v>
      </c>
      <c r="Z47" s="53">
        <v>4792</v>
      </c>
      <c r="AA47" s="51">
        <f t="shared" si="2"/>
        <v>3.0981067125645412E-2</v>
      </c>
      <c r="AB47" s="53">
        <v>4728</v>
      </c>
      <c r="AC47" s="51">
        <f t="shared" si="3"/>
        <v>1.7211703958691871E-2</v>
      </c>
    </row>
    <row r="48" spans="1:29" s="50" customFormat="1" x14ac:dyDescent="0.2">
      <c r="A48" s="113"/>
      <c r="B48" s="74" t="s">
        <v>144</v>
      </c>
      <c r="C48" s="50">
        <v>4164</v>
      </c>
      <c r="D48" s="50">
        <v>4994</v>
      </c>
      <c r="E48" s="51">
        <f t="shared" si="4"/>
        <v>0.19932756964457243</v>
      </c>
      <c r="F48" s="50">
        <v>4567</v>
      </c>
      <c r="G48" s="51">
        <f t="shared" si="5"/>
        <v>9.6781940441882819E-2</v>
      </c>
      <c r="H48" s="50">
        <v>4723</v>
      </c>
      <c r="I48" s="51">
        <f t="shared" si="6"/>
        <v>0.13424591738712777</v>
      </c>
      <c r="J48" s="50">
        <v>4613</v>
      </c>
      <c r="K48" s="51">
        <f t="shared" si="7"/>
        <v>0.10782901056676275</v>
      </c>
      <c r="L48" s="50">
        <v>4433</v>
      </c>
      <c r="M48" s="51">
        <f t="shared" si="8"/>
        <v>6.4601344860710785E-2</v>
      </c>
      <c r="N48" s="50">
        <v>4466</v>
      </c>
      <c r="O48" s="51">
        <f t="shared" si="9"/>
        <v>7.2526416906820268E-2</v>
      </c>
      <c r="P48" s="110"/>
      <c r="Q48" s="50">
        <v>4712</v>
      </c>
      <c r="R48" s="51">
        <f t="shared" si="10"/>
        <v>0.1316042267050912</v>
      </c>
      <c r="S48" s="53">
        <v>4551</v>
      </c>
      <c r="T48" s="51">
        <f t="shared" si="11"/>
        <v>9.2939481268011548E-2</v>
      </c>
      <c r="U48" s="53">
        <v>4439</v>
      </c>
      <c r="V48" s="51">
        <f t="shared" si="12"/>
        <v>6.6042267050912651E-2</v>
      </c>
      <c r="W48" s="92"/>
      <c r="X48" s="53">
        <v>4403.99951171875</v>
      </c>
      <c r="Y48" s="51">
        <f t="shared" si="1"/>
        <v>5.7636770345521171E-2</v>
      </c>
      <c r="Z48" s="53">
        <v>4251</v>
      </c>
      <c r="AA48" s="51">
        <f t="shared" si="2"/>
        <v>2.0893371757925161E-2</v>
      </c>
      <c r="AB48" s="53">
        <v>4248</v>
      </c>
      <c r="AC48" s="51">
        <f t="shared" si="3"/>
        <v>2.0172910662824117E-2</v>
      </c>
    </row>
    <row r="49" spans="1:29" s="50" customFormat="1" x14ac:dyDescent="0.2">
      <c r="A49" s="113"/>
      <c r="B49" s="74" t="s">
        <v>145</v>
      </c>
      <c r="C49" s="50">
        <v>5171</v>
      </c>
      <c r="D49" s="50">
        <v>6454</v>
      </c>
      <c r="E49" s="51">
        <f t="shared" si="4"/>
        <v>0.24811448462579766</v>
      </c>
      <c r="F49" s="50">
        <v>7389</v>
      </c>
      <c r="G49" s="51">
        <f t="shared" si="5"/>
        <v>0.42893057435699089</v>
      </c>
      <c r="H49" s="50">
        <v>7976</v>
      </c>
      <c r="I49" s="51">
        <f t="shared" si="6"/>
        <v>0.54244826919357947</v>
      </c>
      <c r="J49" s="50">
        <v>6315</v>
      </c>
      <c r="K49" s="51">
        <f t="shared" si="7"/>
        <v>0.22123380390640102</v>
      </c>
      <c r="L49" s="50">
        <v>7137</v>
      </c>
      <c r="M49" s="51">
        <f t="shared" si="8"/>
        <v>0.38019725391607029</v>
      </c>
      <c r="N49" s="50">
        <v>7722</v>
      </c>
      <c r="O49" s="51">
        <f t="shared" si="9"/>
        <v>0.49332817636820736</v>
      </c>
      <c r="P49" s="110"/>
      <c r="Q49" s="50">
        <v>6891</v>
      </c>
      <c r="R49" s="51">
        <f t="shared" si="10"/>
        <v>0.33262425062850509</v>
      </c>
      <c r="S49" s="50">
        <v>6286</v>
      </c>
      <c r="T49" s="51">
        <f t="shared" si="11"/>
        <v>0.21562560433185074</v>
      </c>
      <c r="U49" s="53">
        <v>6251</v>
      </c>
      <c r="V49" s="51">
        <f t="shared" si="12"/>
        <v>0.20885708760394506</v>
      </c>
      <c r="W49" s="92"/>
      <c r="X49" s="53">
        <v>6787.00048828125</v>
      </c>
      <c r="Y49" s="51">
        <f t="shared" si="1"/>
        <v>0.3125121810638658</v>
      </c>
      <c r="Z49" s="53">
        <v>6279.00048828125</v>
      </c>
      <c r="AA49" s="51">
        <f t="shared" si="2"/>
        <v>0.21427199541312136</v>
      </c>
      <c r="AB49" s="53">
        <v>6254</v>
      </c>
      <c r="AC49" s="51">
        <f t="shared" si="3"/>
        <v>0.20943724618062265</v>
      </c>
    </row>
    <row r="50" spans="1:29" s="50" customFormat="1" x14ac:dyDescent="0.2">
      <c r="A50" s="113"/>
      <c r="B50" s="74" t="s">
        <v>146</v>
      </c>
      <c r="C50" s="50">
        <v>5248</v>
      </c>
      <c r="D50" s="50">
        <v>6769</v>
      </c>
      <c r="E50" s="51">
        <f t="shared" si="4"/>
        <v>0.28982469512195119</v>
      </c>
      <c r="F50" s="50">
        <v>7467</v>
      </c>
      <c r="G50" s="51">
        <f t="shared" si="5"/>
        <v>0.42282774390243905</v>
      </c>
      <c r="H50" s="50">
        <v>8287</v>
      </c>
      <c r="I50" s="51">
        <f t="shared" si="6"/>
        <v>0.57907774390243905</v>
      </c>
      <c r="J50" s="50">
        <v>6293</v>
      </c>
      <c r="K50" s="51">
        <f t="shared" si="7"/>
        <v>0.19912347560975618</v>
      </c>
      <c r="L50" s="50">
        <v>7183</v>
      </c>
      <c r="M50" s="51">
        <f t="shared" si="8"/>
        <v>0.36871189024390238</v>
      </c>
      <c r="N50" s="50">
        <v>7719</v>
      </c>
      <c r="O50" s="51">
        <f t="shared" si="9"/>
        <v>0.47084603658536595</v>
      </c>
      <c r="P50" s="110"/>
      <c r="Q50" s="50">
        <v>6986</v>
      </c>
      <c r="R50" s="51">
        <f t="shared" si="10"/>
        <v>0.33117378048780477</v>
      </c>
      <c r="S50" s="50">
        <v>6242</v>
      </c>
      <c r="T50" s="51">
        <f t="shared" si="11"/>
        <v>0.18940548780487809</v>
      </c>
      <c r="U50" s="53">
        <v>6519</v>
      </c>
      <c r="V50" s="51">
        <f t="shared" si="12"/>
        <v>0.2421875</v>
      </c>
      <c r="W50" s="92"/>
      <c r="X50" s="53">
        <v>6778.99951171875</v>
      </c>
      <c r="Y50" s="51">
        <f t="shared" si="1"/>
        <v>0.29173008988543248</v>
      </c>
      <c r="Z50" s="53">
        <v>6289.00048828125</v>
      </c>
      <c r="AA50" s="51">
        <f t="shared" si="2"/>
        <v>0.19836137352920158</v>
      </c>
      <c r="AB50" s="53">
        <v>6212.99951171875</v>
      </c>
      <c r="AC50" s="51">
        <f t="shared" si="3"/>
        <v>0.18387948012933508</v>
      </c>
    </row>
    <row r="51" spans="1:29" s="50" customFormat="1" x14ac:dyDescent="0.2">
      <c r="A51" s="113"/>
      <c r="B51" s="74" t="s">
        <v>147</v>
      </c>
      <c r="C51" s="50">
        <v>5313</v>
      </c>
      <c r="D51" s="50">
        <v>6786</v>
      </c>
      <c r="E51" s="51">
        <f t="shared" si="4"/>
        <v>0.27724449463579903</v>
      </c>
      <c r="F51" s="50">
        <v>7660</v>
      </c>
      <c r="G51" s="51">
        <f t="shared" si="5"/>
        <v>0.44174665913796352</v>
      </c>
      <c r="H51" s="50">
        <v>8224</v>
      </c>
      <c r="I51" s="51">
        <f t="shared" si="6"/>
        <v>0.5479013739883305</v>
      </c>
      <c r="J51" s="50">
        <v>6407</v>
      </c>
      <c r="K51" s="51">
        <f t="shared" si="7"/>
        <v>0.20591003199698843</v>
      </c>
      <c r="L51" s="50">
        <v>7367</v>
      </c>
      <c r="M51" s="51">
        <f t="shared" si="8"/>
        <v>0.38659890833803878</v>
      </c>
      <c r="N51" s="50">
        <v>8003</v>
      </c>
      <c r="O51" s="51">
        <f t="shared" si="9"/>
        <v>0.50630528891398452</v>
      </c>
      <c r="P51" s="110"/>
      <c r="Q51" s="50">
        <v>7026</v>
      </c>
      <c r="R51" s="51">
        <f t="shared" si="10"/>
        <v>0.32241671372106162</v>
      </c>
      <c r="S51" s="50">
        <v>6227</v>
      </c>
      <c r="T51" s="51">
        <f t="shared" si="11"/>
        <v>0.17203086768304154</v>
      </c>
      <c r="U51" s="53">
        <v>6524</v>
      </c>
      <c r="V51" s="51">
        <f t="shared" si="12"/>
        <v>0.22793148880105396</v>
      </c>
      <c r="W51" s="92"/>
      <c r="X51" s="53">
        <v>6339.9990234375</v>
      </c>
      <c r="Y51" s="51">
        <f t="shared" si="1"/>
        <v>0.19329927036278938</v>
      </c>
      <c r="Z51" s="53">
        <v>6265</v>
      </c>
      <c r="AA51" s="51">
        <f t="shared" si="2"/>
        <v>0.17918313570487476</v>
      </c>
      <c r="AB51" s="53">
        <v>6233</v>
      </c>
      <c r="AC51" s="51">
        <f t="shared" si="3"/>
        <v>0.17316017316017307</v>
      </c>
    </row>
    <row r="52" spans="1:29" s="50" customFormat="1" x14ac:dyDescent="0.2">
      <c r="A52" s="113"/>
      <c r="B52" s="74" t="s">
        <v>148</v>
      </c>
      <c r="C52" s="50">
        <v>5226</v>
      </c>
      <c r="D52" s="50">
        <v>6913</v>
      </c>
      <c r="E52" s="51">
        <f t="shared" si="4"/>
        <v>0.32280903176425557</v>
      </c>
      <c r="F52" s="50">
        <v>7028</v>
      </c>
      <c r="G52" s="51">
        <f t="shared" si="5"/>
        <v>0.34481438959050892</v>
      </c>
      <c r="H52" s="50">
        <v>7988</v>
      </c>
      <c r="I52" s="51">
        <f t="shared" si="6"/>
        <v>0.52851128970531946</v>
      </c>
      <c r="J52" s="50">
        <v>6665</v>
      </c>
      <c r="K52" s="51">
        <f t="shared" si="7"/>
        <v>0.27535399923459636</v>
      </c>
      <c r="L52" s="50">
        <v>6859</v>
      </c>
      <c r="M52" s="51">
        <f t="shared" si="8"/>
        <v>0.31247608113279757</v>
      </c>
      <c r="N52" s="50">
        <v>7778</v>
      </c>
      <c r="O52" s="51">
        <f t="shared" si="9"/>
        <v>0.48832759280520466</v>
      </c>
      <c r="P52" s="110"/>
      <c r="Q52" s="50">
        <v>7116</v>
      </c>
      <c r="R52" s="51">
        <f t="shared" si="10"/>
        <v>0.36165327210103326</v>
      </c>
      <c r="S52" s="50">
        <v>6295</v>
      </c>
      <c r="T52" s="51">
        <f t="shared" si="11"/>
        <v>0.20455415231534624</v>
      </c>
      <c r="U52" s="53">
        <v>6705</v>
      </c>
      <c r="V52" s="51">
        <f t="shared" si="12"/>
        <v>0.28300803673938013</v>
      </c>
      <c r="W52" s="92"/>
      <c r="X52" s="53">
        <v>6570.9990234375</v>
      </c>
      <c r="Y52" s="51">
        <f t="shared" si="1"/>
        <v>0.25736682423220447</v>
      </c>
      <c r="Z52" s="53">
        <v>6215.99951171875</v>
      </c>
      <c r="AA52" s="51">
        <f t="shared" si="2"/>
        <v>0.18943733481032332</v>
      </c>
      <c r="AB52" s="53">
        <v>6197.99951171875</v>
      </c>
      <c r="AC52" s="51">
        <f t="shared" si="3"/>
        <v>0.18599301793317058</v>
      </c>
    </row>
    <row r="53" spans="1:29" s="77" customFormat="1" ht="25" thickBot="1" x14ac:dyDescent="0.25">
      <c r="A53" s="113"/>
      <c r="B53" s="76" t="s">
        <v>149</v>
      </c>
      <c r="C53" s="77">
        <v>5184</v>
      </c>
      <c r="D53" s="77">
        <v>6779</v>
      </c>
      <c r="E53" s="78">
        <f t="shared" si="4"/>
        <v>0.30767746913580241</v>
      </c>
      <c r="F53" s="77">
        <v>7066</v>
      </c>
      <c r="G53" s="78">
        <f t="shared" si="5"/>
        <v>0.36304012345679015</v>
      </c>
      <c r="H53" s="77">
        <v>7961</v>
      </c>
      <c r="I53" s="78">
        <f t="shared" si="6"/>
        <v>0.53568672839506171</v>
      </c>
      <c r="J53" s="77">
        <v>6401</v>
      </c>
      <c r="K53" s="78">
        <f t="shared" si="7"/>
        <v>0.23476080246913589</v>
      </c>
      <c r="L53" s="77">
        <v>6931</v>
      </c>
      <c r="M53" s="78">
        <f t="shared" si="8"/>
        <v>0.33699845679012341</v>
      </c>
      <c r="N53" s="77">
        <v>7846</v>
      </c>
      <c r="O53" s="78">
        <f t="shared" si="9"/>
        <v>0.51350308641975317</v>
      </c>
      <c r="P53" s="110"/>
      <c r="Q53" s="77">
        <v>6892</v>
      </c>
      <c r="R53" s="78">
        <f t="shared" si="10"/>
        <v>0.32947530864197527</v>
      </c>
      <c r="S53" s="50">
        <v>6332</v>
      </c>
      <c r="T53" s="78">
        <f t="shared" si="11"/>
        <v>0.22145061728395055</v>
      </c>
      <c r="U53" s="80">
        <v>6448</v>
      </c>
      <c r="V53" s="78">
        <f t="shared" si="12"/>
        <v>0.24382716049382713</v>
      </c>
      <c r="W53" s="93"/>
      <c r="X53" s="80">
        <v>6592</v>
      </c>
      <c r="Y53" s="78">
        <f t="shared" si="1"/>
        <v>0.27160493827160503</v>
      </c>
      <c r="Z53" s="80">
        <v>6183.9990234375</v>
      </c>
      <c r="AA53" s="78">
        <f t="shared" si="2"/>
        <v>0.19290104618778936</v>
      </c>
      <c r="AB53" s="80">
        <v>6049</v>
      </c>
      <c r="AC53" s="78">
        <f t="shared" si="3"/>
        <v>0.16685956790123457</v>
      </c>
    </row>
    <row r="54" spans="1:29" s="10" customFormat="1" x14ac:dyDescent="0.2">
      <c r="A54" s="96" t="s">
        <v>181</v>
      </c>
      <c r="B54" s="69" t="s">
        <v>150</v>
      </c>
      <c r="C54" s="10">
        <v>4647</v>
      </c>
      <c r="D54" s="10">
        <v>6315</v>
      </c>
      <c r="E54" s="34">
        <f t="shared" si="4"/>
        <v>0.35894125242091679</v>
      </c>
      <c r="F54" s="10">
        <v>5756</v>
      </c>
      <c r="G54" s="34">
        <f t="shared" si="5"/>
        <v>0.23864859048848719</v>
      </c>
      <c r="H54" s="10">
        <v>5808</v>
      </c>
      <c r="I54" s="34">
        <f t="shared" si="6"/>
        <v>0.24983860555196902</v>
      </c>
      <c r="J54" s="10">
        <v>5506</v>
      </c>
      <c r="K54" s="34">
        <f t="shared" si="7"/>
        <v>0.18485044114482463</v>
      </c>
      <c r="L54" s="10">
        <v>5470</v>
      </c>
      <c r="M54" s="34">
        <f t="shared" si="8"/>
        <v>0.17710350763933724</v>
      </c>
      <c r="N54" s="10">
        <v>5566</v>
      </c>
      <c r="O54" s="34">
        <f t="shared" si="9"/>
        <v>0.19776199698730368</v>
      </c>
      <c r="P54" s="110"/>
      <c r="Q54" s="10">
        <v>5569</v>
      </c>
      <c r="R54" s="34">
        <f t="shared" si="10"/>
        <v>0.19840757477942761</v>
      </c>
      <c r="S54" s="42">
        <v>5514</v>
      </c>
      <c r="T54" s="34">
        <f t="shared" si="11"/>
        <v>0.18657198192382185</v>
      </c>
      <c r="U54" s="42">
        <v>5281</v>
      </c>
      <c r="V54" s="34">
        <f t="shared" si="12"/>
        <v>0.1364321067355283</v>
      </c>
      <c r="W54" s="92"/>
      <c r="X54" s="42">
        <v>5501.99951171875</v>
      </c>
      <c r="Y54" s="34">
        <f t="shared" si="1"/>
        <v>0.18398956568081548</v>
      </c>
      <c r="Z54" s="42">
        <v>5274</v>
      </c>
      <c r="AA54" s="34">
        <f t="shared" si="2"/>
        <v>0.13492575855390565</v>
      </c>
      <c r="AB54" s="42">
        <v>5207.99951171875</v>
      </c>
      <c r="AC54" s="34">
        <f t="shared" si="3"/>
        <v>0.12072294205266831</v>
      </c>
    </row>
    <row r="55" spans="1:29" s="10" customFormat="1" x14ac:dyDescent="0.2">
      <c r="A55" s="96"/>
      <c r="B55" s="69" t="s">
        <v>151</v>
      </c>
      <c r="C55" s="10">
        <v>4848</v>
      </c>
      <c r="D55" s="10">
        <v>6023</v>
      </c>
      <c r="E55" s="34">
        <f t="shared" si="4"/>
        <v>0.24236798679867988</v>
      </c>
      <c r="F55" s="10">
        <v>5990</v>
      </c>
      <c r="G55" s="34">
        <f t="shared" si="5"/>
        <v>0.23556105610561051</v>
      </c>
      <c r="H55" s="10">
        <v>6073</v>
      </c>
      <c r="I55" s="34">
        <f t="shared" si="6"/>
        <v>0.25268151815181517</v>
      </c>
      <c r="J55" s="10">
        <v>5933</v>
      </c>
      <c r="K55" s="34">
        <f t="shared" si="7"/>
        <v>0.22380363036303641</v>
      </c>
      <c r="L55" s="10">
        <v>5686</v>
      </c>
      <c r="M55" s="34">
        <f t="shared" si="8"/>
        <v>0.17285478547854782</v>
      </c>
      <c r="N55" s="10">
        <v>5676</v>
      </c>
      <c r="O55" s="34">
        <f t="shared" si="9"/>
        <v>0.17079207920792072</v>
      </c>
      <c r="P55" s="110"/>
      <c r="Q55" s="10">
        <v>5926</v>
      </c>
      <c r="R55" s="34">
        <f t="shared" si="10"/>
        <v>0.22235973597359737</v>
      </c>
      <c r="S55" s="42">
        <v>5684</v>
      </c>
      <c r="T55" s="34">
        <f t="shared" si="11"/>
        <v>0.17244224422442245</v>
      </c>
      <c r="U55" s="42">
        <v>5698</v>
      </c>
      <c r="V55" s="34">
        <f t="shared" si="12"/>
        <v>0.1753300330033003</v>
      </c>
      <c r="W55" s="92"/>
      <c r="X55" s="42">
        <v>5705</v>
      </c>
      <c r="Y55" s="34">
        <f t="shared" si="1"/>
        <v>0.17677392739273934</v>
      </c>
      <c r="Z55" s="42">
        <v>5362.00048828125</v>
      </c>
      <c r="AA55" s="34">
        <f t="shared" si="2"/>
        <v>0.10602320302831059</v>
      </c>
      <c r="AB55" s="42">
        <v>5362.00048828125</v>
      </c>
      <c r="AC55" s="34">
        <f t="shared" si="3"/>
        <v>0.10602320302831059</v>
      </c>
    </row>
    <row r="56" spans="1:29" s="10" customFormat="1" x14ac:dyDescent="0.2">
      <c r="A56" s="96"/>
      <c r="B56" s="69" t="s">
        <v>152</v>
      </c>
      <c r="C56" s="10">
        <v>4692</v>
      </c>
      <c r="D56" s="10">
        <v>6316</v>
      </c>
      <c r="E56" s="34">
        <f t="shared" si="4"/>
        <v>0.34612105711849961</v>
      </c>
      <c r="F56" s="10">
        <v>5711</v>
      </c>
      <c r="G56" s="34">
        <f t="shared" si="5"/>
        <v>0.21717817561807329</v>
      </c>
      <c r="H56" s="10">
        <v>5557</v>
      </c>
      <c r="I56" s="34">
        <f t="shared" si="6"/>
        <v>0.18435635123614658</v>
      </c>
      <c r="J56" s="10">
        <v>5669</v>
      </c>
      <c r="K56" s="34">
        <f t="shared" si="7"/>
        <v>0.20822676896845693</v>
      </c>
      <c r="L56" s="10">
        <v>5507</v>
      </c>
      <c r="M56" s="34">
        <f t="shared" si="8"/>
        <v>0.1736999147485081</v>
      </c>
      <c r="N56" s="10">
        <v>5425</v>
      </c>
      <c r="O56" s="34">
        <f t="shared" si="9"/>
        <v>0.15622335890878092</v>
      </c>
      <c r="P56" s="110"/>
      <c r="Q56" s="10">
        <v>5706</v>
      </c>
      <c r="R56" s="34">
        <f t="shared" si="10"/>
        <v>0.21611253196930957</v>
      </c>
      <c r="S56" s="42">
        <v>5683</v>
      </c>
      <c r="T56" s="34">
        <f t="shared" si="11"/>
        <v>0.21121057118499564</v>
      </c>
      <c r="U56" s="42">
        <v>5320</v>
      </c>
      <c r="V56" s="34">
        <f t="shared" si="12"/>
        <v>0.13384484228474003</v>
      </c>
      <c r="W56" s="92"/>
      <c r="X56" s="42">
        <v>5367.001953125</v>
      </c>
      <c r="Y56" s="34">
        <f t="shared" si="1"/>
        <v>0.14386230885017048</v>
      </c>
      <c r="Z56" s="42">
        <v>5175.99951171875</v>
      </c>
      <c r="AA56" s="34">
        <f t="shared" si="2"/>
        <v>0.10315420113357843</v>
      </c>
      <c r="AB56" s="42">
        <v>5128.99951171875</v>
      </c>
      <c r="AC56" s="34">
        <f t="shared" si="3"/>
        <v>9.3137150835198135E-2</v>
      </c>
    </row>
    <row r="57" spans="1:29" s="10" customFormat="1" x14ac:dyDescent="0.2">
      <c r="A57" s="96"/>
      <c r="B57" s="69" t="s">
        <v>153</v>
      </c>
      <c r="C57" s="10">
        <v>4691</v>
      </c>
      <c r="D57" s="10">
        <v>6468</v>
      </c>
      <c r="E57" s="34">
        <f t="shared" si="4"/>
        <v>0.37881048816883389</v>
      </c>
      <c r="F57" s="10">
        <v>5501</v>
      </c>
      <c r="G57" s="34">
        <f t="shared" si="5"/>
        <v>0.17267107226604139</v>
      </c>
      <c r="H57" s="10">
        <v>5755</v>
      </c>
      <c r="I57" s="34">
        <f t="shared" si="6"/>
        <v>0.22681730974205916</v>
      </c>
      <c r="J57" s="10">
        <v>5863</v>
      </c>
      <c r="K57" s="34">
        <f t="shared" si="7"/>
        <v>0.24984011937753148</v>
      </c>
      <c r="L57" s="10">
        <v>5403</v>
      </c>
      <c r="M57" s="34">
        <f t="shared" si="8"/>
        <v>0.15178000426348337</v>
      </c>
      <c r="N57" s="10">
        <v>5679</v>
      </c>
      <c r="O57" s="34">
        <f t="shared" si="9"/>
        <v>0.21061607333191223</v>
      </c>
      <c r="P57" s="110"/>
      <c r="Q57" s="10">
        <v>5796</v>
      </c>
      <c r="R57" s="34">
        <f t="shared" si="10"/>
        <v>0.23555745043700704</v>
      </c>
      <c r="S57" s="42">
        <v>5576</v>
      </c>
      <c r="T57" s="34">
        <f t="shared" si="11"/>
        <v>0.18865913451289695</v>
      </c>
      <c r="U57" s="42">
        <v>6054</v>
      </c>
      <c r="V57" s="34">
        <f t="shared" si="12"/>
        <v>0.29055638456619048</v>
      </c>
      <c r="W57" s="92"/>
      <c r="X57" s="42">
        <v>5334.0009765625</v>
      </c>
      <c r="Y57" s="34">
        <f t="shared" si="1"/>
        <v>0.1370711951742698</v>
      </c>
      <c r="Z57" s="42">
        <v>5150.0009765625</v>
      </c>
      <c r="AA57" s="34">
        <f t="shared" si="2"/>
        <v>9.7847149128650557E-2</v>
      </c>
      <c r="AB57" s="42">
        <v>5150.0009765625</v>
      </c>
      <c r="AC57" s="34">
        <f t="shared" si="3"/>
        <v>9.7847149128650557E-2</v>
      </c>
    </row>
    <row r="58" spans="1:29" s="10" customFormat="1" x14ac:dyDescent="0.2">
      <c r="A58" s="96"/>
      <c r="B58" s="69" t="s">
        <v>154</v>
      </c>
      <c r="C58" s="10">
        <v>4732</v>
      </c>
      <c r="D58" s="10">
        <v>5979</v>
      </c>
      <c r="E58" s="34">
        <f t="shared" si="4"/>
        <v>0.26352493660185972</v>
      </c>
      <c r="F58" s="10">
        <v>5975</v>
      </c>
      <c r="G58" s="34">
        <f t="shared" si="5"/>
        <v>0.26267962806424339</v>
      </c>
      <c r="H58" s="10">
        <v>5652</v>
      </c>
      <c r="I58" s="34">
        <f t="shared" si="6"/>
        <v>0.19442096365173289</v>
      </c>
      <c r="J58" s="10">
        <v>5541</v>
      </c>
      <c r="K58" s="34">
        <f t="shared" si="7"/>
        <v>0.17096365173288253</v>
      </c>
      <c r="L58" s="10">
        <v>5741</v>
      </c>
      <c r="M58" s="34">
        <f t="shared" si="8"/>
        <v>0.21322907861369389</v>
      </c>
      <c r="N58" s="10">
        <v>5527</v>
      </c>
      <c r="O58" s="34">
        <f t="shared" si="9"/>
        <v>0.1680050718512256</v>
      </c>
      <c r="P58" s="110"/>
      <c r="Q58" s="10">
        <v>5856</v>
      </c>
      <c r="R58" s="34">
        <f t="shared" si="10"/>
        <v>0.23753169907016058</v>
      </c>
      <c r="S58" s="42">
        <v>5348</v>
      </c>
      <c r="T58" s="34">
        <f t="shared" si="11"/>
        <v>0.13017751479289941</v>
      </c>
      <c r="U58" s="42">
        <v>5656</v>
      </c>
      <c r="V58" s="34">
        <f t="shared" si="12"/>
        <v>0.19526627218934922</v>
      </c>
      <c r="W58" s="92"/>
      <c r="X58" s="42">
        <v>5377.00048828125</v>
      </c>
      <c r="Y58" s="34">
        <f t="shared" si="1"/>
        <v>0.13630610487769435</v>
      </c>
      <c r="Z58" s="42">
        <v>5266</v>
      </c>
      <c r="AA58" s="34">
        <f t="shared" si="2"/>
        <v>0.11284868977176665</v>
      </c>
      <c r="AB58" s="42">
        <v>5173.99951171875</v>
      </c>
      <c r="AC58" s="34">
        <f t="shared" si="3"/>
        <v>9.340649021951597E-2</v>
      </c>
    </row>
    <row r="59" spans="1:29" s="10" customFormat="1" x14ac:dyDescent="0.2">
      <c r="A59" s="96"/>
      <c r="B59" s="69" t="s">
        <v>155</v>
      </c>
      <c r="C59" s="10">
        <v>5701</v>
      </c>
      <c r="D59" s="10">
        <v>7645</v>
      </c>
      <c r="E59" s="34">
        <f t="shared" si="4"/>
        <v>0.34099280827924927</v>
      </c>
      <c r="F59" s="10">
        <v>8486</v>
      </c>
      <c r="G59" s="34">
        <f t="shared" si="5"/>
        <v>0.48851078758112609</v>
      </c>
      <c r="H59" s="10">
        <v>8706</v>
      </c>
      <c r="I59" s="34">
        <f t="shared" si="6"/>
        <v>0.52710050868268721</v>
      </c>
      <c r="J59" s="10">
        <v>7241</v>
      </c>
      <c r="K59" s="34">
        <f t="shared" si="7"/>
        <v>0.2701280477109278</v>
      </c>
      <c r="L59" s="10">
        <v>7964</v>
      </c>
      <c r="M59" s="34">
        <f t="shared" si="8"/>
        <v>0.39694790387651291</v>
      </c>
      <c r="N59" s="10">
        <v>8594</v>
      </c>
      <c r="O59" s="34">
        <f t="shared" si="9"/>
        <v>0.50745483248552881</v>
      </c>
      <c r="P59" s="110"/>
      <c r="Q59" s="10">
        <v>7919</v>
      </c>
      <c r="R59" s="34">
        <f t="shared" si="10"/>
        <v>0.38905455183301174</v>
      </c>
      <c r="S59" s="10">
        <v>6825</v>
      </c>
      <c r="T59" s="34">
        <f t="shared" si="11"/>
        <v>0.19715839326433948</v>
      </c>
      <c r="U59" s="42">
        <v>7116</v>
      </c>
      <c r="V59" s="34">
        <f t="shared" si="12"/>
        <v>0.24820206981231352</v>
      </c>
      <c r="W59" s="92"/>
      <c r="X59" s="42">
        <v>7343</v>
      </c>
      <c r="Y59" s="34">
        <f t="shared" si="1"/>
        <v>0.2880196456761972</v>
      </c>
      <c r="Z59" s="42">
        <v>6961.99951171875</v>
      </c>
      <c r="AA59" s="34">
        <f t="shared" si="2"/>
        <v>0.22118917939286975</v>
      </c>
      <c r="AB59" s="42">
        <v>6961.99951171875</v>
      </c>
      <c r="AC59" s="34">
        <f t="shared" si="3"/>
        <v>0.22118917939286975</v>
      </c>
    </row>
    <row r="60" spans="1:29" s="10" customFormat="1" x14ac:dyDescent="0.2">
      <c r="A60" s="96"/>
      <c r="B60" s="69" t="s">
        <v>156</v>
      </c>
      <c r="C60" s="10">
        <v>5779</v>
      </c>
      <c r="D60" s="10">
        <v>7917</v>
      </c>
      <c r="E60" s="34">
        <f t="shared" si="4"/>
        <v>0.36996020072676927</v>
      </c>
      <c r="F60" s="10">
        <v>7805</v>
      </c>
      <c r="G60" s="34">
        <f t="shared" si="5"/>
        <v>0.35057968506662052</v>
      </c>
      <c r="H60" s="10">
        <v>8475</v>
      </c>
      <c r="I60" s="34">
        <f t="shared" si="6"/>
        <v>0.46651669839072496</v>
      </c>
      <c r="J60" s="10">
        <v>7391</v>
      </c>
      <c r="K60" s="34">
        <f t="shared" si="7"/>
        <v>0.27894099325142752</v>
      </c>
      <c r="L60" s="10">
        <v>7658</v>
      </c>
      <c r="M60" s="34">
        <f t="shared" si="8"/>
        <v>0.32514275826267514</v>
      </c>
      <c r="N60" s="10">
        <v>8251</v>
      </c>
      <c r="O60" s="34">
        <f t="shared" si="9"/>
        <v>0.42775566707042745</v>
      </c>
      <c r="P60" s="110"/>
      <c r="Q60" s="10">
        <v>8021</v>
      </c>
      <c r="R60" s="34">
        <f t="shared" si="10"/>
        <v>0.38795639383976477</v>
      </c>
      <c r="S60" s="10">
        <v>7107</v>
      </c>
      <c r="T60" s="34">
        <f t="shared" si="11"/>
        <v>0.22979754282747877</v>
      </c>
      <c r="U60" s="42">
        <v>7225</v>
      </c>
      <c r="V60" s="34">
        <f t="shared" si="12"/>
        <v>0.2502163003979927</v>
      </c>
      <c r="W60" s="92"/>
      <c r="X60" s="42">
        <v>7250.99853515625</v>
      </c>
      <c r="Y60" s="34">
        <f t="shared" si="1"/>
        <v>0.25471509519921276</v>
      </c>
      <c r="Z60" s="42">
        <v>6940</v>
      </c>
      <c r="AA60" s="34">
        <f t="shared" si="2"/>
        <v>0.2008998096556498</v>
      </c>
      <c r="AB60" s="42">
        <v>6844</v>
      </c>
      <c r="AC60" s="34">
        <f t="shared" si="3"/>
        <v>0.18428793908980801</v>
      </c>
    </row>
    <row r="61" spans="1:29" s="10" customFormat="1" x14ac:dyDescent="0.2">
      <c r="A61" s="96"/>
      <c r="B61" s="69" t="s">
        <v>157</v>
      </c>
      <c r="C61" s="10">
        <v>5763</v>
      </c>
      <c r="D61" s="10">
        <v>7531</v>
      </c>
      <c r="E61" s="34">
        <f t="shared" si="4"/>
        <v>0.30678466076696176</v>
      </c>
      <c r="F61" s="10">
        <v>8396</v>
      </c>
      <c r="G61" s="34">
        <f t="shared" si="5"/>
        <v>0.45688009717161204</v>
      </c>
      <c r="H61" s="10">
        <v>8947</v>
      </c>
      <c r="I61" s="34">
        <f t="shared" si="6"/>
        <v>0.55249002255769564</v>
      </c>
      <c r="J61" s="10">
        <v>7237</v>
      </c>
      <c r="K61" s="34">
        <f t="shared" si="7"/>
        <v>0.2557695644629534</v>
      </c>
      <c r="L61" s="10">
        <v>8228</v>
      </c>
      <c r="M61" s="34">
        <f t="shared" si="8"/>
        <v>0.42772861356932146</v>
      </c>
      <c r="N61" s="10">
        <v>8512</v>
      </c>
      <c r="O61" s="34">
        <f t="shared" si="9"/>
        <v>0.47700850251605065</v>
      </c>
      <c r="P61" s="110"/>
      <c r="Q61" s="10">
        <v>8060</v>
      </c>
      <c r="R61" s="34">
        <f t="shared" si="10"/>
        <v>0.3985771299670311</v>
      </c>
      <c r="S61" s="10">
        <v>7222</v>
      </c>
      <c r="T61" s="34">
        <f t="shared" si="11"/>
        <v>0.25316675342703454</v>
      </c>
      <c r="U61" s="42">
        <v>7206</v>
      </c>
      <c r="V61" s="34">
        <f t="shared" si="12"/>
        <v>0.25039042165538783</v>
      </c>
      <c r="W61" s="92"/>
      <c r="X61" s="42">
        <v>7317.00146484375</v>
      </c>
      <c r="Y61" s="34">
        <f t="shared" si="1"/>
        <v>0.26965147750195206</v>
      </c>
      <c r="Z61" s="42">
        <v>7057.99853515625</v>
      </c>
      <c r="AA61" s="34">
        <f t="shared" si="2"/>
        <v>0.22470909858689048</v>
      </c>
      <c r="AB61" s="42">
        <v>6899.99853515625</v>
      </c>
      <c r="AC61" s="34">
        <f t="shared" si="3"/>
        <v>0.19729282234187928</v>
      </c>
    </row>
    <row r="62" spans="1:29" s="10" customFormat="1" x14ac:dyDescent="0.2">
      <c r="A62" s="96"/>
      <c r="B62" s="69" t="s">
        <v>158</v>
      </c>
      <c r="C62" s="10">
        <v>5688</v>
      </c>
      <c r="D62" s="10">
        <v>7737</v>
      </c>
      <c r="E62" s="34">
        <f t="shared" si="4"/>
        <v>0.36023206751054859</v>
      </c>
      <c r="F62" s="10">
        <v>7723</v>
      </c>
      <c r="G62" s="34">
        <f t="shared" si="5"/>
        <v>0.35777074542897336</v>
      </c>
      <c r="H62" s="10">
        <v>8362</v>
      </c>
      <c r="I62" s="34">
        <f t="shared" si="6"/>
        <v>0.47011251758087202</v>
      </c>
      <c r="J62" s="10">
        <v>7302</v>
      </c>
      <c r="K62" s="34">
        <f t="shared" si="7"/>
        <v>0.28375527426160341</v>
      </c>
      <c r="L62" s="10">
        <v>7607</v>
      </c>
      <c r="M62" s="34">
        <f t="shared" si="8"/>
        <v>0.33737693389592116</v>
      </c>
      <c r="N62" s="10">
        <v>8256</v>
      </c>
      <c r="O62" s="34">
        <f t="shared" si="9"/>
        <v>0.45147679324894519</v>
      </c>
      <c r="P62" s="110"/>
      <c r="Q62" s="10">
        <v>7532</v>
      </c>
      <c r="R62" s="34">
        <f t="shared" si="10"/>
        <v>0.32419127988748242</v>
      </c>
      <c r="S62" s="10">
        <v>7032</v>
      </c>
      <c r="T62" s="34">
        <f t="shared" si="11"/>
        <v>0.23628691983122363</v>
      </c>
      <c r="U62" s="42">
        <v>7172</v>
      </c>
      <c r="V62" s="34">
        <f t="shared" si="12"/>
        <v>0.2609001406469762</v>
      </c>
      <c r="W62" s="92"/>
      <c r="X62" s="42">
        <v>7620.00048828125</v>
      </c>
      <c r="Y62" s="34">
        <f t="shared" si="1"/>
        <v>0.33966253310148553</v>
      </c>
      <c r="Z62" s="42">
        <v>6820.99853515625</v>
      </c>
      <c r="AA62" s="34">
        <f t="shared" si="2"/>
        <v>0.1991910223551776</v>
      </c>
      <c r="AB62" s="42">
        <v>6758.0009765625</v>
      </c>
      <c r="AC62" s="34">
        <f t="shared" si="3"/>
        <v>0.18811550220859696</v>
      </c>
    </row>
    <row r="63" spans="1:29" s="12" customFormat="1" ht="25" thickBot="1" x14ac:dyDescent="0.25">
      <c r="A63" s="96"/>
      <c r="B63" s="70" t="s">
        <v>159</v>
      </c>
      <c r="C63" s="12">
        <v>5868</v>
      </c>
      <c r="D63" s="12">
        <v>8292</v>
      </c>
      <c r="E63" s="11">
        <f t="shared" si="4"/>
        <v>0.41308793456032711</v>
      </c>
      <c r="F63" s="12">
        <v>8495</v>
      </c>
      <c r="G63" s="11">
        <f t="shared" si="5"/>
        <v>0.44768234492160874</v>
      </c>
      <c r="H63" s="12">
        <v>8592</v>
      </c>
      <c r="I63" s="11">
        <f t="shared" si="6"/>
        <v>0.46421267893660523</v>
      </c>
      <c r="J63" s="12">
        <v>7743</v>
      </c>
      <c r="K63" s="11">
        <f t="shared" si="7"/>
        <v>0.31952965235173814</v>
      </c>
      <c r="L63" s="12">
        <v>8113</v>
      </c>
      <c r="M63" s="11">
        <f t="shared" si="8"/>
        <v>0.38258350374914785</v>
      </c>
      <c r="N63" s="12">
        <v>8319</v>
      </c>
      <c r="O63" s="11">
        <f t="shared" si="9"/>
        <v>0.41768916155419222</v>
      </c>
      <c r="P63" s="110"/>
      <c r="Q63" s="12">
        <v>7831</v>
      </c>
      <c r="R63" s="11">
        <f t="shared" si="10"/>
        <v>0.3345262440354464</v>
      </c>
      <c r="S63" s="10">
        <v>7175</v>
      </c>
      <c r="T63" s="11">
        <f t="shared" si="11"/>
        <v>0.22273346966598506</v>
      </c>
      <c r="U63" s="68">
        <v>7681</v>
      </c>
      <c r="V63" s="11">
        <f t="shared" si="12"/>
        <v>0.30896387184730734</v>
      </c>
      <c r="W63" s="93"/>
      <c r="X63" s="68">
        <v>7561.00146484375</v>
      </c>
      <c r="Y63" s="11">
        <f t="shared" si="1"/>
        <v>0.28851422372933699</v>
      </c>
      <c r="Z63" s="68">
        <v>7034.0009765625</v>
      </c>
      <c r="AA63" s="11">
        <f t="shared" si="2"/>
        <v>0.19870500623082821</v>
      </c>
      <c r="AB63" s="68">
        <v>6920.00048828125</v>
      </c>
      <c r="AC63" s="11">
        <f t="shared" si="3"/>
        <v>0.17927752015699561</v>
      </c>
    </row>
    <row r="64" spans="1:29" s="50" customFormat="1" x14ac:dyDescent="0.2">
      <c r="A64" s="113" t="s">
        <v>67</v>
      </c>
      <c r="B64" s="74" t="s">
        <v>160</v>
      </c>
      <c r="C64" s="50">
        <v>5640</v>
      </c>
      <c r="D64" s="50">
        <v>6893</v>
      </c>
      <c r="E64" s="51">
        <f t="shared" si="4"/>
        <v>0.22216312056737597</v>
      </c>
      <c r="F64" s="50">
        <v>6443</v>
      </c>
      <c r="G64" s="51">
        <f t="shared" si="5"/>
        <v>0.1423758865248228</v>
      </c>
      <c r="H64" s="50">
        <v>6682</v>
      </c>
      <c r="I64" s="51">
        <f t="shared" si="6"/>
        <v>0.1847517730496453</v>
      </c>
      <c r="J64" s="50">
        <v>6467</v>
      </c>
      <c r="K64" s="51">
        <f t="shared" si="7"/>
        <v>0.14663120567375887</v>
      </c>
      <c r="L64" s="50">
        <v>6321</v>
      </c>
      <c r="M64" s="51">
        <f t="shared" si="8"/>
        <v>0.12074468085106393</v>
      </c>
      <c r="N64" s="50">
        <v>6407</v>
      </c>
      <c r="O64" s="51">
        <f t="shared" si="9"/>
        <v>0.13599290780141837</v>
      </c>
      <c r="P64" s="110"/>
      <c r="Q64" s="50">
        <v>6521</v>
      </c>
      <c r="R64" s="51">
        <f t="shared" si="10"/>
        <v>0.15620567375886529</v>
      </c>
      <c r="S64" s="53">
        <v>6544</v>
      </c>
      <c r="T64" s="51">
        <f t="shared" si="11"/>
        <v>0.16028368794326231</v>
      </c>
      <c r="U64" s="53">
        <v>6283</v>
      </c>
      <c r="V64" s="51">
        <f t="shared" si="12"/>
        <v>0.11400709219858163</v>
      </c>
      <c r="W64" s="92"/>
      <c r="X64" s="53">
        <v>6056.00146484375</v>
      </c>
      <c r="Y64" s="51">
        <f t="shared" si="1"/>
        <v>7.3759124972296197E-2</v>
      </c>
      <c r="Z64" s="53">
        <v>5834.00048828125</v>
      </c>
      <c r="AA64" s="51">
        <f t="shared" si="2"/>
        <v>3.4397249695257148E-2</v>
      </c>
      <c r="AB64" s="53">
        <v>5834.00048828125</v>
      </c>
      <c r="AC64" s="51">
        <f t="shared" si="3"/>
        <v>3.4397249695257148E-2</v>
      </c>
    </row>
    <row r="65" spans="1:29" s="50" customFormat="1" x14ac:dyDescent="0.2">
      <c r="A65" s="113"/>
      <c r="B65" s="74" t="s">
        <v>161</v>
      </c>
      <c r="C65" s="50">
        <v>5927</v>
      </c>
      <c r="D65" s="50">
        <v>7012</v>
      </c>
      <c r="E65" s="51">
        <f t="shared" si="4"/>
        <v>0.18306057027163836</v>
      </c>
      <c r="F65" s="50">
        <v>6091</v>
      </c>
      <c r="G65" s="51">
        <f t="shared" si="5"/>
        <v>2.766998481525218E-2</v>
      </c>
      <c r="H65" s="50">
        <v>6456</v>
      </c>
      <c r="I65" s="51">
        <f t="shared" si="6"/>
        <v>8.925257297114908E-2</v>
      </c>
      <c r="J65" s="50">
        <v>6544</v>
      </c>
      <c r="K65" s="51">
        <f t="shared" si="7"/>
        <v>0.10409988189640629</v>
      </c>
      <c r="L65" s="50">
        <v>5974</v>
      </c>
      <c r="M65" s="51">
        <f t="shared" si="8"/>
        <v>7.9298127214442182E-3</v>
      </c>
      <c r="N65" s="50">
        <v>6117</v>
      </c>
      <c r="O65" s="51">
        <f t="shared" si="9"/>
        <v>3.2056689724987431E-2</v>
      </c>
      <c r="P65" s="110"/>
      <c r="Q65" s="50">
        <v>6140</v>
      </c>
      <c r="R65" s="51">
        <f t="shared" si="10"/>
        <v>3.5937236375906956E-2</v>
      </c>
      <c r="S65" s="53">
        <v>6076</v>
      </c>
      <c r="T65" s="51">
        <f t="shared" si="11"/>
        <v>2.5139193521174219E-2</v>
      </c>
      <c r="U65" s="53">
        <v>6005</v>
      </c>
      <c r="V65" s="51">
        <f t="shared" si="12"/>
        <v>1.3160114729205308E-2</v>
      </c>
      <c r="W65" s="92"/>
      <c r="X65" s="53">
        <v>5980</v>
      </c>
      <c r="Y65" s="51">
        <f t="shared" si="1"/>
        <v>8.942129239075447E-3</v>
      </c>
      <c r="Z65" s="53">
        <v>5927</v>
      </c>
      <c r="AA65" s="51">
        <f t="shared" si="2"/>
        <v>0</v>
      </c>
      <c r="AB65" s="53">
        <v>5926.99951171875</v>
      </c>
      <c r="AC65" s="51">
        <f t="shared" si="3"/>
        <v>-8.2382529131841409E-8</v>
      </c>
    </row>
    <row r="66" spans="1:29" s="50" customFormat="1" x14ac:dyDescent="0.2">
      <c r="A66" s="113"/>
      <c r="B66" s="74" t="s">
        <v>162</v>
      </c>
      <c r="C66" s="50">
        <v>5728</v>
      </c>
      <c r="D66" s="50">
        <v>6898</v>
      </c>
      <c r="E66" s="51">
        <f t="shared" si="4"/>
        <v>0.20425977653631278</v>
      </c>
      <c r="F66" s="50">
        <v>6261</v>
      </c>
      <c r="G66" s="51">
        <f t="shared" si="5"/>
        <v>9.3051675977653625E-2</v>
      </c>
      <c r="H66" s="50">
        <v>5971</v>
      </c>
      <c r="I66" s="51">
        <f t="shared" si="6"/>
        <v>4.2423184357541999E-2</v>
      </c>
      <c r="J66" s="50">
        <v>6549</v>
      </c>
      <c r="K66" s="51">
        <f t="shared" si="7"/>
        <v>0.14333100558659218</v>
      </c>
      <c r="L66" s="50">
        <v>6092</v>
      </c>
      <c r="M66" s="51">
        <f t="shared" si="8"/>
        <v>6.3547486033519451E-2</v>
      </c>
      <c r="N66" s="50">
        <v>5802</v>
      </c>
      <c r="O66" s="51">
        <f t="shared" si="9"/>
        <v>1.2918994413407825E-2</v>
      </c>
      <c r="P66" s="110"/>
      <c r="Q66" s="50">
        <v>6267</v>
      </c>
      <c r="R66" s="51">
        <f t="shared" si="10"/>
        <v>9.4099162011173076E-2</v>
      </c>
      <c r="S66" s="53">
        <v>6411</v>
      </c>
      <c r="T66" s="51">
        <f t="shared" si="11"/>
        <v>0.11923882681564235</v>
      </c>
      <c r="U66" s="53">
        <v>5781</v>
      </c>
      <c r="V66" s="51">
        <f t="shared" si="12"/>
        <v>9.2527932960893011E-3</v>
      </c>
      <c r="W66" s="92"/>
      <c r="X66" s="53">
        <v>5862.0009765625</v>
      </c>
      <c r="Y66" s="51">
        <f t="shared" si="1"/>
        <v>2.33940252378666E-2</v>
      </c>
      <c r="Z66" s="53">
        <v>5727.99951171875</v>
      </c>
      <c r="AA66" s="51">
        <f t="shared" si="2"/>
        <v>-8.52446316867983E-8</v>
      </c>
      <c r="AB66" s="53">
        <v>5727.99951171875</v>
      </c>
      <c r="AC66" s="51">
        <f t="shared" si="3"/>
        <v>-8.52446316867983E-8</v>
      </c>
    </row>
    <row r="67" spans="1:29" s="50" customFormat="1" x14ac:dyDescent="0.2">
      <c r="A67" s="113"/>
      <c r="B67" s="74" t="s">
        <v>163</v>
      </c>
      <c r="C67" s="50">
        <v>5385</v>
      </c>
      <c r="D67" s="50">
        <v>6523</v>
      </c>
      <c r="E67" s="51">
        <f t="shared" si="4"/>
        <v>0.21132776230269257</v>
      </c>
      <c r="F67" s="50">
        <v>6124</v>
      </c>
      <c r="G67" s="51">
        <f t="shared" si="5"/>
        <v>0.13723305478180126</v>
      </c>
      <c r="H67" s="50">
        <v>6071</v>
      </c>
      <c r="I67" s="51">
        <f t="shared" si="6"/>
        <v>0.12739090064995362</v>
      </c>
      <c r="J67" s="50">
        <v>6246</v>
      </c>
      <c r="K67" s="51">
        <f t="shared" si="7"/>
        <v>0.1598885793871867</v>
      </c>
      <c r="L67" s="50">
        <v>5938</v>
      </c>
      <c r="M67" s="51">
        <f t="shared" si="8"/>
        <v>0.10269266480965644</v>
      </c>
      <c r="N67" s="50">
        <v>5783</v>
      </c>
      <c r="O67" s="51">
        <f t="shared" si="9"/>
        <v>7.3909006499535801E-2</v>
      </c>
      <c r="P67" s="110"/>
      <c r="Q67" s="50">
        <v>5930</v>
      </c>
      <c r="R67" s="51">
        <f t="shared" si="10"/>
        <v>0.10120705663881147</v>
      </c>
      <c r="S67" s="53">
        <v>6337</v>
      </c>
      <c r="T67" s="51">
        <f t="shared" si="11"/>
        <v>0.17678737233054775</v>
      </c>
      <c r="U67" s="53">
        <v>5857</v>
      </c>
      <c r="V67" s="51">
        <f t="shared" si="12"/>
        <v>8.7650882079851389E-2</v>
      </c>
      <c r="W67" s="92"/>
      <c r="X67" s="53">
        <v>5821.00048828125</v>
      </c>
      <c r="Y67" s="51">
        <f t="shared" si="1"/>
        <v>8.0965735985376153E-2</v>
      </c>
      <c r="Z67" s="53">
        <v>5526</v>
      </c>
      <c r="AA67" s="51">
        <f t="shared" si="2"/>
        <v>2.6183844011142154E-2</v>
      </c>
      <c r="AB67" s="53">
        <v>5456.00048828125</v>
      </c>
      <c r="AC67" s="51">
        <f t="shared" si="3"/>
        <v>1.3184863190575768E-2</v>
      </c>
    </row>
    <row r="68" spans="1:29" s="50" customFormat="1" x14ac:dyDescent="0.2">
      <c r="A68" s="113"/>
      <c r="B68" s="74" t="s">
        <v>164</v>
      </c>
      <c r="C68" s="50">
        <v>5635</v>
      </c>
      <c r="D68" s="50">
        <v>6965</v>
      </c>
      <c r="E68" s="51">
        <f t="shared" si="4"/>
        <v>0.2360248447204969</v>
      </c>
      <c r="F68" s="50">
        <v>6120</v>
      </c>
      <c r="G68" s="51">
        <f t="shared" si="5"/>
        <v>8.606921029281267E-2</v>
      </c>
      <c r="H68" s="50">
        <v>6161</v>
      </c>
      <c r="I68" s="51">
        <f t="shared" si="6"/>
        <v>9.334516415261751E-2</v>
      </c>
      <c r="J68" s="50">
        <v>6386</v>
      </c>
      <c r="K68" s="51">
        <f t="shared" si="7"/>
        <v>0.13327417923691209</v>
      </c>
      <c r="L68" s="50">
        <v>6056</v>
      </c>
      <c r="M68" s="51">
        <f t="shared" si="8"/>
        <v>7.4711623779946779E-2</v>
      </c>
      <c r="N68" s="50">
        <v>6079</v>
      </c>
      <c r="O68" s="51">
        <f t="shared" si="9"/>
        <v>7.8793256433008052E-2</v>
      </c>
      <c r="P68" s="110"/>
      <c r="Q68" s="50">
        <v>6284</v>
      </c>
      <c r="R68" s="51">
        <f t="shared" si="10"/>
        <v>0.11517302573203203</v>
      </c>
      <c r="S68" s="53">
        <v>6293</v>
      </c>
      <c r="T68" s="51">
        <f t="shared" ref="T68:T83" si="13">S68/$C68-1</f>
        <v>0.11677018633540381</v>
      </c>
      <c r="U68" s="53">
        <v>6492</v>
      </c>
      <c r="V68" s="51">
        <f t="shared" si="12"/>
        <v>0.15208518189884646</v>
      </c>
      <c r="W68" s="92"/>
      <c r="X68" s="53">
        <v>5982.9990234375</v>
      </c>
      <c r="Y68" s="51">
        <f t="shared" ref="Y68:Y83" si="14">X68/$C68-1</f>
        <v>6.1756703360692056E-2</v>
      </c>
      <c r="Z68" s="53">
        <v>5729.00048828125</v>
      </c>
      <c r="AA68" s="51">
        <f t="shared" ref="AA68:AA83" si="15">Z68/$C68-1</f>
        <v>1.6681541842280323E-2</v>
      </c>
      <c r="AB68" s="53">
        <v>5676</v>
      </c>
      <c r="AC68" s="51">
        <f t="shared" ref="AC68:AC83" si="16">AB68/$C68-1</f>
        <v>7.2759538598048401E-3</v>
      </c>
    </row>
    <row r="69" spans="1:29" s="50" customFormat="1" x14ac:dyDescent="0.2">
      <c r="A69" s="113"/>
      <c r="B69" s="74" t="s">
        <v>165</v>
      </c>
      <c r="C69" s="50">
        <v>6207</v>
      </c>
      <c r="D69" s="50">
        <v>7931</v>
      </c>
      <c r="E69" s="51">
        <f t="shared" ref="E69:E83" si="17">D69/$C69-1</f>
        <v>0.27775092637344923</v>
      </c>
      <c r="F69" s="50">
        <v>9228</v>
      </c>
      <c r="G69" s="51">
        <f t="shared" ref="G69:G83" si="18">F69/$C69-1</f>
        <v>0.48670855485741904</v>
      </c>
      <c r="H69" s="50">
        <v>9815</v>
      </c>
      <c r="I69" s="51">
        <f t="shared" ref="I69:I83" si="19">H69/$C69-1</f>
        <v>0.58127920090220719</v>
      </c>
      <c r="J69" s="50">
        <v>7717</v>
      </c>
      <c r="K69" s="51">
        <f t="shared" ref="K69:K83" si="20">J69/$C69-1</f>
        <v>0.24327372321572427</v>
      </c>
      <c r="L69" s="50">
        <v>8816</v>
      </c>
      <c r="M69" s="51">
        <f t="shared" ref="M69:M83" si="21">L69/$C69-1</f>
        <v>0.4203318833574996</v>
      </c>
      <c r="N69" s="50">
        <v>9640</v>
      </c>
      <c r="O69" s="51">
        <f t="shared" ref="O69:O83" si="22">N69/$C69-1</f>
        <v>0.55308522635733848</v>
      </c>
      <c r="P69" s="110"/>
      <c r="Q69" s="50">
        <v>8624</v>
      </c>
      <c r="R69" s="51">
        <f t="shared" ref="R69:R83" si="23">Q69/$C69-1</f>
        <v>0.38939906557112947</v>
      </c>
      <c r="S69" s="53">
        <v>7641</v>
      </c>
      <c r="T69" s="51">
        <f t="shared" si="13"/>
        <v>0.23102948284195257</v>
      </c>
      <c r="U69" s="53">
        <v>7670</v>
      </c>
      <c r="V69" s="51">
        <f t="shared" si="12"/>
        <v>0.23570162719510224</v>
      </c>
      <c r="W69" s="92"/>
      <c r="X69" s="53">
        <v>7735.99951171875</v>
      </c>
      <c r="Y69" s="51">
        <f t="shared" si="14"/>
        <v>0.24633470464294338</v>
      </c>
      <c r="Z69" s="53">
        <v>7446.00048828125</v>
      </c>
      <c r="AA69" s="51">
        <f t="shared" si="15"/>
        <v>0.19961341844389402</v>
      </c>
      <c r="AB69" s="53">
        <v>7446.00048828125</v>
      </c>
      <c r="AC69" s="51">
        <f t="shared" si="16"/>
        <v>0.19961341844389402</v>
      </c>
    </row>
    <row r="70" spans="1:29" s="50" customFormat="1" x14ac:dyDescent="0.2">
      <c r="A70" s="113"/>
      <c r="B70" s="74" t="s">
        <v>166</v>
      </c>
      <c r="C70" s="50">
        <v>6463</v>
      </c>
      <c r="D70" s="50">
        <v>8119</v>
      </c>
      <c r="E70" s="51">
        <f t="shared" si="17"/>
        <v>0.2562277580071175</v>
      </c>
      <c r="F70" s="50">
        <v>9371</v>
      </c>
      <c r="G70" s="51">
        <f t="shared" si="18"/>
        <v>0.44994584558254691</v>
      </c>
      <c r="H70" s="50">
        <v>10224</v>
      </c>
      <c r="I70" s="51">
        <f t="shared" si="19"/>
        <v>0.58192789726133376</v>
      </c>
      <c r="J70" s="50">
        <v>7904</v>
      </c>
      <c r="K70" s="51">
        <f t="shared" si="20"/>
        <v>0.22296147300015479</v>
      </c>
      <c r="L70" s="50">
        <v>8977</v>
      </c>
      <c r="M70" s="51">
        <f t="shared" si="21"/>
        <v>0.3889834442209501</v>
      </c>
      <c r="N70" s="50">
        <v>10050</v>
      </c>
      <c r="O70" s="51">
        <f t="shared" si="22"/>
        <v>0.55500541544174542</v>
      </c>
      <c r="P70" s="110"/>
      <c r="Q70" s="50">
        <v>8764</v>
      </c>
      <c r="R70" s="51">
        <f t="shared" si="23"/>
        <v>0.35602661302800565</v>
      </c>
      <c r="S70" s="53">
        <v>8185</v>
      </c>
      <c r="T70" s="51">
        <f t="shared" si="13"/>
        <v>0.26643973386971997</v>
      </c>
      <c r="U70" s="53">
        <v>7723</v>
      </c>
      <c r="V70" s="51">
        <f t="shared" si="12"/>
        <v>0.19495590283150244</v>
      </c>
      <c r="W70" s="92"/>
      <c r="X70" s="53">
        <v>8227</v>
      </c>
      <c r="Y70" s="51">
        <f t="shared" si="14"/>
        <v>0.27293826396410337</v>
      </c>
      <c r="Z70" s="53">
        <v>7871.00048828125</v>
      </c>
      <c r="AA70" s="51">
        <f t="shared" si="15"/>
        <v>0.21785556061910105</v>
      </c>
      <c r="AB70" s="53">
        <v>7854.99951171875</v>
      </c>
      <c r="AC70" s="51">
        <f t="shared" si="16"/>
        <v>0.21537977900645977</v>
      </c>
    </row>
    <row r="71" spans="1:29" s="50" customFormat="1" x14ac:dyDescent="0.2">
      <c r="A71" s="113"/>
      <c r="B71" s="74" t="s">
        <v>167</v>
      </c>
      <c r="C71" s="50">
        <v>6136</v>
      </c>
      <c r="D71" s="50">
        <v>8150</v>
      </c>
      <c r="E71" s="51">
        <f t="shared" si="17"/>
        <v>0.32822685788787487</v>
      </c>
      <c r="F71" s="50">
        <v>8950</v>
      </c>
      <c r="G71" s="51">
        <f t="shared" si="18"/>
        <v>0.45860495436766624</v>
      </c>
      <c r="H71" s="50">
        <v>9967</v>
      </c>
      <c r="I71" s="51">
        <f t="shared" si="19"/>
        <v>0.62434810951760111</v>
      </c>
      <c r="J71" s="50">
        <v>7413</v>
      </c>
      <c r="K71" s="51">
        <f t="shared" si="20"/>
        <v>0.20811603650586696</v>
      </c>
      <c r="L71" s="50">
        <v>8737</v>
      </c>
      <c r="M71" s="51">
        <f t="shared" si="21"/>
        <v>0.42389178617992185</v>
      </c>
      <c r="N71" s="50">
        <v>9650</v>
      </c>
      <c r="O71" s="51">
        <f t="shared" si="22"/>
        <v>0.57268578878748366</v>
      </c>
      <c r="P71" s="110"/>
      <c r="Q71" s="50">
        <v>8419</v>
      </c>
      <c r="R71" s="51">
        <f t="shared" si="23"/>
        <v>0.37206649282920479</v>
      </c>
      <c r="S71" s="53">
        <v>7458</v>
      </c>
      <c r="T71" s="51">
        <f t="shared" si="13"/>
        <v>0.21544980443285522</v>
      </c>
      <c r="U71" s="53">
        <v>7580</v>
      </c>
      <c r="V71" s="51">
        <f t="shared" si="12"/>
        <v>0.23533246414602349</v>
      </c>
      <c r="W71" s="92"/>
      <c r="X71" s="53">
        <v>7960.99853515625</v>
      </c>
      <c r="Y71" s="51">
        <f t="shared" si="14"/>
        <v>0.29742479386509935</v>
      </c>
      <c r="Z71" s="53">
        <v>7464.00048828125</v>
      </c>
      <c r="AA71" s="51">
        <f t="shared" si="15"/>
        <v>0.21642771973292851</v>
      </c>
      <c r="AB71" s="53">
        <v>7364.00048828125</v>
      </c>
      <c r="AC71" s="51">
        <f t="shared" si="16"/>
        <v>0.20013045767295479</v>
      </c>
    </row>
    <row r="72" spans="1:29" s="50" customFormat="1" x14ac:dyDescent="0.2">
      <c r="A72" s="113"/>
      <c r="B72" s="74" t="s">
        <v>168</v>
      </c>
      <c r="C72" s="50">
        <v>6196</v>
      </c>
      <c r="D72" s="50">
        <v>7852</v>
      </c>
      <c r="E72" s="51">
        <f t="shared" si="17"/>
        <v>0.26726920593931558</v>
      </c>
      <c r="F72" s="50">
        <v>8982</v>
      </c>
      <c r="G72" s="51">
        <f t="shared" si="18"/>
        <v>0.44964493221433188</v>
      </c>
      <c r="H72" s="50">
        <v>9758</v>
      </c>
      <c r="I72" s="51">
        <f t="shared" si="19"/>
        <v>0.57488702388637836</v>
      </c>
      <c r="J72" s="50">
        <v>7578</v>
      </c>
      <c r="K72" s="51">
        <f t="shared" si="20"/>
        <v>0.22304712717882502</v>
      </c>
      <c r="L72" s="50">
        <v>8749</v>
      </c>
      <c r="M72" s="51">
        <f t="shared" si="21"/>
        <v>0.41204002582311161</v>
      </c>
      <c r="N72" s="50">
        <v>9603</v>
      </c>
      <c r="O72" s="51">
        <f t="shared" si="22"/>
        <v>0.54987088444157517</v>
      </c>
      <c r="P72" s="110"/>
      <c r="Q72" s="50">
        <v>8565</v>
      </c>
      <c r="R72" s="51">
        <f t="shared" si="23"/>
        <v>0.38234344738540993</v>
      </c>
      <c r="S72" s="53">
        <v>7872</v>
      </c>
      <c r="T72" s="51">
        <f t="shared" si="13"/>
        <v>0.27049709489993545</v>
      </c>
      <c r="U72" s="53">
        <v>7637</v>
      </c>
      <c r="V72" s="51">
        <f t="shared" si="12"/>
        <v>0.23256939961265322</v>
      </c>
      <c r="W72" s="92"/>
      <c r="X72" s="53">
        <v>7857.99951171875</v>
      </c>
      <c r="Y72" s="51">
        <f t="shared" si="14"/>
        <v>0.26823749382161877</v>
      </c>
      <c r="Z72" s="53">
        <v>7463.9990234375</v>
      </c>
      <c r="AA72" s="51">
        <f t="shared" si="15"/>
        <v>0.2046480024915267</v>
      </c>
      <c r="AB72" s="53">
        <v>7463.9990234375</v>
      </c>
      <c r="AC72" s="51">
        <f t="shared" si="16"/>
        <v>0.2046480024915267</v>
      </c>
    </row>
    <row r="73" spans="1:29" s="77" customFormat="1" ht="25" thickBot="1" x14ac:dyDescent="0.25">
      <c r="A73" s="113"/>
      <c r="B73" s="76" t="s">
        <v>169</v>
      </c>
      <c r="C73" s="77">
        <v>6189</v>
      </c>
      <c r="D73" s="77">
        <v>7695</v>
      </c>
      <c r="E73" s="78">
        <f t="shared" si="17"/>
        <v>0.24333494910324771</v>
      </c>
      <c r="F73" s="77">
        <v>8874</v>
      </c>
      <c r="G73" s="78">
        <f t="shared" si="18"/>
        <v>0.43383422200678634</v>
      </c>
      <c r="H73" s="77">
        <v>9833</v>
      </c>
      <c r="I73" s="78">
        <f t="shared" si="19"/>
        <v>0.58878655679431247</v>
      </c>
      <c r="J73" s="77">
        <v>7336</v>
      </c>
      <c r="K73" s="78">
        <f t="shared" si="20"/>
        <v>0.18532880917757311</v>
      </c>
      <c r="L73" s="77">
        <v>8618</v>
      </c>
      <c r="M73" s="78">
        <f t="shared" si="21"/>
        <v>0.39247051219906282</v>
      </c>
      <c r="N73" s="77">
        <v>9486</v>
      </c>
      <c r="O73" s="78">
        <f t="shared" si="22"/>
        <v>0.53271934076587502</v>
      </c>
      <c r="P73" s="110"/>
      <c r="Q73" s="77">
        <v>8061</v>
      </c>
      <c r="R73" s="78">
        <f t="shared" si="23"/>
        <v>0.30247212796897727</v>
      </c>
      <c r="S73" s="80">
        <v>7681</v>
      </c>
      <c r="T73" s="78">
        <f t="shared" si="13"/>
        <v>0.24107287122313781</v>
      </c>
      <c r="U73" s="80">
        <v>7518</v>
      </c>
      <c r="V73" s="78">
        <f t="shared" si="12"/>
        <v>0.2147358216190014</v>
      </c>
      <c r="W73" s="93"/>
      <c r="X73" s="80">
        <v>7631.00048828125</v>
      </c>
      <c r="Y73" s="78">
        <f t="shared" si="14"/>
        <v>0.23299410054633229</v>
      </c>
      <c r="Z73" s="80">
        <v>7467.9990234375</v>
      </c>
      <c r="AA73" s="78">
        <f t="shared" si="15"/>
        <v>0.20665681425714988</v>
      </c>
      <c r="AB73" s="80">
        <v>7364.00048828125</v>
      </c>
      <c r="AC73" s="78">
        <f t="shared" si="16"/>
        <v>0.1898530438328081</v>
      </c>
    </row>
    <row r="74" spans="1:29" s="10" customFormat="1" x14ac:dyDescent="0.2">
      <c r="A74" s="96" t="s">
        <v>78</v>
      </c>
      <c r="B74" s="69" t="s">
        <v>170</v>
      </c>
      <c r="C74" s="10">
        <v>5621</v>
      </c>
      <c r="D74" s="10">
        <v>7416</v>
      </c>
      <c r="E74" s="34">
        <f t="shared" si="17"/>
        <v>0.31933819605052483</v>
      </c>
      <c r="F74" s="10">
        <v>6929</v>
      </c>
      <c r="G74" s="34">
        <f t="shared" si="18"/>
        <v>0.23269880804127374</v>
      </c>
      <c r="H74" s="10">
        <v>6644</v>
      </c>
      <c r="I74" s="34">
        <f t="shared" si="19"/>
        <v>0.18199608610567508</v>
      </c>
      <c r="J74" s="10">
        <v>7146</v>
      </c>
      <c r="K74" s="34">
        <f t="shared" si="20"/>
        <v>0.2713040384273262</v>
      </c>
      <c r="L74" s="10">
        <v>6511</v>
      </c>
      <c r="M74" s="34">
        <f t="shared" si="21"/>
        <v>0.15833481586906251</v>
      </c>
      <c r="N74" s="10">
        <v>6521</v>
      </c>
      <c r="O74" s="34">
        <f t="shared" si="22"/>
        <v>0.16011385874399564</v>
      </c>
      <c r="P74" s="110"/>
      <c r="Q74" s="10">
        <v>6958</v>
      </c>
      <c r="R74" s="34">
        <f t="shared" si="23"/>
        <v>0.23785803237858039</v>
      </c>
      <c r="S74" s="42">
        <v>7089</v>
      </c>
      <c r="T74" s="34">
        <f t="shared" si="13"/>
        <v>0.26116349404020633</v>
      </c>
      <c r="U74" s="42">
        <v>7019</v>
      </c>
      <c r="V74" s="34">
        <f t="shared" si="12"/>
        <v>0.24871019391567328</v>
      </c>
      <c r="W74" s="92"/>
      <c r="X74" s="42">
        <v>6487.99951171875</v>
      </c>
      <c r="Y74" s="34">
        <f t="shared" si="14"/>
        <v>0.15424293038938797</v>
      </c>
      <c r="Z74" s="42">
        <v>6187</v>
      </c>
      <c r="AA74" s="34">
        <f t="shared" si="15"/>
        <v>0.10069382672122407</v>
      </c>
      <c r="AB74" s="42">
        <v>6175</v>
      </c>
      <c r="AC74" s="34">
        <f t="shared" si="16"/>
        <v>9.8558975271304083E-2</v>
      </c>
    </row>
    <row r="75" spans="1:29" s="10" customFormat="1" x14ac:dyDescent="0.2">
      <c r="A75" s="96"/>
      <c r="B75" s="69" t="s">
        <v>171</v>
      </c>
      <c r="C75" s="10">
        <v>5851</v>
      </c>
      <c r="D75" s="10">
        <v>7327</v>
      </c>
      <c r="E75" s="34">
        <f t="shared" si="17"/>
        <v>0.25226457015894721</v>
      </c>
      <c r="F75" s="10">
        <v>6694</v>
      </c>
      <c r="G75" s="34">
        <f t="shared" si="18"/>
        <v>0.14407793539565894</v>
      </c>
      <c r="H75" s="10">
        <v>6804</v>
      </c>
      <c r="I75" s="34">
        <f t="shared" si="19"/>
        <v>0.16287814048880533</v>
      </c>
      <c r="J75" s="10">
        <v>7154</v>
      </c>
      <c r="K75" s="34">
        <f t="shared" si="20"/>
        <v>0.22269697487608964</v>
      </c>
      <c r="L75" s="10">
        <v>6628</v>
      </c>
      <c r="M75" s="34">
        <f t="shared" si="21"/>
        <v>0.13279781233977106</v>
      </c>
      <c r="N75" s="10">
        <v>6660</v>
      </c>
      <c r="O75" s="34">
        <f t="shared" si="22"/>
        <v>0.13826696291232277</v>
      </c>
      <c r="P75" s="110"/>
      <c r="Q75" s="10">
        <v>7282</v>
      </c>
      <c r="R75" s="34">
        <f t="shared" si="23"/>
        <v>0.24457357716629646</v>
      </c>
      <c r="S75" s="42">
        <v>7131</v>
      </c>
      <c r="T75" s="34">
        <f t="shared" si="13"/>
        <v>0.21876602290206804</v>
      </c>
      <c r="U75" s="42">
        <v>7196</v>
      </c>
      <c r="V75" s="34">
        <f t="shared" si="12"/>
        <v>0.22987523500256368</v>
      </c>
      <c r="W75" s="92"/>
      <c r="X75" s="42">
        <v>6387</v>
      </c>
      <c r="Y75" s="34">
        <f t="shared" si="14"/>
        <v>9.1608272090240916E-2</v>
      </c>
      <c r="Z75" s="42">
        <v>6303.99951171875</v>
      </c>
      <c r="AA75" s="34">
        <f t="shared" si="15"/>
        <v>7.7422579340070019E-2</v>
      </c>
      <c r="AB75" s="42">
        <v>6303.99951171875</v>
      </c>
      <c r="AC75" s="34">
        <f t="shared" si="16"/>
        <v>7.7422579340070019E-2</v>
      </c>
    </row>
    <row r="76" spans="1:29" s="10" customFormat="1" x14ac:dyDescent="0.2">
      <c r="A76" s="96"/>
      <c r="B76" s="69" t="s">
        <v>172</v>
      </c>
      <c r="C76" s="10">
        <v>5713</v>
      </c>
      <c r="D76" s="10">
        <v>7658</v>
      </c>
      <c r="E76" s="34">
        <f t="shared" si="17"/>
        <v>0.34045160161036225</v>
      </c>
      <c r="F76" s="10">
        <v>6900</v>
      </c>
      <c r="G76" s="34">
        <f t="shared" si="18"/>
        <v>0.20777174864344472</v>
      </c>
      <c r="H76" s="10">
        <v>7084</v>
      </c>
      <c r="I76" s="34">
        <f t="shared" si="19"/>
        <v>0.23997899527393662</v>
      </c>
      <c r="J76" s="10">
        <v>7021</v>
      </c>
      <c r="K76" s="34">
        <f t="shared" si="20"/>
        <v>0.22895151409067038</v>
      </c>
      <c r="L76" s="10">
        <v>6637</v>
      </c>
      <c r="M76" s="34">
        <f t="shared" si="21"/>
        <v>0.1617363906879048</v>
      </c>
      <c r="N76" s="10">
        <v>6897</v>
      </c>
      <c r="O76" s="34">
        <f t="shared" si="22"/>
        <v>0.20724663049186076</v>
      </c>
      <c r="P76" s="110"/>
      <c r="Q76" s="10">
        <v>6959</v>
      </c>
      <c r="R76" s="34">
        <f t="shared" si="23"/>
        <v>0.21809907229126546</v>
      </c>
      <c r="S76" s="42">
        <v>6509</v>
      </c>
      <c r="T76" s="34">
        <f t="shared" si="13"/>
        <v>0.13933134955364967</v>
      </c>
      <c r="U76" s="42">
        <v>6936</v>
      </c>
      <c r="V76" s="34">
        <f t="shared" si="12"/>
        <v>0.214073166462454</v>
      </c>
      <c r="W76" s="92"/>
      <c r="X76" s="42">
        <v>6780.0009765625</v>
      </c>
      <c r="Y76" s="34">
        <f t="shared" si="14"/>
        <v>0.18676719351697879</v>
      </c>
      <c r="Z76" s="42">
        <v>6423.00048828125</v>
      </c>
      <c r="AA76" s="34">
        <f t="shared" si="15"/>
        <v>0.12427804801002096</v>
      </c>
      <c r="AB76" s="42">
        <v>6293.0009765625</v>
      </c>
      <c r="AC76" s="34">
        <f t="shared" si="16"/>
        <v>0.10152301357649218</v>
      </c>
    </row>
    <row r="77" spans="1:29" s="10" customFormat="1" x14ac:dyDescent="0.2">
      <c r="A77" s="96"/>
      <c r="B77" s="69" t="s">
        <v>173</v>
      </c>
      <c r="C77" s="10">
        <v>5747</v>
      </c>
      <c r="D77" s="10">
        <v>7468</v>
      </c>
      <c r="E77" s="34">
        <f t="shared" si="17"/>
        <v>0.29946058813293885</v>
      </c>
      <c r="F77" s="10">
        <v>6773</v>
      </c>
      <c r="G77" s="34">
        <f t="shared" si="18"/>
        <v>0.17852792761440761</v>
      </c>
      <c r="H77" s="10">
        <v>6383</v>
      </c>
      <c r="I77" s="34">
        <f t="shared" si="19"/>
        <v>0.11066643466156245</v>
      </c>
      <c r="J77" s="10">
        <v>6789</v>
      </c>
      <c r="K77" s="34">
        <f t="shared" si="20"/>
        <v>0.1813119888637551</v>
      </c>
      <c r="L77" s="10">
        <v>6496</v>
      </c>
      <c r="M77" s="34">
        <f t="shared" si="21"/>
        <v>0.13032886723507908</v>
      </c>
      <c r="N77" s="10">
        <v>6329</v>
      </c>
      <c r="O77" s="34">
        <f t="shared" si="22"/>
        <v>0.10127022794501483</v>
      </c>
      <c r="P77" s="110"/>
      <c r="Q77" s="10">
        <v>6501</v>
      </c>
      <c r="R77" s="34">
        <f t="shared" si="23"/>
        <v>0.13119888637550026</v>
      </c>
      <c r="S77" s="42">
        <v>6509</v>
      </c>
      <c r="T77" s="34">
        <f t="shared" si="13"/>
        <v>0.132590917000174</v>
      </c>
      <c r="U77" s="42">
        <v>6759</v>
      </c>
      <c r="V77" s="34">
        <f t="shared" si="12"/>
        <v>0.1760918740212285</v>
      </c>
      <c r="W77" s="92"/>
      <c r="X77" s="42">
        <v>6263</v>
      </c>
      <c r="Y77" s="34">
        <f t="shared" si="14"/>
        <v>8.9785975291456488E-2</v>
      </c>
      <c r="Z77" s="42">
        <v>6152.00048828125</v>
      </c>
      <c r="AA77" s="34">
        <f t="shared" si="15"/>
        <v>7.0471635336914806E-2</v>
      </c>
      <c r="AB77" s="42">
        <v>6105.00048828125</v>
      </c>
      <c r="AC77" s="34">
        <f t="shared" si="16"/>
        <v>6.2293455416956744E-2</v>
      </c>
    </row>
    <row r="78" spans="1:29" s="10" customFormat="1" x14ac:dyDescent="0.2">
      <c r="A78" s="96"/>
      <c r="B78" s="69" t="s">
        <v>174</v>
      </c>
      <c r="C78" s="10">
        <v>5577</v>
      </c>
      <c r="D78" s="10">
        <v>7276</v>
      </c>
      <c r="E78" s="34">
        <f t="shared" si="17"/>
        <v>0.30464407387484305</v>
      </c>
      <c r="F78" s="10">
        <v>6513</v>
      </c>
      <c r="G78" s="34">
        <f t="shared" si="18"/>
        <v>0.16783216783216792</v>
      </c>
      <c r="H78" s="10">
        <v>6913</v>
      </c>
      <c r="I78" s="34">
        <f t="shared" si="19"/>
        <v>0.23955531647839345</v>
      </c>
      <c r="J78" s="10">
        <v>6569</v>
      </c>
      <c r="K78" s="34">
        <f t="shared" si="20"/>
        <v>0.17787340864263945</v>
      </c>
      <c r="L78" s="10">
        <v>6490</v>
      </c>
      <c r="M78" s="34">
        <f t="shared" si="21"/>
        <v>0.16370808678500981</v>
      </c>
      <c r="N78" s="10">
        <v>6584</v>
      </c>
      <c r="O78" s="34">
        <f t="shared" si="22"/>
        <v>0.18056302671687297</v>
      </c>
      <c r="P78" s="110"/>
      <c r="Q78" s="10">
        <v>6709</v>
      </c>
      <c r="R78" s="34">
        <f t="shared" si="23"/>
        <v>0.20297651066881839</v>
      </c>
      <c r="S78" s="42">
        <v>6866</v>
      </c>
      <c r="T78" s="34">
        <f t="shared" si="13"/>
        <v>0.23112784651246199</v>
      </c>
      <c r="U78" s="42">
        <v>6578</v>
      </c>
      <c r="V78" s="34">
        <f t="shared" si="12"/>
        <v>0.17948717948717952</v>
      </c>
      <c r="W78" s="92"/>
      <c r="X78" s="42">
        <v>6344</v>
      </c>
      <c r="Y78" s="34">
        <f t="shared" si="14"/>
        <v>0.13752913752913742</v>
      </c>
      <c r="Z78" s="42">
        <v>6035.99951171875</v>
      </c>
      <c r="AA78" s="34">
        <f t="shared" si="15"/>
        <v>8.2302225518872119E-2</v>
      </c>
      <c r="AB78" s="42">
        <v>6033.99951171875</v>
      </c>
      <c r="AC78" s="34">
        <f t="shared" si="16"/>
        <v>8.1943609775640969E-2</v>
      </c>
    </row>
    <row r="79" spans="1:29" s="10" customFormat="1" x14ac:dyDescent="0.2">
      <c r="A79" s="96"/>
      <c r="B79" s="69" t="s">
        <v>175</v>
      </c>
      <c r="C79" s="10">
        <v>6718</v>
      </c>
      <c r="D79" s="10">
        <v>8697</v>
      </c>
      <c r="E79" s="34">
        <f t="shared" si="17"/>
        <v>0.29458172075022326</v>
      </c>
      <c r="F79" s="10">
        <v>9757</v>
      </c>
      <c r="G79" s="34">
        <f t="shared" si="18"/>
        <v>0.45236677582613871</v>
      </c>
      <c r="H79" s="10">
        <v>10206</v>
      </c>
      <c r="I79" s="34">
        <f t="shared" si="19"/>
        <v>0.51920214349508775</v>
      </c>
      <c r="J79" s="10">
        <v>8534</v>
      </c>
      <c r="K79" s="34">
        <f t="shared" si="20"/>
        <v>0.27031854718666271</v>
      </c>
      <c r="L79" s="10">
        <v>9600</v>
      </c>
      <c r="M79" s="34">
        <f t="shared" si="21"/>
        <v>0.42899672521583798</v>
      </c>
      <c r="N79" s="10">
        <v>9941</v>
      </c>
      <c r="O79" s="34">
        <f t="shared" si="22"/>
        <v>0.479755879726109</v>
      </c>
      <c r="P79" s="110"/>
      <c r="Q79" s="10">
        <v>9210</v>
      </c>
      <c r="R79" s="34">
        <f t="shared" si="23"/>
        <v>0.3709437332539447</v>
      </c>
      <c r="S79" s="42">
        <v>8683</v>
      </c>
      <c r="T79" s="34">
        <f t="shared" si="13"/>
        <v>0.29249776719261678</v>
      </c>
      <c r="U79" s="42">
        <v>8392</v>
      </c>
      <c r="V79" s="34">
        <f t="shared" si="12"/>
        <v>0.24918130395951166</v>
      </c>
      <c r="W79" s="92"/>
      <c r="X79" s="42">
        <v>9096.9990234375</v>
      </c>
      <c r="Y79" s="34">
        <f t="shared" si="14"/>
        <v>0.35412310560248583</v>
      </c>
      <c r="Z79" s="42">
        <v>8276.998046875</v>
      </c>
      <c r="AA79" s="34">
        <f t="shared" si="15"/>
        <v>0.23206282329190242</v>
      </c>
      <c r="AB79" s="42">
        <v>8251.9970703125</v>
      </c>
      <c r="AC79" s="34">
        <f t="shared" si="16"/>
        <v>0.22834133228825548</v>
      </c>
    </row>
    <row r="80" spans="1:29" s="10" customFormat="1" x14ac:dyDescent="0.2">
      <c r="A80" s="96"/>
      <c r="B80" s="69" t="s">
        <v>176</v>
      </c>
      <c r="C80" s="10">
        <v>6747</v>
      </c>
      <c r="D80" s="10">
        <v>8458</v>
      </c>
      <c r="E80" s="34">
        <f t="shared" si="17"/>
        <v>0.25359419001037509</v>
      </c>
      <c r="F80" s="10">
        <v>9648</v>
      </c>
      <c r="G80" s="34">
        <f t="shared" si="18"/>
        <v>0.42996887505558035</v>
      </c>
      <c r="H80" s="10">
        <v>10513</v>
      </c>
      <c r="I80" s="34">
        <f t="shared" si="19"/>
        <v>0.55817400326070854</v>
      </c>
      <c r="J80" s="10">
        <v>8215</v>
      </c>
      <c r="K80" s="34">
        <f t="shared" si="20"/>
        <v>0.21757818289610187</v>
      </c>
      <c r="L80" s="10">
        <v>9381</v>
      </c>
      <c r="M80" s="34">
        <f t="shared" si="21"/>
        <v>0.39039573143619388</v>
      </c>
      <c r="N80" s="10">
        <v>10175</v>
      </c>
      <c r="O80" s="34">
        <f t="shared" si="22"/>
        <v>0.50807766414702837</v>
      </c>
      <c r="P80" s="110"/>
      <c r="Q80" s="10">
        <v>9138</v>
      </c>
      <c r="R80" s="34">
        <f t="shared" si="23"/>
        <v>0.35437972432192089</v>
      </c>
      <c r="S80" s="42">
        <v>8360</v>
      </c>
      <c r="T80" s="34">
        <f t="shared" si="13"/>
        <v>0.23906921594782871</v>
      </c>
      <c r="U80" s="42">
        <v>8370</v>
      </c>
      <c r="V80" s="34">
        <f t="shared" si="12"/>
        <v>0.2405513561582926</v>
      </c>
      <c r="W80" s="92"/>
      <c r="X80" s="42">
        <v>8630</v>
      </c>
      <c r="Y80" s="34">
        <f t="shared" si="14"/>
        <v>0.27908700163035416</v>
      </c>
      <c r="Z80" s="42">
        <v>8360</v>
      </c>
      <c r="AA80" s="34">
        <f t="shared" si="15"/>
        <v>0.23906921594782871</v>
      </c>
      <c r="AB80" s="42">
        <v>8317.9990234375</v>
      </c>
      <c r="AC80" s="34">
        <f t="shared" si="16"/>
        <v>0.2328440823236253</v>
      </c>
    </row>
    <row r="81" spans="1:29" s="10" customFormat="1" x14ac:dyDescent="0.2">
      <c r="A81" s="96"/>
      <c r="B81" s="69" t="s">
        <v>177</v>
      </c>
      <c r="C81" s="10">
        <v>6755</v>
      </c>
      <c r="D81" s="10">
        <v>8799</v>
      </c>
      <c r="E81" s="34">
        <f t="shared" si="17"/>
        <v>0.30259067357512959</v>
      </c>
      <c r="F81" s="10">
        <v>9415</v>
      </c>
      <c r="G81" s="34">
        <f t="shared" si="18"/>
        <v>0.39378238341968919</v>
      </c>
      <c r="H81" s="10">
        <v>10498</v>
      </c>
      <c r="I81" s="34">
        <f t="shared" si="19"/>
        <v>0.5541080680977053</v>
      </c>
      <c r="J81" s="10">
        <v>8316</v>
      </c>
      <c r="K81" s="34">
        <f t="shared" si="20"/>
        <v>0.23108808290155447</v>
      </c>
      <c r="L81" s="10">
        <v>9193</v>
      </c>
      <c r="M81" s="34">
        <f t="shared" si="21"/>
        <v>0.36091783863804583</v>
      </c>
      <c r="N81" s="10">
        <v>10315</v>
      </c>
      <c r="O81" s="34">
        <f t="shared" si="22"/>
        <v>0.52701702442635079</v>
      </c>
      <c r="P81" s="110"/>
      <c r="Q81" s="10">
        <v>9769</v>
      </c>
      <c r="R81" s="34">
        <f t="shared" si="23"/>
        <v>0.44618800888230936</v>
      </c>
      <c r="S81" s="42">
        <v>8499</v>
      </c>
      <c r="T81" s="34">
        <f t="shared" si="13"/>
        <v>0.25817912657290898</v>
      </c>
      <c r="U81" s="42">
        <v>8575</v>
      </c>
      <c r="V81" s="34">
        <f t="shared" si="12"/>
        <v>0.26943005181347157</v>
      </c>
      <c r="W81" s="92"/>
      <c r="X81" s="42">
        <v>8236.9990234375</v>
      </c>
      <c r="Y81" s="34">
        <f t="shared" si="14"/>
        <v>0.21939289762213177</v>
      </c>
      <c r="Z81" s="42">
        <v>8138.99755859375</v>
      </c>
      <c r="AA81" s="34">
        <f t="shared" si="15"/>
        <v>0.20488490874814946</v>
      </c>
      <c r="AB81" s="42">
        <v>8087.99951171875</v>
      </c>
      <c r="AC81" s="34">
        <f t="shared" si="16"/>
        <v>0.1973352348954478</v>
      </c>
    </row>
    <row r="82" spans="1:29" s="10" customFormat="1" x14ac:dyDescent="0.2">
      <c r="A82" s="96"/>
      <c r="B82" s="69" t="s">
        <v>178</v>
      </c>
      <c r="C82" s="10">
        <v>6910</v>
      </c>
      <c r="D82" s="10">
        <v>9025</v>
      </c>
      <c r="E82" s="34">
        <f t="shared" si="17"/>
        <v>0.30607814761215635</v>
      </c>
      <c r="F82" s="10">
        <v>9774</v>
      </c>
      <c r="G82" s="34">
        <f t="shared" si="18"/>
        <v>0.41447178002894347</v>
      </c>
      <c r="H82" s="10">
        <v>10746</v>
      </c>
      <c r="I82" s="34">
        <f t="shared" si="19"/>
        <v>0.55513748191027501</v>
      </c>
      <c r="J82" s="10">
        <v>8809</v>
      </c>
      <c r="K82" s="34">
        <f t="shared" si="20"/>
        <v>0.27481910274963828</v>
      </c>
      <c r="L82" s="10">
        <v>9417</v>
      </c>
      <c r="M82" s="34">
        <f t="shared" si="21"/>
        <v>0.36280752532561511</v>
      </c>
      <c r="N82" s="10">
        <v>10379</v>
      </c>
      <c r="O82" s="34">
        <f t="shared" si="22"/>
        <v>0.50202604920405203</v>
      </c>
      <c r="P82" s="110"/>
      <c r="Q82" s="10">
        <v>10097</v>
      </c>
      <c r="R82" s="34">
        <f t="shared" si="23"/>
        <v>0.46121562952243123</v>
      </c>
      <c r="S82" s="42">
        <v>8843</v>
      </c>
      <c r="T82" s="34">
        <f t="shared" si="13"/>
        <v>0.27973950795947911</v>
      </c>
      <c r="U82" s="42">
        <v>8415</v>
      </c>
      <c r="V82" s="34">
        <f t="shared" si="12"/>
        <v>0.21780028943560059</v>
      </c>
      <c r="W82" s="92"/>
      <c r="X82" s="42">
        <v>8571</v>
      </c>
      <c r="Y82" s="34">
        <f t="shared" si="14"/>
        <v>0.24037626628075248</v>
      </c>
      <c r="Z82" s="42">
        <v>8452</v>
      </c>
      <c r="AA82" s="34">
        <f t="shared" si="15"/>
        <v>0.2231548480463097</v>
      </c>
      <c r="AB82" s="42">
        <v>8362.0009765625</v>
      </c>
      <c r="AC82" s="34">
        <f t="shared" si="16"/>
        <v>0.21013038734623724</v>
      </c>
    </row>
    <row r="83" spans="1:29" s="12" customFormat="1" ht="25" thickBot="1" x14ac:dyDescent="0.25">
      <c r="A83" s="96"/>
      <c r="B83" s="70" t="s">
        <v>179</v>
      </c>
      <c r="C83" s="12">
        <v>6634</v>
      </c>
      <c r="D83" s="12">
        <v>8811</v>
      </c>
      <c r="E83" s="11">
        <f t="shared" si="17"/>
        <v>0.32815797407295744</v>
      </c>
      <c r="F83" s="12">
        <v>9371</v>
      </c>
      <c r="G83" s="11">
        <f t="shared" si="18"/>
        <v>0.41257160084413624</v>
      </c>
      <c r="H83" s="12">
        <v>10309</v>
      </c>
      <c r="I83" s="11">
        <f t="shared" si="19"/>
        <v>0.55396442568586068</v>
      </c>
      <c r="J83" s="12">
        <v>8454</v>
      </c>
      <c r="K83" s="11">
        <f t="shared" si="20"/>
        <v>0.27434428700633107</v>
      </c>
      <c r="L83" s="12">
        <v>9190</v>
      </c>
      <c r="M83" s="11">
        <f t="shared" si="21"/>
        <v>0.38528791076273738</v>
      </c>
      <c r="N83" s="12">
        <v>9729</v>
      </c>
      <c r="O83" s="11">
        <f t="shared" si="22"/>
        <v>0.46653602652999693</v>
      </c>
      <c r="P83" s="110"/>
      <c r="Q83" s="12">
        <v>8983</v>
      </c>
      <c r="R83" s="11">
        <f t="shared" si="23"/>
        <v>0.35408501658124814</v>
      </c>
      <c r="S83" s="68">
        <v>8110</v>
      </c>
      <c r="T83" s="11">
        <f t="shared" si="13"/>
        <v>0.22249020198974967</v>
      </c>
      <c r="U83" s="68">
        <v>8122</v>
      </c>
      <c r="V83" s="11">
        <f t="shared" si="12"/>
        <v>0.22429906542056077</v>
      </c>
      <c r="W83" s="93"/>
      <c r="X83" s="68">
        <v>8053.00048828125</v>
      </c>
      <c r="Y83" s="11">
        <f t="shared" si="14"/>
        <v>0.21389817429623914</v>
      </c>
      <c r="Z83" s="68">
        <v>8035.99951171875</v>
      </c>
      <c r="AA83" s="11">
        <f t="shared" si="15"/>
        <v>0.21133547056357394</v>
      </c>
      <c r="AB83" s="68">
        <v>7932</v>
      </c>
      <c r="AC83" s="11">
        <f t="shared" si="16"/>
        <v>0.19565872776605375</v>
      </c>
    </row>
    <row r="84" spans="1:29" x14ac:dyDescent="0.3">
      <c r="W84" s="94"/>
      <c r="X84" s="40"/>
      <c r="Z84" s="40"/>
      <c r="AB84" s="40"/>
    </row>
    <row r="85" spans="1:29" x14ac:dyDescent="0.3">
      <c r="W85" s="94"/>
      <c r="X85" s="40"/>
      <c r="Z85" s="40"/>
      <c r="AB85" s="40"/>
    </row>
    <row r="86" spans="1:29" s="15" customFormat="1" ht="21" x14ac:dyDescent="0.2">
      <c r="A86" s="95" t="s">
        <v>23</v>
      </c>
      <c r="B86" s="96"/>
      <c r="C86" s="13" t="s">
        <v>9</v>
      </c>
      <c r="D86" s="14"/>
      <c r="E86" s="14">
        <f t="shared" ref="E86:R86" si="24">AVERAGE(E4:E13)</f>
        <v>0.27944664645625467</v>
      </c>
      <c r="F86" s="14"/>
      <c r="G86" s="14">
        <f t="shared" si="24"/>
        <v>0.27540585901290643</v>
      </c>
      <c r="H86" s="14"/>
      <c r="I86" s="14">
        <f t="shared" si="24"/>
        <v>0.30678427057298346</v>
      </c>
      <c r="J86" s="14"/>
      <c r="K86" s="14">
        <f t="shared" ref="K86" si="25">AVERAGE(K4:K13)</f>
        <v>0.17165324762602302</v>
      </c>
      <c r="L86" s="14"/>
      <c r="M86" s="14">
        <f t="shared" ref="M86" si="26">AVERAGE(M4:M13)</f>
        <v>0.2228282853810295</v>
      </c>
      <c r="N86" s="14"/>
      <c r="O86" s="14">
        <f t="shared" ref="O86" si="27">AVERAGE(O4:O13)</f>
        <v>0.23852032803963857</v>
      </c>
      <c r="P86" s="110"/>
      <c r="Q86" s="14"/>
      <c r="R86" s="14">
        <f t="shared" si="24"/>
        <v>0.24180754136774613</v>
      </c>
      <c r="S86" s="14"/>
      <c r="T86" s="14">
        <f t="shared" ref="T86:V86" si="28">AVERAGE(T4:T13)</f>
        <v>0.12512436424796941</v>
      </c>
      <c r="U86" s="14"/>
      <c r="V86" s="14">
        <f t="shared" si="28"/>
        <v>5.2873570180000697E-2</v>
      </c>
      <c r="W86" s="86"/>
      <c r="X86" s="14"/>
      <c r="Y86" s="14">
        <f t="shared" ref="Y86" si="29">AVERAGE(Y4:Y13)</f>
        <v>0.17988179853021916</v>
      </c>
      <c r="Z86" s="14"/>
      <c r="AA86" s="14">
        <f t="shared" ref="AA86" si="30">AVERAGE(AA4:AA13)</f>
        <v>0.11998637822297817</v>
      </c>
      <c r="AB86" s="14"/>
      <c r="AC86" s="14">
        <f t="shared" ref="AC86" si="31">AVERAGE(AC4:AC13)</f>
        <v>0.11321640805508112</v>
      </c>
    </row>
    <row r="87" spans="1:29" s="10" customFormat="1" ht="21" x14ac:dyDescent="0.2">
      <c r="A87" s="95"/>
      <c r="B87" s="96"/>
      <c r="C87" s="2" t="s">
        <v>10</v>
      </c>
      <c r="D87" s="16"/>
      <c r="E87" s="16">
        <f t="shared" ref="E87:R87" si="32">STDEV(E3:E13)</f>
        <v>8.0703744846359907E-2</v>
      </c>
      <c r="F87" s="16"/>
      <c r="G87" s="16">
        <f t="shared" si="32"/>
        <v>5.4869454628278365E-2</v>
      </c>
      <c r="H87" s="16"/>
      <c r="I87" s="16">
        <f t="shared" si="32"/>
        <v>7.6784745926713124E-2</v>
      </c>
      <c r="J87" s="16"/>
      <c r="K87" s="16">
        <f t="shared" ref="K87" si="33">STDEV(K3:K13)</f>
        <v>3.0393228228233277E-2</v>
      </c>
      <c r="L87" s="16"/>
      <c r="M87" s="16">
        <f t="shared" ref="M87" si="34">STDEV(M3:M13)</f>
        <v>5.1250482204800267E-2</v>
      </c>
      <c r="N87" s="16"/>
      <c r="O87" s="16">
        <f t="shared" ref="O87" si="35">STDEV(O3:O13)</f>
        <v>7.4040177350701813E-2</v>
      </c>
      <c r="P87" s="110"/>
      <c r="Q87" s="16"/>
      <c r="R87" s="16">
        <f t="shared" si="32"/>
        <v>6.0441915615378122E-2</v>
      </c>
      <c r="S87" s="16"/>
      <c r="T87" s="16">
        <f t="shared" ref="T87:V87" si="36">STDEV(T3:T13)</f>
        <v>3.6299461734472335E-2</v>
      </c>
      <c r="U87" s="16"/>
      <c r="V87" s="16">
        <f t="shared" si="36"/>
        <v>3.3505729085207381E-2</v>
      </c>
      <c r="W87" s="87"/>
      <c r="X87" s="16"/>
      <c r="Y87" s="16">
        <f t="shared" ref="Y87" si="37">STDEV(Y3:Y13)</f>
        <v>5.1097182070459386E-2</v>
      </c>
      <c r="Z87" s="16"/>
      <c r="AA87" s="16">
        <f t="shared" ref="AA87" si="38">STDEV(AA3:AA13)</f>
        <v>2.9538086666958393E-2</v>
      </c>
      <c r="AB87" s="16"/>
      <c r="AC87" s="16">
        <f t="shared" ref="AC87" si="39">STDEV(AC3:AC13)</f>
        <v>2.7613779192172307E-2</v>
      </c>
    </row>
    <row r="88" spans="1:29" s="10" customFormat="1" ht="21" x14ac:dyDescent="0.2">
      <c r="A88" s="95"/>
      <c r="B88" s="96"/>
      <c r="C88" s="2" t="s">
        <v>11</v>
      </c>
      <c r="D88" s="16"/>
      <c r="E88" s="16">
        <f t="shared" ref="E88:R88" si="40">MAX(E3:E13)</f>
        <v>0.41685144124168505</v>
      </c>
      <c r="F88" s="16"/>
      <c r="G88" s="16">
        <f t="shared" si="40"/>
        <v>0.36607669616519178</v>
      </c>
      <c r="H88" s="16"/>
      <c r="I88" s="16">
        <f t="shared" si="40"/>
        <v>0.4129496402877697</v>
      </c>
      <c r="J88" s="16"/>
      <c r="K88" s="16">
        <f t="shared" ref="K88" si="41">MAX(K3:K13)</f>
        <v>0.20768662232076873</v>
      </c>
      <c r="L88" s="16"/>
      <c r="M88" s="16">
        <f t="shared" ref="M88" si="42">MAX(M3:M13)</f>
        <v>0.30943952802359886</v>
      </c>
      <c r="N88" s="16"/>
      <c r="O88" s="16">
        <f t="shared" ref="O88" si="43">MAX(O3:O13)</f>
        <v>0.32805755395683445</v>
      </c>
      <c r="P88" s="110"/>
      <c r="Q88" s="16"/>
      <c r="R88" s="16">
        <f t="shared" si="40"/>
        <v>0.3533812949640287</v>
      </c>
      <c r="S88" s="16"/>
      <c r="T88" s="16">
        <f t="shared" ref="T88:V88" si="44">MAX(T3:T13)</f>
        <v>0.19918699186991873</v>
      </c>
      <c r="U88" s="16"/>
      <c r="V88" s="16">
        <f t="shared" si="44"/>
        <v>0.10619469026548667</v>
      </c>
      <c r="W88" s="87"/>
      <c r="X88" s="16"/>
      <c r="Y88" s="16">
        <f t="shared" ref="Y88" si="45">MAX(Y3:Y13)</f>
        <v>0.25290868213697792</v>
      </c>
      <c r="Z88" s="16"/>
      <c r="AA88" s="16">
        <f t="shared" ref="AA88" si="46">MAX(AA3:AA13)</f>
        <v>0.16000007025629359</v>
      </c>
      <c r="AB88" s="16"/>
      <c r="AC88" s="16">
        <f t="shared" ref="AC88" si="47">MAX(AC3:AC13)</f>
        <v>0.15827324078237415</v>
      </c>
    </row>
    <row r="89" spans="1:29" s="15" customFormat="1" ht="21" x14ac:dyDescent="0.2">
      <c r="A89" s="95" t="s">
        <v>34</v>
      </c>
      <c r="B89" s="96"/>
      <c r="C89" s="13" t="s">
        <v>9</v>
      </c>
      <c r="D89" s="14"/>
      <c r="E89" s="14">
        <f t="shared" ref="E89:R89" si="48">AVERAGE(E14:E23)</f>
        <v>0.33193608823065057</v>
      </c>
      <c r="F89" s="14"/>
      <c r="G89" s="14">
        <f t="shared" si="48"/>
        <v>0.26800518836494253</v>
      </c>
      <c r="H89" s="14"/>
      <c r="I89" s="14">
        <f t="shared" si="48"/>
        <v>0.26259162220053012</v>
      </c>
      <c r="J89" s="14"/>
      <c r="K89" s="14">
        <f t="shared" ref="K89" si="49">AVERAGE(K14:K23)</f>
        <v>0.18827978474534121</v>
      </c>
      <c r="L89" s="14"/>
      <c r="M89" s="14">
        <f t="shared" ref="M89" si="50">AVERAGE(M14:M23)</f>
        <v>0.18894713388125856</v>
      </c>
      <c r="N89" s="14"/>
      <c r="O89" s="14">
        <f t="shared" ref="O89" si="51">AVERAGE(O14:O23)</f>
        <v>0.2160852534231365</v>
      </c>
      <c r="P89" s="110"/>
      <c r="Q89" s="14"/>
      <c r="R89" s="14">
        <f t="shared" si="48"/>
        <v>0.2127487761307047</v>
      </c>
      <c r="S89" s="14"/>
      <c r="T89" s="14">
        <f t="shared" ref="T89:V89" si="52">AVERAGE(T14:T23)</f>
        <v>0.13521379189087979</v>
      </c>
      <c r="U89" s="14"/>
      <c r="V89" s="14">
        <f t="shared" si="52"/>
        <v>4.6879165578203617E-2</v>
      </c>
      <c r="W89" s="86"/>
      <c r="X89" s="14"/>
      <c r="Y89" s="14">
        <f t="shared" ref="Y89" si="53">AVERAGE(Y14:Y23)</f>
        <v>0.19355959113721072</v>
      </c>
      <c r="Z89" s="14"/>
      <c r="AA89" s="14">
        <f t="shared" ref="AA89" si="54">AVERAGE(AA14:AA23)</f>
        <v>0.13505607271059161</v>
      </c>
      <c r="AB89" s="14"/>
      <c r="AC89" s="14">
        <f t="shared" ref="AC89" si="55">AVERAGE(AC14:AC23)</f>
        <v>0.12328490457520565</v>
      </c>
    </row>
    <row r="90" spans="1:29" s="10" customFormat="1" ht="21" x14ac:dyDescent="0.2">
      <c r="A90" s="95"/>
      <c r="B90" s="96"/>
      <c r="C90" s="2" t="s">
        <v>10</v>
      </c>
      <c r="D90" s="16"/>
      <c r="E90" s="16">
        <f t="shared" ref="E90:R90" si="56">STDEV(E14:E23)</f>
        <v>8.6184087921443817E-2</v>
      </c>
      <c r="F90" s="16"/>
      <c r="G90" s="16">
        <f t="shared" si="56"/>
        <v>7.2565103027649708E-2</v>
      </c>
      <c r="H90" s="16"/>
      <c r="I90" s="16">
        <f t="shared" si="56"/>
        <v>7.2257732896796295E-2</v>
      </c>
      <c r="J90" s="16"/>
      <c r="K90" s="16">
        <f t="shared" ref="K90" si="57">STDEV(K14:K23)</f>
        <v>3.9315742559797112E-2</v>
      </c>
      <c r="L90" s="16"/>
      <c r="M90" s="16">
        <f t="shared" ref="M90" si="58">STDEV(M14:M23)</f>
        <v>3.8663068737900132E-2</v>
      </c>
      <c r="N90" s="16"/>
      <c r="O90" s="16">
        <f t="shared" ref="O90" si="59">STDEV(O14:O23)</f>
        <v>4.8774514711945369E-2</v>
      </c>
      <c r="P90" s="110"/>
      <c r="Q90" s="16"/>
      <c r="R90" s="16">
        <f t="shared" si="56"/>
        <v>4.6859029673659701E-2</v>
      </c>
      <c r="S90" s="16"/>
      <c r="T90" s="16">
        <f t="shared" ref="T90:V90" si="60">STDEV(T14:T23)</f>
        <v>3.8830849157718526E-2</v>
      </c>
      <c r="U90" s="16"/>
      <c r="V90" s="16">
        <f t="shared" si="60"/>
        <v>3.1322689773726424E-2</v>
      </c>
      <c r="W90" s="87"/>
      <c r="X90" s="16"/>
      <c r="Y90" s="16">
        <f t="shared" ref="Y90" si="61">STDEV(Y14:Y23)</f>
        <v>6.4262519038402369E-2</v>
      </c>
      <c r="Z90" s="16"/>
      <c r="AA90" s="16">
        <f t="shared" ref="AA90" si="62">STDEV(AA14:AA23)</f>
        <v>3.9605359261151364E-2</v>
      </c>
      <c r="AB90" s="16"/>
      <c r="AC90" s="16">
        <f t="shared" ref="AC90" si="63">STDEV(AC14:AC23)</f>
        <v>4.0142640523044143E-2</v>
      </c>
    </row>
    <row r="91" spans="1:29" s="10" customFormat="1" ht="21" x14ac:dyDescent="0.2">
      <c r="A91" s="95"/>
      <c r="B91" s="96"/>
      <c r="C91" s="2" t="s">
        <v>11</v>
      </c>
      <c r="D91" s="16"/>
      <c r="E91" s="16">
        <f t="shared" ref="E91:R91" si="64">MAX(E14:E23)</f>
        <v>0.4858199753390875</v>
      </c>
      <c r="F91" s="16"/>
      <c r="G91" s="16">
        <f t="shared" si="64"/>
        <v>0.35556736646292841</v>
      </c>
      <c r="H91" s="16"/>
      <c r="I91" s="16">
        <f t="shared" si="64"/>
        <v>0.37945829981228218</v>
      </c>
      <c r="J91" s="16"/>
      <c r="K91" s="16">
        <f t="shared" ref="K91" si="65">MAX(K14:K23)</f>
        <v>0.24838292367399739</v>
      </c>
      <c r="L91" s="16"/>
      <c r="M91" s="16">
        <f t="shared" ref="M91" si="66">MAX(M14:M23)</f>
        <v>0.23477088948787062</v>
      </c>
      <c r="N91" s="16"/>
      <c r="O91" s="16">
        <f t="shared" ref="O91" si="67">MAX(O14:O23)</f>
        <v>0.3016894609814964</v>
      </c>
      <c r="P91" s="110"/>
      <c r="Q91" s="16"/>
      <c r="R91" s="16">
        <f t="shared" si="64"/>
        <v>0.28009566834972088</v>
      </c>
      <c r="S91" s="16"/>
      <c r="T91" s="16">
        <f t="shared" ref="T91:V91" si="68">MAX(T14:T23)</f>
        <v>0.19653035935563823</v>
      </c>
      <c r="U91" s="16"/>
      <c r="V91" s="16">
        <f t="shared" si="68"/>
        <v>9.1831557584982182E-2</v>
      </c>
      <c r="W91" s="87"/>
      <c r="X91" s="16"/>
      <c r="Y91" s="16">
        <f t="shared" ref="Y91" si="69">MAX(Y14:Y23)</f>
        <v>0.28082191780821919</v>
      </c>
      <c r="Z91" s="16"/>
      <c r="AA91" s="16">
        <f t="shared" ref="AA91" si="70">MAX(AA14:AA23)</f>
        <v>0.19164433646394885</v>
      </c>
      <c r="AB91" s="16"/>
      <c r="AC91" s="16">
        <f t="shared" ref="AC91" si="71">MAX(AC14:AC23)</f>
        <v>0.17951495641004045</v>
      </c>
    </row>
    <row r="92" spans="1:29" s="15" customFormat="1" ht="21" x14ac:dyDescent="0.2">
      <c r="A92" s="95" t="s">
        <v>45</v>
      </c>
      <c r="B92" s="96"/>
      <c r="C92" s="13" t="s">
        <v>9</v>
      </c>
      <c r="D92" s="14"/>
      <c r="E92" s="14">
        <f t="shared" ref="E92:R92" si="72">AVERAGE(E24:E33)</f>
        <v>0.31146280575551832</v>
      </c>
      <c r="F92" s="14"/>
      <c r="G92" s="14">
        <f t="shared" si="72"/>
        <v>0.31885997870015437</v>
      </c>
      <c r="H92" s="14"/>
      <c r="I92" s="14">
        <f t="shared" si="72"/>
        <v>0.36862659516370594</v>
      </c>
      <c r="J92" s="14"/>
      <c r="K92" s="14">
        <f t="shared" ref="K92" si="73">AVERAGE(K24:K33)</f>
        <v>0.20730047798072415</v>
      </c>
      <c r="L92" s="14"/>
      <c r="M92" s="14">
        <f t="shared" ref="M92" si="74">AVERAGE(M24:M33)</f>
        <v>0.2679360273548525</v>
      </c>
      <c r="N92" s="14"/>
      <c r="O92" s="14">
        <f t="shared" ref="O92" si="75">AVERAGE(O24:O33)</f>
        <v>0.30728807601975328</v>
      </c>
      <c r="P92" s="110"/>
      <c r="Q92" s="14"/>
      <c r="R92" s="14">
        <f t="shared" si="72"/>
        <v>0.26513260606106515</v>
      </c>
      <c r="S92" s="14"/>
      <c r="T92" s="14">
        <f t="shared" ref="T92:V92" si="76">AVERAGE(T24:T33)</f>
        <v>0.18148370498121744</v>
      </c>
      <c r="U92" s="14"/>
      <c r="V92" s="14">
        <f t="shared" si="76"/>
        <v>0.14156548219674325</v>
      </c>
      <c r="W92" s="86"/>
      <c r="X92" s="14"/>
      <c r="Y92" s="14">
        <f t="shared" ref="Y92" si="77">AVERAGE(Y24:Y33)</f>
        <v>0.2174987690457158</v>
      </c>
      <c r="Z92" s="14"/>
      <c r="AA92" s="14">
        <f t="shared" ref="AA92" si="78">AVERAGE(AA24:AA33)</f>
        <v>0.14409527160647445</v>
      </c>
      <c r="AB92" s="14"/>
      <c r="AC92" s="14">
        <f t="shared" ref="AC92" si="79">AVERAGE(AC24:AC33)</f>
        <v>0.14007726588633324</v>
      </c>
    </row>
    <row r="93" spans="1:29" s="10" customFormat="1" ht="21" x14ac:dyDescent="0.2">
      <c r="A93" s="95"/>
      <c r="B93" s="96"/>
      <c r="C93" s="2" t="s">
        <v>10</v>
      </c>
      <c r="D93" s="16"/>
      <c r="E93" s="16">
        <f t="shared" ref="E93:R93" si="80">STDEV(E24:E33)</f>
        <v>7.2322319183262387E-2</v>
      </c>
      <c r="F93" s="16"/>
      <c r="G93" s="16">
        <f t="shared" si="80"/>
        <v>8.140395288770351E-2</v>
      </c>
      <c r="H93" s="16"/>
      <c r="I93" s="16">
        <f t="shared" si="80"/>
        <v>0.12870789107930708</v>
      </c>
      <c r="J93" s="16"/>
      <c r="K93" s="16">
        <f t="shared" ref="K93" si="81">STDEV(K24:K33)</f>
        <v>3.0719879570919668E-2</v>
      </c>
      <c r="L93" s="16"/>
      <c r="M93" s="16">
        <f t="shared" ref="M93" si="82">STDEV(M24:M33)</f>
        <v>7.9381400663077514E-2</v>
      </c>
      <c r="N93" s="16"/>
      <c r="O93" s="16">
        <f t="shared" ref="O93" si="83">STDEV(O24:O33)</f>
        <v>0.12817473139880753</v>
      </c>
      <c r="P93" s="110"/>
      <c r="Q93" s="16"/>
      <c r="R93" s="16">
        <f t="shared" si="80"/>
        <v>6.9289195329044942E-2</v>
      </c>
      <c r="S93" s="16"/>
      <c r="T93" s="16">
        <f t="shared" ref="T93:V93" si="84">STDEV(T24:T33)</f>
        <v>3.7297550706977857E-2</v>
      </c>
      <c r="U93" s="16"/>
      <c r="V93" s="16">
        <f t="shared" si="84"/>
        <v>4.4008479240075331E-2</v>
      </c>
      <c r="W93" s="87"/>
      <c r="X93" s="16"/>
      <c r="Y93" s="16">
        <f t="shared" ref="Y93" si="85">STDEV(Y24:Y33)</f>
        <v>4.7298811716739136E-2</v>
      </c>
      <c r="Z93" s="16"/>
      <c r="AA93" s="16">
        <f t="shared" ref="AA93" si="86">STDEV(AA24:AA33)</f>
        <v>3.3324888917501225E-2</v>
      </c>
      <c r="AB93" s="16"/>
      <c r="AC93" s="16">
        <f t="shared" ref="AC93" si="87">STDEV(AC24:AC33)</f>
        <v>3.430603712765979E-2</v>
      </c>
    </row>
    <row r="94" spans="1:29" s="10" customFormat="1" ht="21" x14ac:dyDescent="0.2">
      <c r="A94" s="95"/>
      <c r="B94" s="96"/>
      <c r="C94" s="2" t="s">
        <v>11</v>
      </c>
      <c r="D94" s="16"/>
      <c r="E94" s="16">
        <f t="shared" ref="E94:R94" si="88">MAX(E24:E33)</f>
        <v>0.44784914555097233</v>
      </c>
      <c r="F94" s="16"/>
      <c r="G94" s="16">
        <f t="shared" si="88"/>
        <v>0.44663382594417067</v>
      </c>
      <c r="H94" s="16"/>
      <c r="I94" s="16">
        <f t="shared" si="88"/>
        <v>0.51251203079884511</v>
      </c>
      <c r="J94" s="16"/>
      <c r="K94" s="16">
        <f t="shared" ref="K94" si="89">MAX(K24:K33)</f>
        <v>0.23711340206185572</v>
      </c>
      <c r="L94" s="16"/>
      <c r="M94" s="16">
        <f t="shared" ref="M94" si="90">MAX(M24:M33)</f>
        <v>0.38939713816561117</v>
      </c>
      <c r="N94" s="16"/>
      <c r="O94" s="16">
        <f t="shared" ref="O94" si="91">MAX(O24:O33)</f>
        <v>0.45668912415784413</v>
      </c>
      <c r="P94" s="110"/>
      <c r="Q94" s="16"/>
      <c r="R94" s="16">
        <f t="shared" si="88"/>
        <v>0.38368580060422963</v>
      </c>
      <c r="S94" s="16"/>
      <c r="T94" s="16">
        <f t="shared" ref="T94:V94" si="92">MAX(T24:T33)</f>
        <v>0.25486152032999421</v>
      </c>
      <c r="U94" s="16"/>
      <c r="V94" s="16">
        <f t="shared" si="92"/>
        <v>0.20102254241227047</v>
      </c>
      <c r="W94" s="87"/>
      <c r="X94" s="16"/>
      <c r="Y94" s="16">
        <f t="shared" ref="Y94" si="93">MAX(Y24:Y33)</f>
        <v>0.28224242341644601</v>
      </c>
      <c r="Z94" s="16"/>
      <c r="AA94" s="16">
        <f t="shared" ref="AA94" si="94">MAX(AA24:AA33)</f>
        <v>0.17871241266993954</v>
      </c>
      <c r="AB94" s="16"/>
      <c r="AC94" s="16">
        <f t="shared" ref="AC94" si="95">MAX(AC24:AC33)</f>
        <v>0.17871241266993954</v>
      </c>
    </row>
    <row r="95" spans="1:29" s="15" customFormat="1" ht="21" x14ac:dyDescent="0.2">
      <c r="A95" s="96" t="s">
        <v>56</v>
      </c>
      <c r="B95" s="96"/>
      <c r="C95" s="13" t="s">
        <v>9</v>
      </c>
      <c r="D95" s="14"/>
      <c r="E95" s="14">
        <f t="shared" ref="E95:R95" si="96">AVERAGE(E34:E43)</f>
        <v>0.34370748298452081</v>
      </c>
      <c r="F95" s="14"/>
      <c r="G95" s="14">
        <f t="shared" si="96"/>
        <v>0.32064696732692222</v>
      </c>
      <c r="H95" s="14"/>
      <c r="I95" s="14">
        <f t="shared" si="96"/>
        <v>0.32342255368262346</v>
      </c>
      <c r="J95" s="14"/>
      <c r="K95" s="14">
        <f t="shared" ref="K95" si="97">AVERAGE(K34:K43)</f>
        <v>0.23210952755902409</v>
      </c>
      <c r="L95" s="14"/>
      <c r="M95" s="14">
        <f t="shared" ref="M95" si="98">AVERAGE(M34:M43)</f>
        <v>0.26117204494445051</v>
      </c>
      <c r="N95" s="14"/>
      <c r="O95" s="14">
        <f t="shared" ref="O95" si="99">AVERAGE(O34:O43)</f>
        <v>0.28340889773648525</v>
      </c>
      <c r="P95" s="110"/>
      <c r="Q95" s="14"/>
      <c r="R95" s="14">
        <f t="shared" si="96"/>
        <v>0.28497270678402364</v>
      </c>
      <c r="S95" s="14"/>
      <c r="T95" s="14">
        <f t="shared" ref="T95:V95" si="100">AVERAGE(T34:T43)</f>
        <v>0.17310436120039252</v>
      </c>
      <c r="U95" s="14"/>
      <c r="V95" s="14">
        <f t="shared" si="100"/>
        <v>0.16667110950697839</v>
      </c>
      <c r="W95" s="86"/>
      <c r="X95" s="14"/>
      <c r="Y95" s="14">
        <f t="shared" ref="Y95" si="101">AVERAGE(Y34:Y43)</f>
        <v>0.25732224071266618</v>
      </c>
      <c r="Z95" s="14"/>
      <c r="AA95" s="14">
        <f t="shared" ref="AA95" si="102">AVERAGE(AA34:AA43)</f>
        <v>0.17103756249525348</v>
      </c>
      <c r="AB95" s="14"/>
      <c r="AC95" s="14">
        <f t="shared" ref="AC95" si="103">AVERAGE(AC34:AC43)</f>
        <v>0.15798410270272861</v>
      </c>
    </row>
    <row r="96" spans="1:29" s="10" customFormat="1" ht="21" x14ac:dyDescent="0.2">
      <c r="A96" s="96"/>
      <c r="B96" s="96"/>
      <c r="C96" s="2" t="s">
        <v>10</v>
      </c>
      <c r="D96" s="16"/>
      <c r="E96" s="16">
        <f t="shared" ref="E96:R96" si="104">STDEV(E34:E43)</f>
        <v>8.644080000012451E-2</v>
      </c>
      <c r="F96" s="16"/>
      <c r="G96" s="16">
        <f t="shared" si="104"/>
        <v>9.1040723269415411E-2</v>
      </c>
      <c r="H96" s="16"/>
      <c r="I96" s="16">
        <f t="shared" si="104"/>
        <v>0.12013905946065329</v>
      </c>
      <c r="J96" s="16"/>
      <c r="K96" s="16">
        <f t="shared" ref="K96" si="105">STDEV(K34:K43)</f>
        <v>2.5292594445144635E-2</v>
      </c>
      <c r="L96" s="16"/>
      <c r="M96" s="16">
        <f t="shared" ref="M96" si="106">STDEV(M34:M43)</f>
        <v>7.2107681766689066E-2</v>
      </c>
      <c r="N96" s="16"/>
      <c r="O96" s="16">
        <f t="shared" ref="O96" si="107">STDEV(O34:O43)</f>
        <v>0.11050978383451648</v>
      </c>
      <c r="P96" s="110"/>
      <c r="Q96" s="16"/>
      <c r="R96" s="16">
        <f t="shared" si="104"/>
        <v>7.2256530307194949E-2</v>
      </c>
      <c r="S96" s="16"/>
      <c r="T96" s="16">
        <f t="shared" ref="T96:V96" si="108">STDEV(T34:T43)</f>
        <v>3.2412217818435875E-2</v>
      </c>
      <c r="U96" s="16"/>
      <c r="V96" s="16">
        <f t="shared" si="108"/>
        <v>4.0917166987575297E-2</v>
      </c>
      <c r="W96" s="87"/>
      <c r="X96" s="16"/>
      <c r="Y96" s="16">
        <f t="shared" ref="Y96" si="109">STDEV(Y34:Y43)</f>
        <v>0.11628433153987124</v>
      </c>
      <c r="Z96" s="16"/>
      <c r="AA96" s="16">
        <f t="shared" ref="AA96" si="110">STDEV(AA34:AA43)</f>
        <v>4.0947412231193803E-2</v>
      </c>
      <c r="AB96" s="16"/>
      <c r="AC96" s="16">
        <f t="shared" ref="AC96" si="111">STDEV(AC34:AC43)</f>
        <v>4.2489741393033346E-2</v>
      </c>
    </row>
    <row r="97" spans="1:29" s="10" customFormat="1" ht="21" x14ac:dyDescent="0.2">
      <c r="A97" s="96"/>
      <c r="B97" s="96"/>
      <c r="C97" s="2" t="s">
        <v>11</v>
      </c>
      <c r="D97" s="16"/>
      <c r="E97" s="16">
        <f t="shared" ref="E97:R97" si="112">MAX(E34:E43)</f>
        <v>0.52887617065556713</v>
      </c>
      <c r="F97" s="16"/>
      <c r="G97" s="16">
        <f t="shared" si="112"/>
        <v>0.44605719237435015</v>
      </c>
      <c r="H97" s="16"/>
      <c r="I97" s="16">
        <f t="shared" si="112"/>
        <v>0.50259965337954937</v>
      </c>
      <c r="J97" s="16"/>
      <c r="K97" s="16">
        <f t="shared" ref="K97" si="113">MAX(K34:K43)</f>
        <v>0.26985151710781152</v>
      </c>
      <c r="L97" s="16"/>
      <c r="M97" s="16">
        <f t="shared" ref="M97" si="114">MAX(M34:M43)</f>
        <v>0.37759965337954937</v>
      </c>
      <c r="N97" s="16"/>
      <c r="O97" s="16">
        <f t="shared" ref="O97" si="115">MAX(O34:O43)</f>
        <v>0.43999133448873473</v>
      </c>
      <c r="P97" s="110"/>
      <c r="Q97" s="16"/>
      <c r="R97" s="16">
        <f t="shared" si="112"/>
        <v>0.39360194371330226</v>
      </c>
      <c r="S97" s="16"/>
      <c r="T97" s="16">
        <f t="shared" ref="T97:V97" si="116">MAX(T34:T43)</f>
        <v>0.23540389229538783</v>
      </c>
      <c r="U97" s="16"/>
      <c r="V97" s="16">
        <f t="shared" si="116"/>
        <v>0.22057241230901647</v>
      </c>
      <c r="W97" s="87"/>
      <c r="X97" s="16"/>
      <c r="Y97" s="16">
        <f t="shared" ref="Y97" si="117">MAX(Y34:Y43)</f>
        <v>0.41097638800255254</v>
      </c>
      <c r="Z97" s="16"/>
      <c r="AA97" s="16">
        <f t="shared" ref="AA97" si="118">MAX(AA34:AA43)</f>
        <v>0.22612189394543725</v>
      </c>
      <c r="AB97" s="16"/>
      <c r="AC97" s="16">
        <f t="shared" ref="AC97" si="119">MAX(AC34:AC43)</f>
        <v>0.20931706269277806</v>
      </c>
    </row>
    <row r="98" spans="1:29" s="15" customFormat="1" ht="21" x14ac:dyDescent="0.2">
      <c r="A98" s="95" t="s">
        <v>182</v>
      </c>
      <c r="B98" s="96"/>
      <c r="C98" s="13" t="s">
        <v>9</v>
      </c>
      <c r="D98" s="14"/>
      <c r="E98" s="14">
        <f t="shared" ref="E98:R98" si="120">AVERAGE(E44:E53)</f>
        <v>0.2526284991239825</v>
      </c>
      <c r="F98" s="14"/>
      <c r="G98" s="14">
        <f t="shared" si="120"/>
        <v>0.27004488969270379</v>
      </c>
      <c r="H98" s="14"/>
      <c r="I98" s="14">
        <f t="shared" si="120"/>
        <v>0.35851073835186725</v>
      </c>
      <c r="J98" s="14"/>
      <c r="K98" s="14">
        <f t="shared" ref="K98" si="121">AVERAGE(K44:K53)</f>
        <v>0.17900019970223713</v>
      </c>
      <c r="L98" s="14"/>
      <c r="M98" s="14">
        <f t="shared" ref="M98" si="122">AVERAGE(M44:M53)</f>
        <v>0.23149132338578404</v>
      </c>
      <c r="N98" s="14"/>
      <c r="O98" s="14">
        <f t="shared" ref="O98" si="123">AVERAGE(O44:O53)</f>
        <v>0.30252749263028661</v>
      </c>
      <c r="P98" s="110"/>
      <c r="Q98" s="14"/>
      <c r="R98" s="14">
        <f t="shared" si="120"/>
        <v>0.24675420629488859</v>
      </c>
      <c r="S98" s="14"/>
      <c r="T98" s="14">
        <f t="shared" ref="T98:V98" si="124">AVERAGE(T44:T53)</f>
        <v>0.1443373299133755</v>
      </c>
      <c r="U98" s="14"/>
      <c r="V98" s="14">
        <f t="shared" si="124"/>
        <v>0.16330130293854594</v>
      </c>
      <c r="W98" s="86"/>
      <c r="X98" s="14"/>
      <c r="Y98" s="14">
        <f t="shared" ref="Y98" si="125">AVERAGE(Y44:Y53)</f>
        <v>0.17512784732430894</v>
      </c>
      <c r="Z98" s="14"/>
      <c r="AA98" s="14">
        <f t="shared" ref="AA98" si="126">AVERAGE(AA44:AA53)</f>
        <v>0.1171148610898433</v>
      </c>
      <c r="AB98" s="14"/>
      <c r="AC98" s="14">
        <f t="shared" ref="AC98" si="127">AVERAGE(AC44:AC53)</f>
        <v>0.10906113910891961</v>
      </c>
    </row>
    <row r="99" spans="1:29" s="10" customFormat="1" ht="21" x14ac:dyDescent="0.2">
      <c r="A99" s="95"/>
      <c r="B99" s="96"/>
      <c r="C99" s="2" t="s">
        <v>10</v>
      </c>
      <c r="D99" s="16"/>
      <c r="E99" s="16">
        <f t="shared" ref="E99:R99" si="128">STDEV(E44:E53)</f>
        <v>5.0986724762184465E-2</v>
      </c>
      <c r="F99" s="16"/>
      <c r="G99" s="16">
        <f t="shared" si="128"/>
        <v>0.14490626947591029</v>
      </c>
      <c r="H99" s="16"/>
      <c r="I99" s="16">
        <f t="shared" si="128"/>
        <v>0.20745807809680353</v>
      </c>
      <c r="J99" s="16"/>
      <c r="K99" s="16">
        <f t="shared" ref="K99" si="129">STDEV(K44:K53)</f>
        <v>6.601605534686189E-2</v>
      </c>
      <c r="L99" s="16"/>
      <c r="M99" s="16">
        <f t="shared" ref="M99" si="130">STDEV(M44:M53)</f>
        <v>0.1380261106021457</v>
      </c>
      <c r="N99" s="16"/>
      <c r="O99" s="16">
        <f t="shared" ref="O99" si="131">STDEV(O44:O53)</f>
        <v>0.20558646843411812</v>
      </c>
      <c r="P99" s="110"/>
      <c r="Q99" s="16"/>
      <c r="R99" s="16">
        <f t="shared" si="128"/>
        <v>9.7686926566577931E-2</v>
      </c>
      <c r="S99" s="16"/>
      <c r="T99" s="16">
        <f t="shared" ref="T99:V99" si="132">STDEV(T44:T53)</f>
        <v>6.5553572316119565E-2</v>
      </c>
      <c r="U99" s="16"/>
      <c r="V99" s="16">
        <f t="shared" si="132"/>
        <v>8.5134275267269938E-2</v>
      </c>
      <c r="W99" s="87"/>
      <c r="X99" s="16"/>
      <c r="Y99" s="16">
        <f t="shared" ref="Y99" si="133">STDEV(Y44:Y53)</f>
        <v>0.10140340639989591</v>
      </c>
      <c r="Z99" s="16"/>
      <c r="AA99" s="16">
        <f t="shared" ref="AA99" si="134">STDEV(AA44:AA53)</f>
        <v>8.3403265057347992E-2</v>
      </c>
      <c r="AB99" s="16"/>
      <c r="AC99" s="16">
        <f t="shared" ref="AC99" si="135">STDEV(AC44:AC53)</f>
        <v>8.0848788066871249E-2</v>
      </c>
    </row>
    <row r="100" spans="1:29" s="10" customFormat="1" ht="21" x14ac:dyDescent="0.2">
      <c r="A100" s="95"/>
      <c r="B100" s="96"/>
      <c r="C100" s="2" t="s">
        <v>11</v>
      </c>
      <c r="D100" s="16"/>
      <c r="E100" s="16">
        <f t="shared" ref="E100:R100" si="136">MAX(E44:E53)</f>
        <v>0.32280903176425557</v>
      </c>
      <c r="F100" s="16"/>
      <c r="G100" s="16">
        <f t="shared" si="136"/>
        <v>0.44174665913796352</v>
      </c>
      <c r="H100" s="16"/>
      <c r="I100" s="16">
        <f t="shared" si="136"/>
        <v>0.57907774390243905</v>
      </c>
      <c r="J100" s="16"/>
      <c r="K100" s="16">
        <f t="shared" ref="K100" si="137">MAX(K44:K53)</f>
        <v>0.27535399923459636</v>
      </c>
      <c r="L100" s="16"/>
      <c r="M100" s="16">
        <f t="shared" ref="M100" si="138">MAX(M44:M53)</f>
        <v>0.38659890833803878</v>
      </c>
      <c r="N100" s="16"/>
      <c r="O100" s="16">
        <f t="shared" ref="O100" si="139">MAX(O44:O53)</f>
        <v>0.51350308641975317</v>
      </c>
      <c r="P100" s="110"/>
      <c r="Q100" s="16"/>
      <c r="R100" s="16">
        <f t="shared" si="136"/>
        <v>0.36165327210103326</v>
      </c>
      <c r="S100" s="16"/>
      <c r="T100" s="16">
        <f t="shared" ref="T100:V100" si="140">MAX(T44:T53)</f>
        <v>0.22145061728395055</v>
      </c>
      <c r="U100" s="16"/>
      <c r="V100" s="16">
        <f t="shared" si="140"/>
        <v>0.28300803673938013</v>
      </c>
      <c r="W100" s="87"/>
      <c r="X100" s="16"/>
      <c r="Y100" s="16">
        <f t="shared" ref="Y100" si="141">MAX(Y44:Y53)</f>
        <v>0.3125121810638658</v>
      </c>
      <c r="Z100" s="16"/>
      <c r="AA100" s="16">
        <f t="shared" ref="AA100" si="142">MAX(AA44:AA53)</f>
        <v>0.21427199541312136</v>
      </c>
      <c r="AB100" s="16"/>
      <c r="AC100" s="16">
        <f t="shared" ref="AC100" si="143">MAX(AC44:AC53)</f>
        <v>0.20943724618062265</v>
      </c>
    </row>
    <row r="101" spans="1:29" s="15" customFormat="1" ht="21" x14ac:dyDescent="0.2">
      <c r="A101" s="95" t="s">
        <v>181</v>
      </c>
      <c r="B101" s="96"/>
      <c r="C101" s="13" t="s">
        <v>9</v>
      </c>
      <c r="D101" s="14"/>
      <c r="E101" s="14">
        <f t="shared" ref="E101:R101" si="144">AVERAGE(E54:E63)</f>
        <v>0.3380823392952646</v>
      </c>
      <c r="F101" s="14"/>
      <c r="G101" s="14">
        <f t="shared" si="144"/>
        <v>0.32281621827123963</v>
      </c>
      <c r="H101" s="14"/>
      <c r="I101" s="14">
        <f t="shared" si="144"/>
        <v>0.35885471744823078</v>
      </c>
      <c r="J101" s="14"/>
      <c r="K101" s="14">
        <f t="shared" ref="K101" si="145">AVERAGE(K54:K63)</f>
        <v>0.24458081436253823</v>
      </c>
      <c r="L101" s="14"/>
      <c r="M101" s="14">
        <f t="shared" ref="M101" si="146">AVERAGE(M54:M63)</f>
        <v>0.27584470040971487</v>
      </c>
      <c r="N101" s="14"/>
      <c r="O101" s="14">
        <f t="shared" ref="O101" si="147">AVERAGE(O54:O63)</f>
        <v>0.31847835371622873</v>
      </c>
      <c r="P101" s="110"/>
      <c r="Q101" s="14"/>
      <c r="R101" s="14">
        <f t="shared" si="144"/>
        <v>0.29442745917922386</v>
      </c>
      <c r="S101" s="14"/>
      <c r="T101" s="14">
        <f t="shared" ref="T101:V101" si="148">AVERAGE(T54:T63)</f>
        <v>0.20282045256550979</v>
      </c>
      <c r="U101" s="14"/>
      <c r="V101" s="14">
        <f t="shared" si="148"/>
        <v>0.22501024431390859</v>
      </c>
      <c r="W101" s="86"/>
      <c r="X101" s="14"/>
      <c r="Y101" s="14">
        <f t="shared" ref="Y101" si="149">AVERAGE(Y54:Y63)</f>
        <v>0.22185660771838739</v>
      </c>
      <c r="Z101" s="14"/>
      <c r="AA101" s="14">
        <f t="shared" ref="AA101" si="150">AVERAGE(AA54:AA63)</f>
        <v>0.15994931178376276</v>
      </c>
      <c r="AB101" s="14"/>
      <c r="AC101" s="14">
        <f t="shared" ref="AC101" si="151">AVERAGE(AC54:AC63)</f>
        <v>0.14812998984544931</v>
      </c>
    </row>
    <row r="102" spans="1:29" s="10" customFormat="1" ht="21" x14ac:dyDescent="0.2">
      <c r="A102" s="95"/>
      <c r="B102" s="96"/>
      <c r="C102" s="2" t="s">
        <v>10</v>
      </c>
      <c r="D102" s="16"/>
      <c r="E102" s="16">
        <f t="shared" ref="E102:R102" si="152">STDEV(E54:E63)</f>
        <v>5.2703788882785547E-2</v>
      </c>
      <c r="F102" s="16"/>
      <c r="G102" s="16">
        <f t="shared" si="152"/>
        <v>0.11305309267181241</v>
      </c>
      <c r="H102" s="16"/>
      <c r="I102" s="16">
        <f t="shared" si="152"/>
        <v>0.14867946696262807</v>
      </c>
      <c r="J102" s="16"/>
      <c r="K102" s="16">
        <f t="shared" ref="K102" si="153">STDEV(K54:K63)</f>
        <v>4.6997175065495347E-2</v>
      </c>
      <c r="L102" s="16"/>
      <c r="M102" s="16">
        <f t="shared" ref="M102" si="154">STDEV(M54:M63)</f>
        <v>0.10824225056099535</v>
      </c>
      <c r="N102" s="16"/>
      <c r="O102" s="16">
        <f t="shared" ref="O102" si="155">STDEV(O54:O63)</f>
        <v>0.14806292056471987</v>
      </c>
      <c r="P102" s="110"/>
      <c r="Q102" s="16"/>
      <c r="R102" s="16">
        <f t="shared" si="152"/>
        <v>8.0479471487341012E-2</v>
      </c>
      <c r="S102" s="16"/>
      <c r="T102" s="16">
        <f t="shared" ref="T102:V102" si="156">STDEV(T54:T63)</f>
        <v>3.5817262712804464E-2</v>
      </c>
      <c r="U102" s="16"/>
      <c r="V102" s="16">
        <f t="shared" si="156"/>
        <v>6.1427460769722199E-2</v>
      </c>
      <c r="W102" s="87"/>
      <c r="X102" s="16"/>
      <c r="Y102" s="16">
        <f t="shared" ref="Y102" si="157">STDEV(Y54:Y63)</f>
        <v>7.4624971622648237E-2</v>
      </c>
      <c r="Z102" s="16"/>
      <c r="AA102" s="16">
        <f t="shared" ref="AA102" si="158">STDEV(AA54:AA63)</f>
        <v>5.3227024844367136E-2</v>
      </c>
      <c r="AB102" s="16"/>
      <c r="AC102" s="16">
        <f t="shared" ref="AC102" si="159">STDEV(AC54:AC63)</f>
        <v>5.0224387615817927E-2</v>
      </c>
    </row>
    <row r="103" spans="1:29" s="10" customFormat="1" ht="21" x14ac:dyDescent="0.2">
      <c r="A103" s="95"/>
      <c r="B103" s="96"/>
      <c r="C103" s="2" t="s">
        <v>11</v>
      </c>
      <c r="D103" s="16"/>
      <c r="E103" s="16">
        <f t="shared" ref="E103:R103" si="160">MAX(E54:E63)</f>
        <v>0.41308793456032711</v>
      </c>
      <c r="F103" s="16"/>
      <c r="G103" s="16">
        <f t="shared" si="160"/>
        <v>0.48851078758112609</v>
      </c>
      <c r="H103" s="16"/>
      <c r="I103" s="16">
        <f t="shared" si="160"/>
        <v>0.55249002255769564</v>
      </c>
      <c r="J103" s="16"/>
      <c r="K103" s="16">
        <f t="shared" ref="K103" si="161">MAX(K54:K63)</f>
        <v>0.31952965235173814</v>
      </c>
      <c r="L103" s="16"/>
      <c r="M103" s="16">
        <f t="shared" ref="M103" si="162">MAX(M54:M63)</f>
        <v>0.42772861356932146</v>
      </c>
      <c r="N103" s="16"/>
      <c r="O103" s="16">
        <f t="shared" ref="O103" si="163">MAX(O54:O63)</f>
        <v>0.50745483248552881</v>
      </c>
      <c r="P103" s="110"/>
      <c r="Q103" s="16"/>
      <c r="R103" s="16">
        <f t="shared" si="160"/>
        <v>0.3985771299670311</v>
      </c>
      <c r="S103" s="16"/>
      <c r="T103" s="16">
        <f t="shared" ref="T103:V103" si="164">MAX(T54:T63)</f>
        <v>0.25316675342703454</v>
      </c>
      <c r="U103" s="16"/>
      <c r="V103" s="16">
        <f t="shared" si="164"/>
        <v>0.30896387184730734</v>
      </c>
      <c r="W103" s="87"/>
      <c r="X103" s="16"/>
      <c r="Y103" s="16">
        <f t="shared" ref="Y103" si="165">MAX(Y54:Y63)</f>
        <v>0.33966253310148553</v>
      </c>
      <c r="Z103" s="16"/>
      <c r="AA103" s="16">
        <f t="shared" ref="AA103" si="166">MAX(AA54:AA63)</f>
        <v>0.22470909858689048</v>
      </c>
      <c r="AB103" s="16"/>
      <c r="AC103" s="16">
        <f t="shared" ref="AC103" si="167">MAX(AC54:AC63)</f>
        <v>0.22118917939286975</v>
      </c>
    </row>
    <row r="104" spans="1:29" s="15" customFormat="1" ht="21" x14ac:dyDescent="0.2">
      <c r="A104" s="96" t="s">
        <v>67</v>
      </c>
      <c r="B104" s="96"/>
      <c r="C104" s="13" t="s">
        <v>9</v>
      </c>
      <c r="D104" s="14"/>
      <c r="E104" s="14">
        <f t="shared" ref="E104:R104" si="168">AVERAGE(E64:E73)</f>
        <v>0.2429645771709521</v>
      </c>
      <c r="F104" s="14"/>
      <c r="G104" s="14">
        <f t="shared" si="168"/>
        <v>0.27651383214210928</v>
      </c>
      <c r="H104" s="14"/>
      <c r="I104" s="14">
        <f t="shared" si="168"/>
        <v>0.34883923835427411</v>
      </c>
      <c r="J104" s="14"/>
      <c r="K104" s="14">
        <f t="shared" ref="K104" si="169">AVERAGE(K64:K73)</f>
        <v>0.17699520208590003</v>
      </c>
      <c r="L104" s="14"/>
      <c r="M104" s="14">
        <f t="shared" ref="M104" si="170">AVERAGE(M64:M73)</f>
        <v>0.2407343919976177</v>
      </c>
      <c r="N104" s="14"/>
      <c r="O104" s="14">
        <f t="shared" ref="O104" si="171">AVERAGE(O64:O73)</f>
        <v>0.3097037510666375</v>
      </c>
      <c r="P104" s="110"/>
      <c r="Q104" s="14"/>
      <c r="R104" s="14">
        <f t="shared" si="168"/>
        <v>0.23049299012995164</v>
      </c>
      <c r="S104" s="14"/>
      <c r="T104" s="14">
        <f t="shared" ref="T104:V104" si="172">AVERAGE(T64:T73)</f>
        <v>0.18227082542136314</v>
      </c>
      <c r="U104" s="14"/>
      <c r="V104" s="14">
        <f t="shared" si="172"/>
        <v>0.14894512796068568</v>
      </c>
      <c r="W104" s="86"/>
      <c r="X104" s="14"/>
      <c r="Y104" s="14">
        <f t="shared" ref="Y104" si="173">AVERAGE(Y64:Y73)</f>
        <v>0.15667470756354035</v>
      </c>
      <c r="Z104" s="14"/>
      <c r="AA104" s="14">
        <f t="shared" ref="AA104" si="174">AVERAGE(AA64:AA73)</f>
        <v>0.11224640658486482</v>
      </c>
      <c r="AB104" s="14"/>
      <c r="AC104" s="14">
        <f t="shared" ref="AC104" si="175">AVERAGE(AC64:AC73)</f>
        <v>0.10644826005661204</v>
      </c>
    </row>
    <row r="105" spans="1:29" s="10" customFormat="1" ht="21" x14ac:dyDescent="0.2">
      <c r="A105" s="96"/>
      <c r="B105" s="96"/>
      <c r="C105" s="2" t="s">
        <v>10</v>
      </c>
      <c r="D105" s="16"/>
      <c r="E105" s="16">
        <f t="shared" ref="E105:R105" si="176">STDEV(E64:E73)</f>
        <v>4.1918983895925403E-2</v>
      </c>
      <c r="F105" s="16"/>
      <c r="G105" s="16">
        <f t="shared" si="176"/>
        <v>0.19188672726403161</v>
      </c>
      <c r="H105" s="16"/>
      <c r="I105" s="16">
        <f t="shared" si="176"/>
        <v>0.25721876414327088</v>
      </c>
      <c r="J105" s="16"/>
      <c r="K105" s="16">
        <f t="shared" ref="K105" si="177">STDEV(K64:K73)</f>
        <v>4.6233246888340532E-2</v>
      </c>
      <c r="L105" s="16"/>
      <c r="M105" s="16">
        <f t="shared" ref="M105" si="178">STDEV(M64:M73)</f>
        <v>0.17849958678927788</v>
      </c>
      <c r="N105" s="16"/>
      <c r="O105" s="16">
        <f t="shared" ref="O105" si="179">STDEV(O64:O73)</f>
        <v>0.25825193643348754</v>
      </c>
      <c r="P105" s="110"/>
      <c r="Q105" s="16"/>
      <c r="R105" s="16">
        <f t="shared" si="176"/>
        <v>0.14192322472145708</v>
      </c>
      <c r="S105" s="16"/>
      <c r="T105" s="16">
        <f t="shared" ref="T105:V105" si="180">STDEV(T64:T73)</f>
        <v>7.8366255827980361E-2</v>
      </c>
      <c r="U105" s="16"/>
      <c r="V105" s="16">
        <f t="shared" si="180"/>
        <v>8.9048623821330219E-2</v>
      </c>
      <c r="W105" s="87"/>
      <c r="X105" s="16"/>
      <c r="Y105" s="16">
        <f t="shared" ref="Y105" si="181">STDEV(Y64:Y73)</f>
        <v>0.11587471498482088</v>
      </c>
      <c r="Z105" s="16"/>
      <c r="AA105" s="16">
        <f t="shared" ref="AA105" si="182">STDEV(AA64:AA73)</f>
        <v>0.10268065066392007</v>
      </c>
      <c r="AB105" s="16"/>
      <c r="AC105" s="16">
        <f t="shared" ref="AC105" si="183">STDEV(AC64:AC73)</f>
        <v>0.10127453311020171</v>
      </c>
    </row>
    <row r="106" spans="1:29" s="10" customFormat="1" ht="21" x14ac:dyDescent="0.2">
      <c r="A106" s="96"/>
      <c r="B106" s="96"/>
      <c r="C106" s="2" t="s">
        <v>11</v>
      </c>
      <c r="D106" s="16"/>
      <c r="E106" s="16">
        <f t="shared" ref="E106:R106" si="184">MAX(E64:E73)</f>
        <v>0.32822685788787487</v>
      </c>
      <c r="F106" s="16"/>
      <c r="G106" s="16">
        <f t="shared" si="184"/>
        <v>0.48670855485741904</v>
      </c>
      <c r="H106" s="16"/>
      <c r="I106" s="16">
        <f t="shared" si="184"/>
        <v>0.62434810951760111</v>
      </c>
      <c r="J106" s="16"/>
      <c r="K106" s="16">
        <f t="shared" ref="K106" si="185">MAX(K64:K73)</f>
        <v>0.24327372321572427</v>
      </c>
      <c r="L106" s="16"/>
      <c r="M106" s="16">
        <f t="shared" ref="M106" si="186">MAX(M64:M73)</f>
        <v>0.42389178617992185</v>
      </c>
      <c r="N106" s="16"/>
      <c r="O106" s="16">
        <f t="shared" ref="O106" si="187">MAX(O64:O73)</f>
        <v>0.57268578878748366</v>
      </c>
      <c r="P106" s="110"/>
      <c r="Q106" s="16"/>
      <c r="R106" s="16">
        <f t="shared" si="184"/>
        <v>0.38939906557112947</v>
      </c>
      <c r="S106" s="16"/>
      <c r="T106" s="16">
        <f t="shared" ref="T106:V106" si="188">MAX(T64:T73)</f>
        <v>0.27049709489993545</v>
      </c>
      <c r="U106" s="16"/>
      <c r="V106" s="16">
        <f t="shared" si="188"/>
        <v>0.23570162719510224</v>
      </c>
      <c r="W106" s="87"/>
      <c r="X106" s="16"/>
      <c r="Y106" s="16">
        <f t="shared" ref="Y106" si="189">MAX(Y64:Y73)</f>
        <v>0.29742479386509935</v>
      </c>
      <c r="Z106" s="16"/>
      <c r="AA106" s="16">
        <f t="shared" ref="AA106" si="190">MAX(AA64:AA73)</f>
        <v>0.21785556061910105</v>
      </c>
      <c r="AB106" s="16"/>
      <c r="AC106" s="16">
        <f t="shared" ref="AC106" si="191">MAX(AC64:AC73)</f>
        <v>0.21537977900645977</v>
      </c>
    </row>
    <row r="107" spans="1:29" s="15" customFormat="1" ht="21" x14ac:dyDescent="0.2">
      <c r="A107" s="95" t="s">
        <v>78</v>
      </c>
      <c r="B107" s="96"/>
      <c r="C107" s="13" t="s">
        <v>9</v>
      </c>
      <c r="D107" s="14"/>
      <c r="E107" s="14">
        <f t="shared" ref="E107:R107" si="192">AVERAGE(E74:E83)</f>
        <v>0.30011617358484582</v>
      </c>
      <c r="F107" s="14"/>
      <c r="G107" s="14">
        <f t="shared" si="192"/>
        <v>0.30340700027014406</v>
      </c>
      <c r="H107" s="14"/>
      <c r="I107" s="14">
        <f t="shared" si="192"/>
        <v>0.36756610954580105</v>
      </c>
      <c r="J107" s="14"/>
      <c r="K107" s="14">
        <f t="shared" ref="K107" si="193">AVERAGE(K74:K83)</f>
        <v>0.23502861276407688</v>
      </c>
      <c r="L107" s="14"/>
      <c r="M107" s="14">
        <f t="shared" ref="M107" si="194">AVERAGE(M74:M83)</f>
        <v>0.26753117042952573</v>
      </c>
      <c r="N107" s="14"/>
      <c r="O107" s="14">
        <f t="shared" ref="O107" si="195">AVERAGE(O74:O83)</f>
        <v>0.32708733508436044</v>
      </c>
      <c r="P107" s="110"/>
      <c r="Q107" s="14"/>
      <c r="R107" s="14">
        <f t="shared" si="192"/>
        <v>0.30215181914423156</v>
      </c>
      <c r="S107" s="14"/>
      <c r="T107" s="14">
        <f t="shared" ref="T107:V107" si="196">AVERAGE(T74:T83)</f>
        <v>0.22749554496711433</v>
      </c>
      <c r="U107" s="14"/>
      <c r="V107" s="14">
        <f t="shared" si="196"/>
        <v>0.22494997156765359</v>
      </c>
      <c r="W107" s="86"/>
      <c r="X107" s="14"/>
      <c r="Y107" s="14">
        <f t="shared" ref="Y107" si="197">AVERAGE(Y74:Y83)</f>
        <v>0.19668109542491649</v>
      </c>
      <c r="Z107" s="14"/>
      <c r="AA107" s="14">
        <f t="shared" ref="AA107" si="198">AVERAGE(AA74:AA83)</f>
        <v>0.15656755815248663</v>
      </c>
      <c r="AB107" s="14"/>
      <c r="AC107" s="14">
        <f t="shared" ref="AC107" si="199">AVERAGE(AC74:AC83)</f>
        <v>0.14860513980000836</v>
      </c>
    </row>
    <row r="108" spans="1:29" s="10" customFormat="1" ht="21" x14ac:dyDescent="0.2">
      <c r="A108" s="95"/>
      <c r="B108" s="96"/>
      <c r="C108" s="2" t="s">
        <v>10</v>
      </c>
      <c r="D108" s="16"/>
      <c r="E108" s="16">
        <f t="shared" ref="E108:R108" si="200">STDEV(E74:E83)</f>
        <v>2.8538621995122384E-2</v>
      </c>
      <c r="F108" s="16"/>
      <c r="G108" s="16">
        <f t="shared" si="200"/>
        <v>0.12654983505734488</v>
      </c>
      <c r="H108" s="16"/>
      <c r="I108" s="16">
        <f t="shared" si="200"/>
        <v>0.19409224219743995</v>
      </c>
      <c r="J108" s="16"/>
      <c r="K108" s="16">
        <f t="shared" ref="K108" si="201">STDEV(K74:K83)</f>
        <v>3.7045812559717915E-2</v>
      </c>
      <c r="L108" s="16"/>
      <c r="M108" s="16">
        <f t="shared" ref="M108" si="202">STDEV(M74:M83)</f>
        <v>0.12636160236947053</v>
      </c>
      <c r="N108" s="16"/>
      <c r="O108" s="16">
        <f t="shared" ref="O108" si="203">STDEV(O74:O83)</f>
        <v>0.1814890151883492</v>
      </c>
      <c r="P108" s="110"/>
      <c r="Q108" s="16"/>
      <c r="R108" s="16">
        <f t="shared" si="200"/>
        <v>0.11044320536484113</v>
      </c>
      <c r="S108" s="16"/>
      <c r="T108" s="16">
        <f t="shared" ref="T108:V108" si="204">STDEV(T74:T83)</f>
        <v>5.3808248840042261E-2</v>
      </c>
      <c r="U108" s="16"/>
      <c r="V108" s="16">
        <f t="shared" si="204"/>
        <v>2.9854592569730609E-2</v>
      </c>
      <c r="W108" s="87"/>
      <c r="X108" s="16"/>
      <c r="Y108" s="16">
        <f t="shared" ref="Y108" si="205">STDEV(Y74:Y83)</f>
        <v>8.310992988119506E-2</v>
      </c>
      <c r="Z108" s="16"/>
      <c r="AA108" s="16">
        <f t="shared" ref="AA108" si="206">STDEV(AA74:AA83)</f>
        <v>7.1204149323901886E-2</v>
      </c>
      <c r="AB108" s="16"/>
      <c r="AC108" s="16">
        <f t="shared" ref="AC108" si="207">STDEV(AC74:AC83)</f>
        <v>6.9530046884428084E-2</v>
      </c>
    </row>
    <row r="109" spans="1:29" s="10" customFormat="1" ht="21" x14ac:dyDescent="0.2">
      <c r="A109" s="95"/>
      <c r="B109" s="96"/>
      <c r="C109" s="2" t="s">
        <v>11</v>
      </c>
      <c r="D109" s="16"/>
      <c r="E109" s="16">
        <f t="shared" ref="E109:R109" si="208">MAX(E74:E83)</f>
        <v>0.34045160161036225</v>
      </c>
      <c r="F109" s="16"/>
      <c r="G109" s="16">
        <f t="shared" si="208"/>
        <v>0.45236677582613871</v>
      </c>
      <c r="H109" s="16"/>
      <c r="I109" s="16">
        <f t="shared" si="208"/>
        <v>0.55817400326070854</v>
      </c>
      <c r="J109" s="16"/>
      <c r="K109" s="16">
        <f t="shared" ref="K109" si="209">MAX(K74:K83)</f>
        <v>0.27481910274963828</v>
      </c>
      <c r="L109" s="16"/>
      <c r="M109" s="16">
        <f t="shared" ref="M109" si="210">MAX(M74:M83)</f>
        <v>0.42899672521583798</v>
      </c>
      <c r="N109" s="16"/>
      <c r="O109" s="16">
        <f t="shared" ref="O109" si="211">MAX(O74:O83)</f>
        <v>0.52701702442635079</v>
      </c>
      <c r="P109" s="110"/>
      <c r="Q109" s="16"/>
      <c r="R109" s="16">
        <f t="shared" si="208"/>
        <v>0.46121562952243123</v>
      </c>
      <c r="S109" s="16"/>
      <c r="T109" s="16">
        <f t="shared" ref="T109:V109" si="212">MAX(T74:T83)</f>
        <v>0.29249776719261678</v>
      </c>
      <c r="U109" s="16"/>
      <c r="V109" s="16">
        <f t="shared" si="212"/>
        <v>0.26943005181347157</v>
      </c>
      <c r="W109" s="87"/>
      <c r="X109" s="16"/>
      <c r="Y109" s="16">
        <f t="shared" ref="Y109" si="213">MAX(Y74:Y83)</f>
        <v>0.35412310560248583</v>
      </c>
      <c r="Z109" s="16"/>
      <c r="AA109" s="16">
        <f t="shared" ref="AA109" si="214">MAX(AA74:AA83)</f>
        <v>0.23906921594782871</v>
      </c>
      <c r="AB109" s="16"/>
      <c r="AC109" s="16">
        <f t="shared" ref="AC109" si="215">MAX(AC74:AC83)</f>
        <v>0.2328440823236253</v>
      </c>
    </row>
    <row r="110" spans="1:29" s="15" customFormat="1" x14ac:dyDescent="0.2">
      <c r="A110" s="59"/>
      <c r="B110" s="60"/>
      <c r="C110" s="27" t="s">
        <v>12</v>
      </c>
      <c r="D110" s="14"/>
      <c r="E110" s="14">
        <f t="shared" ref="E110:R110" si="216">AVERAGE(E4:E83)</f>
        <v>0.30004307657524854</v>
      </c>
      <c r="F110" s="14"/>
      <c r="G110" s="14">
        <f t="shared" si="216"/>
        <v>0.29446249172264033</v>
      </c>
      <c r="H110" s="14"/>
      <c r="I110" s="14">
        <f t="shared" si="216"/>
        <v>0.33689948066500192</v>
      </c>
      <c r="J110" s="14"/>
      <c r="K110" s="14">
        <f t="shared" ref="K110" si="217">AVERAGE(K4:K83)</f>
        <v>0.2043684833532331</v>
      </c>
      <c r="L110" s="14"/>
      <c r="M110" s="14">
        <f t="shared" ref="M110" si="218">AVERAGE(M4:M83)</f>
        <v>0.24456063472302919</v>
      </c>
      <c r="N110" s="14"/>
      <c r="O110" s="14">
        <f t="shared" ref="O110" si="219">AVERAGE(O4:O83)</f>
        <v>0.2878874359645659</v>
      </c>
      <c r="P110" s="110"/>
      <c r="Q110" s="14"/>
      <c r="R110" s="14">
        <f t="shared" si="216"/>
        <v>0.25981101313647936</v>
      </c>
      <c r="S110" s="14"/>
      <c r="T110" s="14">
        <f>AVERAGE(T4:T83)</f>
        <v>0.17148129689847774</v>
      </c>
      <c r="U110" s="14"/>
      <c r="V110" s="14">
        <f>AVERAGE(V4:V83)</f>
        <v>0.14627449678033991</v>
      </c>
      <c r="W110" s="86"/>
      <c r="X110" s="14"/>
      <c r="Y110" s="14">
        <f t="shared" ref="Y110" si="220">AVERAGE(Y4:Y83)</f>
        <v>0.19982533218212062</v>
      </c>
      <c r="Z110" s="14"/>
      <c r="AA110" s="14">
        <f t="shared" ref="AA110" si="221">AVERAGE(AA4:AA83)</f>
        <v>0.13950667783078191</v>
      </c>
      <c r="AB110" s="14"/>
      <c r="AC110" s="14">
        <f t="shared" ref="AC110" si="222">AVERAGE(AC4:AC83)</f>
        <v>0.1308509012537922</v>
      </c>
    </row>
    <row r="111" spans="1:29" x14ac:dyDescent="0.3">
      <c r="C111" s="2" t="s">
        <v>184</v>
      </c>
      <c r="D111" s="14"/>
      <c r="E111" s="14">
        <f t="shared" ref="E111:R111" si="223">STDEV(E4:E83)</f>
        <v>7.2535050948196733E-2</v>
      </c>
      <c r="F111" s="14"/>
      <c r="G111" s="14">
        <f t="shared" si="223"/>
        <v>0.11416806191316799</v>
      </c>
      <c r="H111" s="14"/>
      <c r="I111" s="14">
        <f t="shared" si="223"/>
        <v>0.15896557582321894</v>
      </c>
      <c r="J111" s="14"/>
      <c r="K111" s="14">
        <f t="shared" ref="K111" si="224">STDEV(K4:K83)</f>
        <v>4.8748790209341454E-2</v>
      </c>
      <c r="L111" s="14"/>
      <c r="M111" s="14">
        <f t="shared" ref="M111" si="225">STDEV(M4:M83)</f>
        <v>0.10725379594693445</v>
      </c>
      <c r="N111" s="14"/>
      <c r="O111" s="14">
        <f t="shared" ref="O111" si="226">STDEV(O4:O83)</f>
        <v>0.15567020015179747</v>
      </c>
      <c r="Q111" s="14"/>
      <c r="R111" s="14">
        <f t="shared" si="223"/>
        <v>9.0727717125946669E-2</v>
      </c>
      <c r="S111" s="14"/>
      <c r="T111" s="14">
        <f t="shared" ref="T111:V111" si="227">STDEV(T4:T83)</f>
        <v>5.7846838316238186E-2</v>
      </c>
      <c r="U111" s="14"/>
      <c r="V111" s="14">
        <f t="shared" si="227"/>
        <v>8.3232713224502541E-2</v>
      </c>
      <c r="W111" s="86"/>
      <c r="X111" s="14"/>
      <c r="Y111" s="14">
        <f t="shared" ref="Y111" si="228">STDEV(Y4:Y83)</f>
        <v>8.7032266646797418E-2</v>
      </c>
      <c r="Z111" s="14"/>
      <c r="AA111" s="14">
        <f t="shared" ref="AA111" si="229">STDEV(AA4:AA83)</f>
        <v>6.2578955909202788E-2</v>
      </c>
      <c r="AB111" s="14"/>
      <c r="AC111" s="14">
        <f t="shared" ref="AC111" si="230">STDEV(AC4:AC83)</f>
        <v>6.1034547735547069E-2</v>
      </c>
    </row>
    <row r="112" spans="1:29" x14ac:dyDescent="0.3">
      <c r="C112" s="2" t="s">
        <v>183</v>
      </c>
      <c r="D112" s="14"/>
      <c r="E112" s="14">
        <f t="shared" ref="E112:R112" si="231">MIN(E4:E83)</f>
        <v>0.15060476004682011</v>
      </c>
      <c r="F112" s="14"/>
      <c r="G112" s="14">
        <f t="shared" si="231"/>
        <v>2.766998481525218E-2</v>
      </c>
      <c r="H112" s="14"/>
      <c r="I112" s="14">
        <f t="shared" si="231"/>
        <v>4.2423184357541999E-2</v>
      </c>
      <c r="J112" s="14"/>
      <c r="K112" s="14">
        <f t="shared" ref="K112" si="232">MIN(K4:K83)</f>
        <v>6.6049913941480298E-2</v>
      </c>
      <c r="L112" s="14"/>
      <c r="M112" s="14">
        <f t="shared" ref="M112" si="233">MIN(M4:M83)</f>
        <v>7.9298127214442182E-3</v>
      </c>
      <c r="N112" s="14"/>
      <c r="O112" s="14">
        <f t="shared" ref="O112" si="234">MIN(O4:O83)</f>
        <v>1.2918994413407825E-2</v>
      </c>
      <c r="Q112" s="14"/>
      <c r="R112" s="14">
        <f t="shared" si="231"/>
        <v>3.5937236375906956E-2</v>
      </c>
      <c r="S112" s="14"/>
      <c r="T112" s="14">
        <f t="shared" ref="T112:V112" si="235">MIN(T4:T83)</f>
        <v>2.5139193521174219E-2</v>
      </c>
      <c r="U112" s="14"/>
      <c r="V112" s="14">
        <f t="shared" si="235"/>
        <v>5.6461731493098188E-3</v>
      </c>
      <c r="W112" s="86"/>
      <c r="X112" s="14"/>
      <c r="Y112" s="14">
        <f t="shared" ref="Y112" si="236">MIN(Y4:Y83)</f>
        <v>8.942129239075447E-3</v>
      </c>
      <c r="Z112" s="14"/>
      <c r="AA112" s="14">
        <f t="shared" ref="AA112" si="237">MIN(AA4:AA83)</f>
        <v>-8.52446316867983E-8</v>
      </c>
      <c r="AB112" s="14"/>
      <c r="AC112" s="14">
        <f t="shared" ref="AC112" si="238">MIN(AC4:AC83)</f>
        <v>-8.52446316867983E-8</v>
      </c>
    </row>
    <row r="113" spans="3:29" x14ac:dyDescent="0.3">
      <c r="C113" s="2" t="s">
        <v>180</v>
      </c>
      <c r="D113" s="14"/>
      <c r="E113" s="14">
        <f t="shared" ref="E113:R113" si="239">MAX(E4:E83)</f>
        <v>0.52887617065556713</v>
      </c>
      <c r="F113" s="14"/>
      <c r="G113" s="14">
        <f t="shared" si="239"/>
        <v>0.48851078758112609</v>
      </c>
      <c r="H113" s="14"/>
      <c r="I113" s="14">
        <f t="shared" si="239"/>
        <v>0.62434810951760111</v>
      </c>
      <c r="J113" s="14"/>
      <c r="K113" s="14">
        <f t="shared" ref="K113" si="240">MAX(K4:K83)</f>
        <v>0.31952965235173814</v>
      </c>
      <c r="L113" s="14"/>
      <c r="M113" s="14">
        <f t="shared" ref="M113" si="241">MAX(M4:M83)</f>
        <v>0.42899672521583798</v>
      </c>
      <c r="N113" s="14"/>
      <c r="O113" s="14">
        <f t="shared" ref="O113" si="242">MAX(O4:O83)</f>
        <v>0.57268578878748366</v>
      </c>
      <c r="Q113" s="14"/>
      <c r="R113" s="14">
        <f t="shared" si="239"/>
        <v>0.46121562952243123</v>
      </c>
      <c r="S113" s="14"/>
      <c r="T113" s="14">
        <f t="shared" ref="T113:V113" si="243">MAX(T4:T83)</f>
        <v>0.29249776719261678</v>
      </c>
      <c r="U113" s="14"/>
      <c r="V113" s="14">
        <f t="shared" si="243"/>
        <v>0.30896387184730734</v>
      </c>
      <c r="W113" s="86"/>
      <c r="X113" s="14"/>
      <c r="Y113" s="14">
        <f t="shared" ref="Y113" si="244">MAX(Y4:Y83)</f>
        <v>0.41097638800255254</v>
      </c>
      <c r="Z113" s="14"/>
      <c r="AA113" s="14">
        <f t="shared" ref="AA113" si="245">MAX(AA4:AA83)</f>
        <v>0.23906921594782871</v>
      </c>
      <c r="AB113" s="14"/>
      <c r="AC113" s="14">
        <f t="shared" ref="AC113" si="246">MAX(AC4:AC83)</f>
        <v>0.2328440823236253</v>
      </c>
    </row>
    <row r="114" spans="3:29" x14ac:dyDescent="0.3">
      <c r="S114" s="10"/>
      <c r="U114" s="10"/>
    </row>
    <row r="115" spans="3:29" x14ac:dyDescent="0.3">
      <c r="E115" s="41"/>
      <c r="G115" s="41"/>
      <c r="I115" s="41"/>
      <c r="K115" s="41"/>
      <c r="M115" s="41"/>
      <c r="O115" s="41"/>
      <c r="R115" s="41"/>
      <c r="S115" s="41"/>
      <c r="T115" s="41"/>
      <c r="U115" s="41"/>
      <c r="V115" s="41"/>
    </row>
  </sheetData>
  <mergeCells count="35">
    <mergeCell ref="X1:AC1"/>
    <mergeCell ref="X2:Y2"/>
    <mergeCell ref="Z2:AA2"/>
    <mergeCell ref="AB2:AC2"/>
    <mergeCell ref="A34:A43"/>
    <mergeCell ref="A4:A13"/>
    <mergeCell ref="A14:A23"/>
    <mergeCell ref="A1:A3"/>
    <mergeCell ref="B1:B3"/>
    <mergeCell ref="D2:E2"/>
    <mergeCell ref="D1:I1"/>
    <mergeCell ref="C1:C3"/>
    <mergeCell ref="F2:G2"/>
    <mergeCell ref="H2:I2"/>
    <mergeCell ref="P1:P1048576"/>
    <mergeCell ref="Q2:R2"/>
    <mergeCell ref="A107:B109"/>
    <mergeCell ref="A24:A33"/>
    <mergeCell ref="A89:B91"/>
    <mergeCell ref="A92:B94"/>
    <mergeCell ref="A95:B97"/>
    <mergeCell ref="A98:B100"/>
    <mergeCell ref="A101:B103"/>
    <mergeCell ref="A104:B106"/>
    <mergeCell ref="A44:A53"/>
    <mergeCell ref="A54:A63"/>
    <mergeCell ref="A64:A73"/>
    <mergeCell ref="A74:A83"/>
    <mergeCell ref="A86:B88"/>
    <mergeCell ref="J1:O1"/>
    <mergeCell ref="J2:K2"/>
    <mergeCell ref="L2:M2"/>
    <mergeCell ref="N2:O2"/>
    <mergeCell ref="U2:V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Lawrence</vt:lpstr>
      <vt:lpstr>Taillard</vt:lpstr>
      <vt:lpstr>Demirkol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CORSINI</cp:lastModifiedBy>
  <dcterms:created xsi:type="dcterms:W3CDTF">2022-12-07T10:24:32Z</dcterms:created>
  <dcterms:modified xsi:type="dcterms:W3CDTF">2024-06-26T12:37:17Z</dcterms:modified>
</cp:coreProperties>
</file>