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0700" windowHeight="9840" activeTab="1"/>
  </bookViews>
  <sheets>
    <sheet name="Inp_BAS_single" sheetId="30" r:id="rId1"/>
    <sheet name="Inp_BAS_ADJ_3x3" sheetId="25" r:id="rId2"/>
    <sheet name="Inp_plastic" sheetId="29" r:id="rId3"/>
    <sheet name="Sheet2" sheetId="31" r:id="rId4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31" l="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5" i="31"/>
  <c r="P4" i="30"/>
  <c r="L3" i="30"/>
  <c r="C3" i="30"/>
  <c r="A3" i="30"/>
  <c r="E2" i="29"/>
  <c r="E5" i="29"/>
  <c r="E3" i="29"/>
  <c r="P4" i="25"/>
  <c r="L3" i="25"/>
  <c r="C3" i="25"/>
  <c r="A3" i="25"/>
</calcChain>
</file>

<file path=xl/comments1.xml><?xml version="1.0" encoding="utf-8"?>
<comments xmlns="http://schemas.openxmlformats.org/spreadsheetml/2006/main">
  <authors>
    <author>ING</author>
  </authors>
  <commentList>
    <comment ref="G2" authorId="0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</commentList>
</comments>
</file>

<file path=xl/comments2.xml><?xml version="1.0" encoding="utf-8"?>
<comments xmlns="http://schemas.openxmlformats.org/spreadsheetml/2006/main">
  <authors>
    <author>ING</author>
  </authors>
  <commentList>
    <comment ref="G2" authorId="0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</commentList>
</comments>
</file>

<file path=xl/sharedStrings.xml><?xml version="1.0" encoding="utf-8"?>
<sst xmlns="http://schemas.openxmlformats.org/spreadsheetml/2006/main" count="93" uniqueCount="53">
  <si>
    <t>df</t>
  </si>
  <si>
    <t>bf</t>
  </si>
  <si>
    <t>db</t>
  </si>
  <si>
    <t>bb</t>
  </si>
  <si>
    <t>dc</t>
  </si>
  <si>
    <t>bc</t>
  </si>
  <si>
    <t>Zmaster  [m]</t>
  </si>
  <si>
    <t>spanz_frame</t>
  </si>
  <si>
    <t>Ymaster  [m]</t>
  </si>
  <si>
    <t>spanx_frame</t>
  </si>
  <si>
    <t>Xmaster  [m]</t>
  </si>
  <si>
    <t># Storeys</t>
  </si>
  <si>
    <t>Vlt [%]</t>
  </si>
  <si>
    <t>D [m]</t>
  </si>
  <si>
    <t>Efr [Pa]</t>
  </si>
  <si>
    <t>R [m]</t>
  </si>
  <si>
    <t>L [m]</t>
  </si>
  <si>
    <t>0 - no</t>
  </si>
  <si>
    <t>1 - yes</t>
  </si>
  <si>
    <t>Found beam</t>
  </si>
  <si>
    <t>H [m]</t>
  </si>
  <si>
    <t>E [Pa]</t>
  </si>
  <si>
    <r>
      <t>b</t>
    </r>
    <r>
      <rPr>
        <sz val="10"/>
        <rFont val="Arial"/>
        <family val="2"/>
      </rPr>
      <t xml:space="preserve"> [°]</t>
    </r>
  </si>
  <si>
    <r>
      <t xml:space="preserve">a </t>
    </r>
    <r>
      <rPr>
        <sz val="10"/>
        <rFont val="Arial"/>
        <family val="2"/>
      </rPr>
      <t>[°]</t>
    </r>
  </si>
  <si>
    <t>Y</t>
  </si>
  <si>
    <t>X</t>
  </si>
  <si>
    <t>Passo sublayers</t>
  </si>
  <si>
    <t>nib</t>
  </si>
  <si>
    <t>Eb</t>
  </si>
  <si>
    <t>nis</t>
  </si>
  <si>
    <t>Es</t>
  </si>
  <si>
    <t>Caratteristiche struttura</t>
  </si>
  <si>
    <t>Caratteristiche Tunnel</t>
  </si>
  <si>
    <t>Caratteristiche palo</t>
  </si>
  <si>
    <t>Coordinate pali</t>
  </si>
  <si>
    <t>Proprietà terreno</t>
  </si>
  <si>
    <t>SF</t>
  </si>
  <si>
    <t>Alpha</t>
  </si>
  <si>
    <t>beta</t>
  </si>
  <si>
    <t>Cesolution</t>
  </si>
  <si>
    <t>SF0</t>
  </si>
  <si>
    <t>cu0 [Pa]</t>
  </si>
  <si>
    <t>k0_coeff</t>
  </si>
  <si>
    <t>inputarray</t>
  </si>
  <si>
    <t>{'0'}</t>
  </si>
  <si>
    <t>cuslope [Pa/m]</t>
  </si>
  <si>
    <t>gammap</t>
  </si>
  <si>
    <t>alpha_cu</t>
  </si>
  <si>
    <t>qb [Pa]</t>
  </si>
  <si>
    <t>pre</t>
  </si>
  <si>
    <t>post</t>
  </si>
  <si>
    <t>SF100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</si>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</sst>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i/>
      <sz val="10"/>
      <name val="Symbol"/>
      <family val="1"/>
      <charset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1" fillId="0" borderId="3" xfId="1" applyBorder="1"/>
    <xf numFmtId="0" fontId="1" fillId="0" borderId="0" xfId="1" applyBorder="1"/>
    <xf numFmtId="0" fontId="1" fillId="0" borderId="2" xfId="1" applyBorder="1"/>
    <xf numFmtId="0" fontId="1" fillId="0" borderId="0" xfId="1" applyFill="1" applyBorder="1"/>
    <xf numFmtId="0" fontId="1" fillId="0" borderId="1" xfId="1" applyBorder="1"/>
    <xf numFmtId="0" fontId="2" fillId="2" borderId="5" xfId="1" applyFont="1" applyFill="1" applyBorder="1" applyAlignment="1">
      <alignment horizontal="left"/>
    </xf>
    <xf numFmtId="0" fontId="1" fillId="3" borderId="1" xfId="1" applyFill="1" applyBorder="1"/>
    <xf numFmtId="0" fontId="1" fillId="3" borderId="1" xfId="1" applyNumberFormat="1" applyFill="1" applyBorder="1"/>
    <xf numFmtId="2" fontId="1" fillId="0" borderId="0" xfId="1" applyNumberFormat="1"/>
    <xf numFmtId="11" fontId="1" fillId="0" borderId="1" xfId="1" applyNumberFormat="1" applyBorder="1"/>
    <xf numFmtId="0" fontId="1" fillId="0" borderId="1" xfId="1" applyNumberFormat="1" applyBorder="1"/>
    <xf numFmtId="11" fontId="1" fillId="0" borderId="0" xfId="1" applyNumberForma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1" fillId="0" borderId="7" xfId="1" applyBorder="1"/>
    <xf numFmtId="11" fontId="1" fillId="0" borderId="4" xfId="1" applyNumberFormat="1" applyBorder="1"/>
    <xf numFmtId="11" fontId="1" fillId="0" borderId="7" xfId="1" applyNumberFormat="1" applyBorder="1"/>
    <xf numFmtId="0" fontId="1" fillId="0" borderId="4" xfId="1" applyBorder="1"/>
    <xf numFmtId="0" fontId="4" fillId="4" borderId="1" xfId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marker>
            <c:symbol val="none"/>
          </c:marker>
          <c:xVal>
            <c:numRef>
              <c:f>Sheet2!$L$5:$L$30</c:f>
              <c:numCache>
                <c:formatCode>General</c:formatCode>
                <c:ptCount val="26"/>
                <c:pt idx="0">
                  <c:v>0</c:v>
                </c:pt>
                <c:pt idx="1">
                  <c:v>3.4762519528700504</c:v>
                </c:pt>
                <c:pt idx="2">
                  <c:v>4.8633814015900718</c:v>
                </c:pt>
                <c:pt idx="3">
                  <c:v>5.655741359099979</c:v>
                </c:pt>
                <c:pt idx="4">
                  <c:v>5.3922049159300514</c:v>
                </c:pt>
                <c:pt idx="5">
                  <c:v>2.9554576399999206</c:v>
                </c:pt>
                <c:pt idx="6">
                  <c:v>-2.910019927400048</c:v>
                </c:pt>
                <c:pt idx="7">
                  <c:v>-12.618659985968028</c:v>
                </c:pt>
                <c:pt idx="8">
                  <c:v>-25.660878898541092</c:v>
                </c:pt>
                <c:pt idx="9">
                  <c:v>-41.44840728813503</c:v>
                </c:pt>
                <c:pt idx="10">
                  <c:v>-59.445039550355986</c:v>
                </c:pt>
                <c:pt idx="11">
                  <c:v>-79.08488180129801</c:v>
                </c:pt>
                <c:pt idx="12">
                  <c:v>-99.627788189657039</c:v>
                </c:pt>
                <c:pt idx="13">
                  <c:v>-119.90596983368101</c:v>
                </c:pt>
                <c:pt idx="14">
                  <c:v>-137.88408444550996</c:v>
                </c:pt>
                <c:pt idx="15">
                  <c:v>-149.91777884341508</c:v>
                </c:pt>
                <c:pt idx="16">
                  <c:v>-153.64213748905098</c:v>
                </c:pt>
                <c:pt idx="17">
                  <c:v>-151.55644857322099</c:v>
                </c:pt>
                <c:pt idx="18">
                  <c:v>-146.05175044977304</c:v>
                </c:pt>
                <c:pt idx="19">
                  <c:v>-137.12015861948899</c:v>
                </c:pt>
                <c:pt idx="20">
                  <c:v>-125.165306411297</c:v>
                </c:pt>
                <c:pt idx="21">
                  <c:v>-110.93853407101801</c:v>
                </c:pt>
                <c:pt idx="22">
                  <c:v>-95.315716011401008</c:v>
                </c:pt>
                <c:pt idx="23">
                  <c:v>-78.971590119921984</c:v>
                </c:pt>
                <c:pt idx="24">
                  <c:v>-62.338022527919009</c:v>
                </c:pt>
                <c:pt idx="25">
                  <c:v>-53.988915309221298</c:v>
                </c:pt>
              </c:numCache>
            </c:numRef>
          </c:xVal>
          <c:yVal>
            <c:numRef>
              <c:f>Sheet2!$M$5:$M$30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2646-40FA-95B1-31D4965660AE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</c:f>
              <c:numCache>
                <c:formatCode>General</c:formatCode>
                <c:ptCount val="26"/>
                <c:pt idx="0">
                  <c:v>0</c:v>
                </c:pt>
                <c:pt idx="1">
                  <c:v>-9.2372914451871893</c:v>
                </c:pt>
                <c:pt idx="2">
                  <c:v>-25.087627568426001</c:v>
                </c:pt>
                <c:pt idx="3">
                  <c:v>-47.121611530874098</c:v>
                </c:pt>
                <c:pt idx="4">
                  <c:v>-73.849222060647804</c:v>
                </c:pt>
                <c:pt idx="5">
                  <c:v>-104.401211349408</c:v>
                </c:pt>
                <c:pt idx="6">
                  <c:v>-138.18739847337901</c:v>
                </c:pt>
                <c:pt idx="7">
                  <c:v>-174.82053877400099</c:v>
                </c:pt>
                <c:pt idx="8">
                  <c:v>-214.077328323053</c:v>
                </c:pt>
                <c:pt idx="9">
                  <c:v>-255.875389118214</c:v>
                </c:pt>
                <c:pt idx="10">
                  <c:v>-300.25460146908898</c:v>
                </c:pt>
                <c:pt idx="11">
                  <c:v>-347.35251717390298</c:v>
                </c:pt>
                <c:pt idx="12">
                  <c:v>-397.35801165132</c:v>
                </c:pt>
                <c:pt idx="13">
                  <c:v>-450.41280037766802</c:v>
                </c:pt>
                <c:pt idx="14">
                  <c:v>-506.40005942990899</c:v>
                </c:pt>
                <c:pt idx="15">
                  <c:v>-564.50363919971198</c:v>
                </c:pt>
                <c:pt idx="16">
                  <c:v>-622.34705349384205</c:v>
                </c:pt>
                <c:pt idx="17">
                  <c:v>-674.54173962652396</c:v>
                </c:pt>
                <c:pt idx="18">
                  <c:v>-711.04208002082305</c:v>
                </c:pt>
                <c:pt idx="19">
                  <c:v>-717.50999634806396</c:v>
                </c:pt>
                <c:pt idx="20">
                  <c:v>-681.25691273351697</c:v>
                </c:pt>
                <c:pt idx="21">
                  <c:v>-600.90047186719005</c:v>
                </c:pt>
                <c:pt idx="22">
                  <c:v>-488.82765977914602</c:v>
                </c:pt>
                <c:pt idx="23">
                  <c:v>-361.89893141237201</c:v>
                </c:pt>
                <c:pt idx="24">
                  <c:v>-231.06961895857401</c:v>
                </c:pt>
                <c:pt idx="25">
                  <c:v>-165.46413496058301</c:v>
                </c:pt>
              </c:numCache>
            </c:numRef>
          </c:xVal>
          <c:yVal>
            <c:numRef>
              <c:f>Sheet2!$M$5:$M$30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2646-40FA-95B1-31D4965660AE}"/>
            </c:ext>
          </c:extLst>
        </c:ser>
        <c:ser>
          <c:idx val="1"/>
          <c:order val="2"/>
          <c:marker>
            <c:symbol val="none"/>
          </c:marker>
          <c:xVal>
            <c:numRef>
              <c:f>Sheet2!$G$5:$G$30</c:f>
              <c:numCache>
                <c:formatCode>General</c:formatCode>
                <c:ptCount val="26"/>
                <c:pt idx="0">
                  <c:v>0</c:v>
                </c:pt>
                <c:pt idx="1">
                  <c:v>-4.4057073723241995</c:v>
                </c:pt>
                <c:pt idx="2">
                  <c:v>-16.460860766213298</c:v>
                </c:pt>
                <c:pt idx="3">
                  <c:v>-34.519666945301203</c:v>
                </c:pt>
                <c:pt idx="4">
                  <c:v>-56.888733721530002</c:v>
                </c:pt>
                <c:pt idx="5">
                  <c:v>-82.448296009624698</c:v>
                </c:pt>
                <c:pt idx="6">
                  <c:v>-110.43986276192351</c:v>
                </c:pt>
                <c:pt idx="7">
                  <c:v>-140.33512632329052</c:v>
                </c:pt>
                <c:pt idx="8">
                  <c:v>-171.75652300684251</c:v>
                </c:pt>
                <c:pt idx="9">
                  <c:v>-204.42498598957252</c:v>
                </c:pt>
                <c:pt idx="10">
                  <c:v>-238.1198349307206</c:v>
                </c:pt>
                <c:pt idx="11">
                  <c:v>-272.63944140113307</c:v>
                </c:pt>
                <c:pt idx="12">
                  <c:v>-307.75261731379095</c:v>
                </c:pt>
                <c:pt idx="13">
                  <c:v>-343.12314650420711</c:v>
                </c:pt>
                <c:pt idx="14">
                  <c:v>-378.1708533528485</c:v>
                </c:pt>
                <c:pt idx="15">
                  <c:v>-411.77237645025542</c:v>
                </c:pt>
                <c:pt idx="16">
                  <c:v>-441.47055108429026</c:v>
                </c:pt>
                <c:pt idx="17">
                  <c:v>-460.37251743515247</c:v>
                </c:pt>
                <c:pt idx="18">
                  <c:v>-454.5287288833012</c:v>
                </c:pt>
                <c:pt idx="19">
                  <c:v>-422.08509349296565</c:v>
                </c:pt>
                <c:pt idx="20">
                  <c:v>-374.85591683476332</c:v>
                </c:pt>
                <c:pt idx="21">
                  <c:v>-320.28621634089075</c:v>
                </c:pt>
                <c:pt idx="22">
                  <c:v>-262.23227016299506</c:v>
                </c:pt>
                <c:pt idx="23">
                  <c:v>-202.68760485561086</c:v>
                </c:pt>
                <c:pt idx="24">
                  <c:v>-142.67432519667057</c:v>
                </c:pt>
                <c:pt idx="25">
                  <c:v>-112.63647988877847</c:v>
                </c:pt>
              </c:numCache>
            </c:numRef>
          </c:xVal>
          <c:yVal>
            <c:numRef>
              <c:f>Sheet2!$M$5:$M$30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646-40FA-95B1-31D4965660AE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</c:f>
              <c:numCache>
                <c:formatCode>General</c:formatCode>
                <c:ptCount val="26"/>
                <c:pt idx="0">
                  <c:v>0</c:v>
                </c:pt>
                <c:pt idx="1">
                  <c:v>-9.2372914451871893</c:v>
                </c:pt>
                <c:pt idx="2">
                  <c:v>-25.087627568426001</c:v>
                </c:pt>
                <c:pt idx="3">
                  <c:v>-47.121611530874098</c:v>
                </c:pt>
                <c:pt idx="4">
                  <c:v>-73.849222060647804</c:v>
                </c:pt>
                <c:pt idx="5">
                  <c:v>-104.401211349408</c:v>
                </c:pt>
                <c:pt idx="6">
                  <c:v>-138.18739847337901</c:v>
                </c:pt>
                <c:pt idx="7">
                  <c:v>-174.82053877400099</c:v>
                </c:pt>
                <c:pt idx="8">
                  <c:v>-214.077328323053</c:v>
                </c:pt>
                <c:pt idx="9">
                  <c:v>-255.875389118214</c:v>
                </c:pt>
                <c:pt idx="10">
                  <c:v>-300.25460146908898</c:v>
                </c:pt>
                <c:pt idx="11">
                  <c:v>-347.35251717390298</c:v>
                </c:pt>
                <c:pt idx="12">
                  <c:v>-397.35801165132</c:v>
                </c:pt>
                <c:pt idx="13">
                  <c:v>-450.41280037766802</c:v>
                </c:pt>
                <c:pt idx="14">
                  <c:v>-506.40005942990899</c:v>
                </c:pt>
                <c:pt idx="15">
                  <c:v>-564.50363919971198</c:v>
                </c:pt>
                <c:pt idx="16">
                  <c:v>-622.34705349384205</c:v>
                </c:pt>
                <c:pt idx="17">
                  <c:v>-674.54173962652396</c:v>
                </c:pt>
                <c:pt idx="18">
                  <c:v>-711.04208002082305</c:v>
                </c:pt>
                <c:pt idx="19">
                  <c:v>-717.50999634806396</c:v>
                </c:pt>
                <c:pt idx="20">
                  <c:v>-681.25691273351697</c:v>
                </c:pt>
                <c:pt idx="21">
                  <c:v>-600.90047186719005</c:v>
                </c:pt>
                <c:pt idx="22">
                  <c:v>-488.82765977914602</c:v>
                </c:pt>
                <c:pt idx="23">
                  <c:v>-361.89893141237201</c:v>
                </c:pt>
                <c:pt idx="24">
                  <c:v>-231.06961895857401</c:v>
                </c:pt>
                <c:pt idx="25">
                  <c:v>-165.46413496058301</c:v>
                </c:pt>
              </c:numCache>
            </c:numRef>
          </c:xVal>
          <c:yVal>
            <c:numRef>
              <c:f>Sheet2!$M$5:$M$30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2646-40FA-95B1-31D49656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0160"/>
        <c:axId val="95020736"/>
      </c:scatterChart>
      <c:valAx>
        <c:axId val="950201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20736"/>
        <c:crosses val="autoZero"/>
        <c:crossBetween val="midCat"/>
      </c:valAx>
      <c:valAx>
        <c:axId val="950207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2016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Sheet2!$K$5:$K$30</c:f>
              <c:numCache>
                <c:formatCode>General</c:formatCode>
                <c:ptCount val="26"/>
                <c:pt idx="0">
                  <c:v>0</c:v>
                </c:pt>
                <c:pt idx="1">
                  <c:v>-1300619.6129818601</c:v>
                </c:pt>
                <c:pt idx="2">
                  <c:v>-1244752.52044133</c:v>
                </c:pt>
                <c:pt idx="3">
                  <c:v>-1188888.61185119</c:v>
                </c:pt>
                <c:pt idx="4">
                  <c:v>-1134117.7254662199</c:v>
                </c:pt>
                <c:pt idx="5">
                  <c:v>-1081743.2192064801</c:v>
                </c:pt>
                <c:pt idx="6">
                  <c:v>-1033100.01132144</c:v>
                </c:pt>
                <c:pt idx="7">
                  <c:v>-988641.87305942504</c:v>
                </c:pt>
                <c:pt idx="8">
                  <c:v>-947879.37673461204</c:v>
                </c:pt>
                <c:pt idx="9">
                  <c:v>-910233.532156653</c:v>
                </c:pt>
                <c:pt idx="10">
                  <c:v>-875170.37120077503</c:v>
                </c:pt>
                <c:pt idx="11">
                  <c:v>-842121.156038802</c:v>
                </c:pt>
                <c:pt idx="12">
                  <c:v>-810338.89261431003</c:v>
                </c:pt>
                <c:pt idx="13">
                  <c:v>-778645.56044966599</c:v>
                </c:pt>
                <c:pt idx="14">
                  <c:v>-744992.56439440395</c:v>
                </c:pt>
                <c:pt idx="15">
                  <c:v>-705719.47313985904</c:v>
                </c:pt>
                <c:pt idx="16">
                  <c:v>-658442.54116105195</c:v>
                </c:pt>
                <c:pt idx="17">
                  <c:v>-605639.46690107998</c:v>
                </c:pt>
                <c:pt idx="18">
                  <c:v>-549676.97030083404</c:v>
                </c:pt>
                <c:pt idx="19">
                  <c:v>-490520.48926302098</c:v>
                </c:pt>
                <c:pt idx="20">
                  <c:v>-428545.66194090102</c:v>
                </c:pt>
                <c:pt idx="21">
                  <c:v>-364475.90668386302</c:v>
                </c:pt>
                <c:pt idx="22">
                  <c:v>-299159.79288489401</c:v>
                </c:pt>
                <c:pt idx="23">
                  <c:v>-233244.54883339399</c:v>
                </c:pt>
                <c:pt idx="24">
                  <c:v>-167133.217649725</c:v>
                </c:pt>
                <c:pt idx="25">
                  <c:v>-134064.856447595</c:v>
                </c:pt>
              </c:numCache>
            </c:numRef>
          </c:xVal>
          <c:yVal>
            <c:numRef>
              <c:f>Sheet2!$M$5:$M$30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A28B-40D5-8CCB-7488E8F9DA69}"/>
            </c:ext>
          </c:extLst>
        </c:ser>
        <c:ser>
          <c:idx val="4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</c:f>
              <c:numCache>
                <c:formatCode>General</c:formatCode>
                <c:ptCount val="26"/>
                <c:pt idx="0">
                  <c:v>0</c:v>
                </c:pt>
                <c:pt idx="1">
                  <c:v>-9.2372914451871893</c:v>
                </c:pt>
                <c:pt idx="2">
                  <c:v>-25.087627568426001</c:v>
                </c:pt>
                <c:pt idx="3">
                  <c:v>-47.121611530874098</c:v>
                </c:pt>
                <c:pt idx="4">
                  <c:v>-73.849222060647804</c:v>
                </c:pt>
                <c:pt idx="5">
                  <c:v>-104.401211349408</c:v>
                </c:pt>
                <c:pt idx="6">
                  <c:v>-138.18739847337901</c:v>
                </c:pt>
                <c:pt idx="7">
                  <c:v>-174.82053877400099</c:v>
                </c:pt>
                <c:pt idx="8">
                  <c:v>-214.077328323053</c:v>
                </c:pt>
                <c:pt idx="9">
                  <c:v>-255.875389118214</c:v>
                </c:pt>
                <c:pt idx="10">
                  <c:v>-300.25460146908898</c:v>
                </c:pt>
                <c:pt idx="11">
                  <c:v>-347.35251717390298</c:v>
                </c:pt>
                <c:pt idx="12">
                  <c:v>-397.35801165132</c:v>
                </c:pt>
                <c:pt idx="13">
                  <c:v>-450.41280037766802</c:v>
                </c:pt>
                <c:pt idx="14">
                  <c:v>-506.40005942990899</c:v>
                </c:pt>
                <c:pt idx="15">
                  <c:v>-564.50363919971198</c:v>
                </c:pt>
                <c:pt idx="16">
                  <c:v>-622.34705349384205</c:v>
                </c:pt>
                <c:pt idx="17">
                  <c:v>-674.54173962652396</c:v>
                </c:pt>
                <c:pt idx="18">
                  <c:v>-711.04208002082305</c:v>
                </c:pt>
                <c:pt idx="19">
                  <c:v>-717.50999634806396</c:v>
                </c:pt>
                <c:pt idx="20">
                  <c:v>-681.25691273351697</c:v>
                </c:pt>
                <c:pt idx="21">
                  <c:v>-600.90047186719005</c:v>
                </c:pt>
                <c:pt idx="22">
                  <c:v>-488.82765977914602</c:v>
                </c:pt>
                <c:pt idx="23">
                  <c:v>-361.89893141237201</c:v>
                </c:pt>
                <c:pt idx="24">
                  <c:v>-231.06961895857401</c:v>
                </c:pt>
                <c:pt idx="25">
                  <c:v>-165.46413496058301</c:v>
                </c:pt>
              </c:numCache>
            </c:numRef>
          </c:xVal>
          <c:yVal>
            <c:numRef>
              <c:f>Sheet2!$M$5:$M$30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A28B-40D5-8CCB-7488E8F9DA69}"/>
            </c:ext>
          </c:extLst>
        </c:ser>
        <c:ser>
          <c:idx val="5"/>
          <c:order val="2"/>
          <c:marker>
            <c:symbol val="none"/>
          </c:marker>
          <c:xVal>
            <c:numRef>
              <c:f>Sheet2!$F$5:$F$30</c:f>
              <c:numCache>
                <c:formatCode>General</c:formatCode>
                <c:ptCount val="26"/>
                <c:pt idx="0">
                  <c:v>0</c:v>
                </c:pt>
                <c:pt idx="1">
                  <c:v>-23625.484857047999</c:v>
                </c:pt>
                <c:pt idx="2">
                  <c:v>-34437.546901739297</c:v>
                </c:pt>
                <c:pt idx="3">
                  <c:v>-51262.453269986298</c:v>
                </c:pt>
                <c:pt idx="4">
                  <c:v>-72455.744916220501</c:v>
                </c:pt>
                <c:pt idx="5">
                  <c:v>-96908.240089869505</c:v>
                </c:pt>
                <c:pt idx="6">
                  <c:v>-123862.98558592401</c:v>
                </c:pt>
                <c:pt idx="7">
                  <c:v>-152789.80668860601</c:v>
                </c:pt>
                <c:pt idx="8">
                  <c:v>-183307.913036354</c:v>
                </c:pt>
                <c:pt idx="9">
                  <c:v>-215134.463747523</c:v>
                </c:pt>
                <c:pt idx="10">
                  <c:v>-248044.79876060301</c:v>
                </c:pt>
                <c:pt idx="11">
                  <c:v>-281833.21751645801</c:v>
                </c:pt>
                <c:pt idx="12">
                  <c:v>-316264.32636777998</c:v>
                </c:pt>
                <c:pt idx="13">
                  <c:v>-350997.37267277401</c:v>
                </c:pt>
                <c:pt idx="14">
                  <c:v>-385446.90303823201</c:v>
                </c:pt>
                <c:pt idx="15">
                  <c:v>-418482.81012415001</c:v>
                </c:pt>
                <c:pt idx="16">
                  <c:v>-447638.56507140398</c:v>
                </c:pt>
                <c:pt idx="17">
                  <c:v>-466007.84771911998</c:v>
                </c:pt>
                <c:pt idx="18">
                  <c:v>-459622.49675541098</c:v>
                </c:pt>
                <c:pt idx="19">
                  <c:v>-426607.31686373497</c:v>
                </c:pt>
                <c:pt idx="20">
                  <c:v>-378760.00644520001</c:v>
                </c:pt>
                <c:pt idx="21">
                  <c:v>-323522.27216123801</c:v>
                </c:pt>
                <c:pt idx="22">
                  <c:v>-264762.84174777701</c:v>
                </c:pt>
                <c:pt idx="23">
                  <c:v>-204494.63841087799</c:v>
                </c:pt>
                <c:pt idx="24">
                  <c:v>-143755.64073581999</c:v>
                </c:pt>
                <c:pt idx="25">
                  <c:v>-113355.908866959</c:v>
                </c:pt>
              </c:numCache>
            </c:numRef>
          </c:xVal>
          <c:yVal>
            <c:numRef>
              <c:f>Sheet2!$M$5:$M$30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A28B-40D5-8CCB-7488E8F9DA69}"/>
            </c:ext>
          </c:extLst>
        </c:ser>
        <c:ser>
          <c:idx val="2"/>
          <c:order val="3"/>
          <c:marker>
            <c:symbol val="none"/>
          </c:marker>
          <c:xVal>
            <c:numRef>
              <c:f>Sheet2!$J$5:$J$30</c:f>
              <c:numCache>
                <c:formatCode>General</c:formatCode>
                <c:ptCount val="26"/>
                <c:pt idx="0">
                  <c:v>0</c:v>
                </c:pt>
                <c:pt idx="1">
                  <c:v>-1304095.8649347301</c:v>
                </c:pt>
                <c:pt idx="2">
                  <c:v>-1249615.9018429201</c:v>
                </c:pt>
                <c:pt idx="3">
                  <c:v>-1194544.35321029</c:v>
                </c:pt>
                <c:pt idx="4">
                  <c:v>-1139509.93038215</c:v>
                </c:pt>
                <c:pt idx="5">
                  <c:v>-1084698.67684648</c:v>
                </c:pt>
                <c:pt idx="6">
                  <c:v>-1030189.9913940399</c:v>
                </c:pt>
                <c:pt idx="7">
                  <c:v>-976023.21307345701</c:v>
                </c:pt>
                <c:pt idx="8">
                  <c:v>-922218.49783607095</c:v>
                </c:pt>
                <c:pt idx="9">
                  <c:v>-868785.12486851797</c:v>
                </c:pt>
                <c:pt idx="10">
                  <c:v>-815725.33165041904</c:v>
                </c:pt>
                <c:pt idx="11">
                  <c:v>-763036.274237504</c:v>
                </c:pt>
                <c:pt idx="12">
                  <c:v>-710711.10442465299</c:v>
                </c:pt>
                <c:pt idx="13">
                  <c:v>-658739.59061598498</c:v>
                </c:pt>
                <c:pt idx="14">
                  <c:v>-607108.479948894</c:v>
                </c:pt>
                <c:pt idx="15">
                  <c:v>-555801.69429644395</c:v>
                </c:pt>
                <c:pt idx="16">
                  <c:v>-504800.40367200098</c:v>
                </c:pt>
                <c:pt idx="17">
                  <c:v>-454083.018327859</c:v>
                </c:pt>
                <c:pt idx="18">
                  <c:v>-403625.219851061</c:v>
                </c:pt>
                <c:pt idx="19">
                  <c:v>-353400.33064353198</c:v>
                </c:pt>
                <c:pt idx="20">
                  <c:v>-303380.35552960401</c:v>
                </c:pt>
                <c:pt idx="21">
                  <c:v>-253537.37261284501</c:v>
                </c:pt>
                <c:pt idx="22">
                  <c:v>-203844.076873493</c:v>
                </c:pt>
                <c:pt idx="23">
                  <c:v>-154272.95871347201</c:v>
                </c:pt>
                <c:pt idx="24">
                  <c:v>-104795.195121806</c:v>
                </c:pt>
                <c:pt idx="25">
                  <c:v>-80075.941138373702</c:v>
                </c:pt>
              </c:numCache>
            </c:numRef>
          </c:xVal>
          <c:yVal>
            <c:numRef>
              <c:f>Sheet2!$M$5:$M$30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28B-40D5-8CCB-7488E8F9DA69}"/>
            </c:ext>
          </c:extLst>
        </c:ser>
        <c:ser>
          <c:idx val="3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</c:f>
              <c:numCache>
                <c:formatCode>General</c:formatCode>
                <c:ptCount val="26"/>
                <c:pt idx="0">
                  <c:v>0</c:v>
                </c:pt>
                <c:pt idx="1">
                  <c:v>-9.2372914451871893</c:v>
                </c:pt>
                <c:pt idx="2">
                  <c:v>-25.087627568426001</c:v>
                </c:pt>
                <c:pt idx="3">
                  <c:v>-47.121611530874098</c:v>
                </c:pt>
                <c:pt idx="4">
                  <c:v>-73.849222060647804</c:v>
                </c:pt>
                <c:pt idx="5">
                  <c:v>-104.401211349408</c:v>
                </c:pt>
                <c:pt idx="6">
                  <c:v>-138.18739847337901</c:v>
                </c:pt>
                <c:pt idx="7">
                  <c:v>-174.82053877400099</c:v>
                </c:pt>
                <c:pt idx="8">
                  <c:v>-214.077328323053</c:v>
                </c:pt>
                <c:pt idx="9">
                  <c:v>-255.875389118214</c:v>
                </c:pt>
                <c:pt idx="10">
                  <c:v>-300.25460146908898</c:v>
                </c:pt>
                <c:pt idx="11">
                  <c:v>-347.35251717390298</c:v>
                </c:pt>
                <c:pt idx="12">
                  <c:v>-397.35801165132</c:v>
                </c:pt>
                <c:pt idx="13">
                  <c:v>-450.41280037766802</c:v>
                </c:pt>
                <c:pt idx="14">
                  <c:v>-506.40005942990899</c:v>
                </c:pt>
                <c:pt idx="15">
                  <c:v>-564.50363919971198</c:v>
                </c:pt>
                <c:pt idx="16">
                  <c:v>-622.34705349384205</c:v>
                </c:pt>
                <c:pt idx="17">
                  <c:v>-674.54173962652396</c:v>
                </c:pt>
                <c:pt idx="18">
                  <c:v>-711.04208002082305</c:v>
                </c:pt>
                <c:pt idx="19">
                  <c:v>-717.50999634806396</c:v>
                </c:pt>
                <c:pt idx="20">
                  <c:v>-681.25691273351697</c:v>
                </c:pt>
                <c:pt idx="21">
                  <c:v>-600.90047186719005</c:v>
                </c:pt>
                <c:pt idx="22">
                  <c:v>-488.82765977914602</c:v>
                </c:pt>
                <c:pt idx="23">
                  <c:v>-361.89893141237201</c:v>
                </c:pt>
                <c:pt idx="24">
                  <c:v>-231.06961895857401</c:v>
                </c:pt>
                <c:pt idx="25">
                  <c:v>-165.46413496058301</c:v>
                </c:pt>
              </c:numCache>
            </c:numRef>
          </c:xVal>
          <c:yVal>
            <c:numRef>
              <c:f>Sheet2!$M$5:$M$30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A28B-40D5-8CCB-7488E8F9DA69}"/>
            </c:ext>
          </c:extLst>
        </c:ser>
        <c:ser>
          <c:idx val="1"/>
          <c:order val="5"/>
          <c:marker>
            <c:symbol val="none"/>
          </c:marker>
          <c:xVal>
            <c:numRef>
              <c:f>Sheet2!$E$5:$E$30</c:f>
              <c:numCache>
                <c:formatCode>General</c:formatCode>
                <c:ptCount val="26"/>
                <c:pt idx="0">
                  <c:v>0</c:v>
                </c:pt>
                <c:pt idx="1">
                  <c:v>-19219.7774847238</c:v>
                </c:pt>
                <c:pt idx="2">
                  <c:v>-17976.686135526001</c:v>
                </c:pt>
                <c:pt idx="3">
                  <c:v>-16742.786324685101</c:v>
                </c:pt>
                <c:pt idx="4">
                  <c:v>-15567.0111946905</c:v>
                </c:pt>
                <c:pt idx="5">
                  <c:v>-14459.944080244801</c:v>
                </c:pt>
                <c:pt idx="6">
                  <c:v>-13423.1228240005</c:v>
                </c:pt>
                <c:pt idx="7">
                  <c:v>-12454.6803653155</c:v>
                </c:pt>
                <c:pt idx="8">
                  <c:v>-11551.3900295115</c:v>
                </c:pt>
                <c:pt idx="9">
                  <c:v>-10709.477757950501</c:v>
                </c:pt>
                <c:pt idx="10">
                  <c:v>-9924.9638298824193</c:v>
                </c:pt>
                <c:pt idx="11">
                  <c:v>-9193.7761153249394</c:v>
                </c:pt>
                <c:pt idx="12">
                  <c:v>-8511.7090539890196</c:v>
                </c:pt>
                <c:pt idx="13">
                  <c:v>-7874.22616856691</c:v>
                </c:pt>
                <c:pt idx="14">
                  <c:v>-7276.0496853835002</c:v>
                </c:pt>
                <c:pt idx="15">
                  <c:v>-6710.4336738946204</c:v>
                </c:pt>
                <c:pt idx="16">
                  <c:v>-6168.0139871137098</c:v>
                </c:pt>
                <c:pt idx="17">
                  <c:v>-5635.3302839674798</c:v>
                </c:pt>
                <c:pt idx="18">
                  <c:v>-5093.76787210977</c:v>
                </c:pt>
                <c:pt idx="19">
                  <c:v>-4522.2233707693003</c:v>
                </c:pt>
                <c:pt idx="20">
                  <c:v>-3904.0896104366898</c:v>
                </c:pt>
                <c:pt idx="21">
                  <c:v>-3236.0558203472801</c:v>
                </c:pt>
                <c:pt idx="22">
                  <c:v>-2530.5715847819001</c:v>
                </c:pt>
                <c:pt idx="23">
                  <c:v>-1807.03355526716</c:v>
                </c:pt>
                <c:pt idx="24">
                  <c:v>-1081.3155391494099</c:v>
                </c:pt>
                <c:pt idx="25">
                  <c:v>-719.42897818052404</c:v>
                </c:pt>
              </c:numCache>
            </c:numRef>
          </c:xVal>
          <c:yVal>
            <c:numRef>
              <c:f>Sheet2!$M$5:$M$30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A28B-40D5-8CCB-7488E8F9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3616"/>
        <c:axId val="95024192"/>
      </c:scatterChart>
      <c:valAx>
        <c:axId val="950236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24192"/>
        <c:crosses val="autoZero"/>
        <c:crossBetween val="midCat"/>
      </c:valAx>
      <c:valAx>
        <c:axId val="950241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2361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10</xdr:row>
      <xdr:rowOff>57150</xdr:rowOff>
    </xdr:from>
    <xdr:to>
      <xdr:col>4</xdr:col>
      <xdr:colOff>238125</xdr:colOff>
      <xdr:row>35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E7AFB48E-0B10-4AC0-9430-3B187E6FD240}"/>
            </a:ext>
          </a:extLst>
        </xdr:cNvPr>
        <xdr:cNvGrpSpPr/>
      </xdr:nvGrpSpPr>
      <xdr:grpSpPr>
        <a:xfrm>
          <a:off x="1000125" y="1676400"/>
          <a:ext cx="1962150" cy="3990975"/>
          <a:chOff x="9372600" y="38100"/>
          <a:chExt cx="1962150" cy="399097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xmlns="" id="{62FE2AE2-B015-48C0-8FF1-A020644EE3FA}"/>
              </a:ext>
            </a:extLst>
          </xdr:cNvPr>
          <xdr:cNvGrpSpPr/>
        </xdr:nvGrpSpPr>
        <xdr:grpSpPr>
          <a:xfrm>
            <a:off x="9372600" y="38100"/>
            <a:ext cx="1962150" cy="3990975"/>
            <a:chOff x="9372600" y="38100"/>
            <a:chExt cx="1962150" cy="3990975"/>
          </a:xfrm>
        </xdr:grpSpPr>
        <xdr:grpSp>
          <xdr:nvGrpSpPr>
            <xdr:cNvPr id="6" name="Group 75">
              <a:extLst>
                <a:ext uri="{FF2B5EF4-FFF2-40B4-BE49-F238E27FC236}">
                  <a16:creationId xmlns:a16="http://schemas.microsoft.com/office/drawing/2014/main" xmlns="" id="{A2D0624D-B18D-4E2C-B276-84EC2C0D2BB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372600" y="828675"/>
              <a:ext cx="1962150" cy="3200400"/>
              <a:chOff x="984" y="87"/>
              <a:chExt cx="206" cy="336"/>
            </a:xfrm>
          </xdr:grpSpPr>
          <xdr:grpSp>
            <xdr:nvGrpSpPr>
              <xdr:cNvPr id="22" name="Group 63">
                <a:extLst>
                  <a:ext uri="{FF2B5EF4-FFF2-40B4-BE49-F238E27FC236}">
                    <a16:creationId xmlns:a16="http://schemas.microsoft.com/office/drawing/2014/main" xmlns="" id="{838A6033-5686-4248-9367-D7913817A137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84" y="238"/>
                <a:ext cx="169" cy="185"/>
                <a:chOff x="465" y="444"/>
                <a:chExt cx="259" cy="282"/>
              </a:xfrm>
            </xdr:grpSpPr>
            <xdr:sp macro="" textlink="">
              <xdr:nvSpPr>
                <xdr:cNvPr id="32" name="Rectangle 20">
                  <a:extLst>
                    <a:ext uri="{FF2B5EF4-FFF2-40B4-BE49-F238E27FC236}">
                      <a16:creationId xmlns:a16="http://schemas.microsoft.com/office/drawing/2014/main" xmlns="" id="{06514A09-06CF-438B-921B-FA212A8E6DE2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-1031626">
                  <a:off x="63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3" name="Line 22">
                  <a:extLst>
                    <a:ext uri="{FF2B5EF4-FFF2-40B4-BE49-F238E27FC236}">
                      <a16:creationId xmlns:a16="http://schemas.microsoft.com/office/drawing/2014/main" xmlns="" id="{26A45D53-1D87-46AC-8E61-DE6A41C45685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57" y="502"/>
                  <a:ext cx="167" cy="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4" name="Line 23">
                  <a:extLst>
                    <a:ext uri="{FF2B5EF4-FFF2-40B4-BE49-F238E27FC236}">
                      <a16:creationId xmlns:a16="http://schemas.microsoft.com/office/drawing/2014/main" xmlns="" id="{57304A72-6816-47C6-B3F0-28EC008EEBFB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83" y="480"/>
                  <a:ext cx="0" cy="171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5" name="Rectangle 25">
                  <a:extLst>
                    <a:ext uri="{FF2B5EF4-FFF2-40B4-BE49-F238E27FC236}">
                      <a16:creationId xmlns:a16="http://schemas.microsoft.com/office/drawing/2014/main" xmlns="" id="{31827431-2151-47B8-B490-F4798EBFA08C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1031626" flipH="1">
                  <a:off x="48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6" name="Rectangle 18">
                  <a:extLst>
                    <a:ext uri="{FF2B5EF4-FFF2-40B4-BE49-F238E27FC236}">
                      <a16:creationId xmlns:a16="http://schemas.microsoft.com/office/drawing/2014/main" xmlns="" id="{46D93F37-1D69-47F4-8A52-95FDFF9AB39F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85" y="444"/>
                  <a:ext cx="192" cy="58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7" name="Line 57">
                  <a:extLst>
                    <a:ext uri="{FF2B5EF4-FFF2-40B4-BE49-F238E27FC236}">
                      <a16:creationId xmlns:a16="http://schemas.microsoft.com/office/drawing/2014/main" xmlns="" id="{D82FD650-A9AE-4CE1-B6C9-DAFB5840FE2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8" name="Line 58">
                  <a:extLst>
                    <a:ext uri="{FF2B5EF4-FFF2-40B4-BE49-F238E27FC236}">
                      <a16:creationId xmlns:a16="http://schemas.microsoft.com/office/drawing/2014/main" xmlns="" id="{329BB1CA-2253-4DE2-8A21-FC5BEC4EB0D1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70" cy="224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9" name="Arc 59">
                  <a:extLst>
                    <a:ext uri="{FF2B5EF4-FFF2-40B4-BE49-F238E27FC236}">
                      <a16:creationId xmlns:a16="http://schemas.microsoft.com/office/drawing/2014/main" xmlns="" id="{1393CBD1-D025-4054-A379-C3C167409455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V="1">
                  <a:off x="625" y="506"/>
                  <a:ext cx="36" cy="111"/>
                </a:xfrm>
                <a:custGeom>
                  <a:avLst/>
                  <a:gdLst>
                    <a:gd name="T0" fmla="*/ 0 w 7213"/>
                    <a:gd name="T1" fmla="*/ 0 h 21592"/>
                    <a:gd name="T2" fmla="*/ 0 w 7213"/>
                    <a:gd name="T3" fmla="*/ 0 h 21592"/>
                    <a:gd name="T4" fmla="*/ 0 w 7213"/>
                    <a:gd name="T5" fmla="*/ 0 h 21592"/>
                    <a:gd name="T6" fmla="*/ 0 60000 65536"/>
                    <a:gd name="T7" fmla="*/ 0 60000 65536"/>
                    <a:gd name="T8" fmla="*/ 0 60000 65536"/>
                    <a:gd name="T9" fmla="*/ 0 w 7213"/>
                    <a:gd name="T10" fmla="*/ 0 h 21592"/>
                    <a:gd name="T11" fmla="*/ 7213 w 7213"/>
                    <a:gd name="T12" fmla="*/ 21592 h 21592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7213" h="21592" fill="none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</a:path>
                    <a:path w="7213" h="21592" stroke="0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  <a:lnTo>
                        <a:pt x="0" y="21592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40" name="Line 60">
                  <a:extLst>
                    <a:ext uri="{FF2B5EF4-FFF2-40B4-BE49-F238E27FC236}">
                      <a16:creationId xmlns:a16="http://schemas.microsoft.com/office/drawing/2014/main" xmlns="" id="{4AB3C669-5261-4FDA-BF64-4E00803D0A6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34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1" name="Line 61">
                  <a:extLst>
                    <a:ext uri="{FF2B5EF4-FFF2-40B4-BE49-F238E27FC236}">
                      <a16:creationId xmlns:a16="http://schemas.microsoft.com/office/drawing/2014/main" xmlns="" id="{A99DA77F-B66F-4265-A0F3-FFBB86D9F885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465" y="502"/>
                  <a:ext cx="70" cy="217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2" name="Arc 62">
                  <a:extLst>
                    <a:ext uri="{FF2B5EF4-FFF2-40B4-BE49-F238E27FC236}">
                      <a16:creationId xmlns:a16="http://schemas.microsoft.com/office/drawing/2014/main" xmlns="" id="{1CFC8A5A-255E-46E3-B4AC-51CF04189E0D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 flipV="1">
                  <a:off x="489" y="473"/>
                  <a:ext cx="91" cy="94"/>
                </a:xfrm>
                <a:custGeom>
                  <a:avLst/>
                  <a:gdLst>
                    <a:gd name="T0" fmla="*/ 0 w 43200"/>
                    <a:gd name="T1" fmla="*/ 0 h 43200"/>
                    <a:gd name="T2" fmla="*/ 0 w 43200"/>
                    <a:gd name="T3" fmla="*/ 0 h 43200"/>
                    <a:gd name="T4" fmla="*/ 0 w 43200"/>
                    <a:gd name="T5" fmla="*/ 0 h 43200"/>
                    <a:gd name="T6" fmla="*/ 0 60000 65536"/>
                    <a:gd name="T7" fmla="*/ 0 60000 65536"/>
                    <a:gd name="T8" fmla="*/ 0 60000 65536"/>
                    <a:gd name="T9" fmla="*/ 0 w 43200"/>
                    <a:gd name="T10" fmla="*/ 0 h 43200"/>
                    <a:gd name="T11" fmla="*/ 43200 w 43200"/>
                    <a:gd name="T12" fmla="*/ 43200 h 43200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43200" h="43200" fill="none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</a:path>
                    <a:path w="43200" h="43200" stroke="0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  <a:lnTo>
                        <a:pt x="21600" y="21600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 type="triangle" w="med" len="med"/>
                  <a:tailEnd/>
                </a:ln>
              </xdr:spPr>
            </xdr:sp>
          </xdr:grpSp>
          <xdr:sp macro="" textlink="">
            <xdr:nvSpPr>
              <xdr:cNvPr id="23" name="Text Box 65">
                <a:extLst>
                  <a:ext uri="{FF2B5EF4-FFF2-40B4-BE49-F238E27FC236}">
                    <a16:creationId xmlns:a16="http://schemas.microsoft.com/office/drawing/2014/main" xmlns="" id="{B0F797CD-CDDE-4802-AD7D-745D6DF55E7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9" y="87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4" name="Text Box 66">
                <a:extLst>
                  <a:ext uri="{FF2B5EF4-FFF2-40B4-BE49-F238E27FC236}">
                    <a16:creationId xmlns:a16="http://schemas.microsoft.com/office/drawing/2014/main" xmlns="" id="{055830D2-5B6D-4FA2-9C6E-8F5416016E4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0" y="179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a</a:t>
                </a:r>
                <a:endParaRPr lang="it-IT" sz="1400"/>
              </a:p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5" name="Text Box 67">
                <a:extLst>
                  <a:ext uri="{FF2B5EF4-FFF2-40B4-BE49-F238E27FC236}">
                    <a16:creationId xmlns:a16="http://schemas.microsoft.com/office/drawing/2014/main" xmlns="" id="{8C426CD2-4763-4C73-86D9-7B5442758283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5" y="371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6" name="Text Box 68">
                <a:extLst>
                  <a:ext uri="{FF2B5EF4-FFF2-40B4-BE49-F238E27FC236}">
                    <a16:creationId xmlns:a16="http://schemas.microsoft.com/office/drawing/2014/main" xmlns="" id="{3529E460-213A-4EBA-9151-5E80765516C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0" y="238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7" name="Text Box 69">
                <a:extLst>
                  <a:ext uri="{FF2B5EF4-FFF2-40B4-BE49-F238E27FC236}">
                    <a16:creationId xmlns:a16="http://schemas.microsoft.com/office/drawing/2014/main" xmlns="" id="{B438A773-CC21-439A-8CF9-F19E4439FC9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9" y="116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8" name="Text Box 70">
                <a:extLst>
                  <a:ext uri="{FF2B5EF4-FFF2-40B4-BE49-F238E27FC236}">
                    <a16:creationId xmlns:a16="http://schemas.microsoft.com/office/drawing/2014/main" xmlns="" id="{41D162D5-36E1-493B-B319-CA2DE3EB3BC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70" y="203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9" name="Text Box 71">
                <a:extLst>
                  <a:ext uri="{FF2B5EF4-FFF2-40B4-BE49-F238E27FC236}">
                    <a16:creationId xmlns:a16="http://schemas.microsoft.com/office/drawing/2014/main" xmlns="" id="{771B03CC-5DFF-454E-B09C-277ECE4AA73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6" y="262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</a:p>
            </xdr:txBody>
          </xdr:sp>
          <xdr:sp macro="" textlink="">
            <xdr:nvSpPr>
              <xdr:cNvPr id="30" name="Text Box 72">
                <a:extLst>
                  <a:ext uri="{FF2B5EF4-FFF2-40B4-BE49-F238E27FC236}">
                    <a16:creationId xmlns:a16="http://schemas.microsoft.com/office/drawing/2014/main" xmlns="" id="{CA03630B-D9F2-4655-988F-BC1D35C1BC53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5" y="370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31" name="Oval 73">
                <a:extLst>
                  <a:ext uri="{FF2B5EF4-FFF2-40B4-BE49-F238E27FC236}">
                    <a16:creationId xmlns:a16="http://schemas.microsoft.com/office/drawing/2014/main" xmlns="" id="{E43BA0A7-F667-4D42-AAD7-4087E3ACBDD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057" y="268"/>
                <a:ext cx="12" cy="12"/>
              </a:xfrm>
              <a:prstGeom prst="ellipse">
                <a:avLst/>
              </a:prstGeom>
              <a:solidFill>
                <a:srgbClr val="00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xmlns="" id="{4B388F0F-03E5-436D-96B1-6D349EE1CB2D}"/>
                </a:ext>
              </a:extLst>
            </xdr:cNvPr>
            <xdr:cNvGrpSpPr/>
          </xdr:nvGrpSpPr>
          <xdr:grpSpPr>
            <a:xfrm>
              <a:off x="9382125" y="38100"/>
              <a:ext cx="1925882" cy="2061658"/>
              <a:chOff x="9382125" y="38100"/>
              <a:chExt cx="1925882" cy="2061658"/>
            </a:xfrm>
          </xdr:grpSpPr>
          <xdr:sp macro="" textlink="">
            <xdr:nvSpPr>
              <xdr:cNvPr id="8" name="Rectangle 20">
                <a:extLst>
                  <a:ext uri="{FF2B5EF4-FFF2-40B4-BE49-F238E27FC236}">
                    <a16:creationId xmlns:a16="http://schemas.microsoft.com/office/drawing/2014/main" xmlns="" id="{B0A15D96-2C40-482F-9052-4ED7539BA94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20568374">
                <a:off x="10440866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9" name="Line 22">
                <a:extLst>
                  <a:ext uri="{FF2B5EF4-FFF2-40B4-BE49-F238E27FC236}">
                    <a16:creationId xmlns:a16="http://schemas.microsoft.com/office/drawing/2014/main" xmlns="" id="{F277D6BD-E44C-44A1-AD2E-0EEE655C2E1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955091" y="710117"/>
                <a:ext cx="1040057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0" name="Line 23">
                <a:extLst>
                  <a:ext uri="{FF2B5EF4-FFF2-40B4-BE49-F238E27FC236}">
                    <a16:creationId xmlns:a16="http://schemas.microsoft.com/office/drawing/2014/main" xmlns="" id="{680A24AD-8C4B-4638-9C31-300A34CBD44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117016" y="573117"/>
                <a:ext cx="0" cy="1064863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1" name="Rectangle 25">
                <a:extLst>
                  <a:ext uri="{FF2B5EF4-FFF2-40B4-BE49-F238E27FC236}">
                    <a16:creationId xmlns:a16="http://schemas.microsoft.com/office/drawing/2014/main" xmlns="" id="{1D3545C8-78B2-410B-A953-BA05915B00E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1031626" flipH="1">
                <a:off x="9506683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2" name="Rectangle 18">
                <a:extLst>
                  <a:ext uri="{FF2B5EF4-FFF2-40B4-BE49-F238E27FC236}">
                    <a16:creationId xmlns:a16="http://schemas.microsoft.com/office/drawing/2014/main" xmlns="" id="{0AA49BFD-6961-4F7B-8D81-49B9784ED81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9506683" y="348935"/>
                <a:ext cx="1195754" cy="361182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3" name="Line 57">
                <a:extLst>
                  <a:ext uri="{FF2B5EF4-FFF2-40B4-BE49-F238E27FC236}">
                    <a16:creationId xmlns:a16="http://schemas.microsoft.com/office/drawing/2014/main" xmlns="" id="{AFE82B54-D194-4842-A12B-465EE938D86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7270" y="710117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4" name="Arc 59">
                <a:extLst>
                  <a:ext uri="{FF2B5EF4-FFF2-40B4-BE49-F238E27FC236}">
                    <a16:creationId xmlns:a16="http://schemas.microsoft.com/office/drawing/2014/main" xmlns="" id="{B0FBCDA8-E8B7-4738-BFF6-1358E71057D9}"/>
                  </a:ext>
                </a:extLst>
              </xdr:cNvPr>
              <xdr:cNvSpPr>
                <a:spLocks/>
              </xdr:cNvSpPr>
            </xdr:nvSpPr>
            <xdr:spPr bwMode="auto">
              <a:xfrm flipV="1">
                <a:off x="10378587" y="735026"/>
                <a:ext cx="224204" cy="691227"/>
              </a:xfrm>
              <a:custGeom>
                <a:avLst/>
                <a:gdLst>
                  <a:gd name="T0" fmla="*/ 0 w 7213"/>
                  <a:gd name="T1" fmla="*/ 0 h 21592"/>
                  <a:gd name="T2" fmla="*/ 0 w 7213"/>
                  <a:gd name="T3" fmla="*/ 0 h 21592"/>
                  <a:gd name="T4" fmla="*/ 0 w 7213"/>
                  <a:gd name="T5" fmla="*/ 0 h 21592"/>
                  <a:gd name="T6" fmla="*/ 0 60000 65536"/>
                  <a:gd name="T7" fmla="*/ 0 60000 65536"/>
                  <a:gd name="T8" fmla="*/ 0 60000 65536"/>
                  <a:gd name="T9" fmla="*/ 0 w 7213"/>
                  <a:gd name="T10" fmla="*/ 0 h 21592"/>
                  <a:gd name="T11" fmla="*/ 7213 w 7213"/>
                  <a:gd name="T12" fmla="*/ 21592 h 2159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7213" h="21592" fill="none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</a:path>
                  <a:path w="7213" h="21592" stroke="0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  <a:lnTo>
                      <a:pt x="0" y="21592"/>
                    </a:lnTo>
                    <a:close/>
                  </a:path>
                </a:pathLst>
              </a:custGeom>
              <a:noFill/>
              <a:ln w="25400">
                <a:solidFill>
                  <a:srgbClr val="FF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5" name="Line 61">
                <a:extLst>
                  <a:ext uri="{FF2B5EF4-FFF2-40B4-BE49-F238E27FC236}">
                    <a16:creationId xmlns:a16="http://schemas.microsoft.com/office/drawing/2014/main" xmlns="" id="{4889CE9E-D5FC-45CD-952B-95553E63C41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9382125" y="710117"/>
                <a:ext cx="435952" cy="1351317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6" name="Text Box 67">
                <a:extLst>
                  <a:ext uri="{FF2B5EF4-FFF2-40B4-BE49-F238E27FC236}">
                    <a16:creationId xmlns:a16="http://schemas.microsoft.com/office/drawing/2014/main" xmlns="" id="{59300098-A051-4463-9BE8-087812533C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431707" y="16383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17" name="Text Box 70">
                <a:extLst>
                  <a:ext uri="{FF2B5EF4-FFF2-40B4-BE49-F238E27FC236}">
                    <a16:creationId xmlns:a16="http://schemas.microsoft.com/office/drawing/2014/main" xmlns="" id="{DDB70FB3-5B04-42A4-AD9B-1FDDDEC173B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193582" y="381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8" name="Text Box 71">
                <a:extLst>
                  <a:ext uri="{FF2B5EF4-FFF2-40B4-BE49-F238E27FC236}">
                    <a16:creationId xmlns:a16="http://schemas.microsoft.com/office/drawing/2014/main" xmlns="" id="{33CB6043-D459-46FE-AA31-3FE199E8790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012732" y="6000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9" name="Text Box 72">
                <a:extLst>
                  <a:ext uri="{FF2B5EF4-FFF2-40B4-BE49-F238E27FC236}">
                    <a16:creationId xmlns:a16="http://schemas.microsoft.com/office/drawing/2014/main" xmlns="" id="{2215DDD0-B6A9-4B12-B632-D2CEE74C179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050707" y="16287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20" name="Line 58">
                <a:extLst>
                  <a:ext uri="{FF2B5EF4-FFF2-40B4-BE49-F238E27FC236}">
                    <a16:creationId xmlns:a16="http://schemas.microsoft.com/office/drawing/2014/main" xmlns="" id="{46059B0F-F70F-444C-AE04-7F799AA2465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1775" y="704850"/>
                <a:ext cx="435952" cy="1394908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21" name="Line 60">
                <a:extLst>
                  <a:ext uri="{FF2B5EF4-FFF2-40B4-BE49-F238E27FC236}">
                    <a16:creationId xmlns:a16="http://schemas.microsoft.com/office/drawing/2014/main" xmlns="" id="{A89587EB-0F97-4C59-91C2-10EC4097991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820275" y="695325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</xdr:grpSp>
      </xdr:grpSp>
      <xdr:sp macro="" textlink="">
        <xdr:nvSpPr>
          <xdr:cNvPr id="4" name="Arc 62">
            <a:extLst>
              <a:ext uri="{FF2B5EF4-FFF2-40B4-BE49-F238E27FC236}">
                <a16:creationId xmlns:a16="http://schemas.microsoft.com/office/drawing/2014/main" xmlns="" id="{F5EBC1EE-8114-4DE5-9D19-B51084B8C35C}"/>
              </a:ext>
            </a:extLst>
          </xdr:cNvPr>
          <xdr:cNvSpPr>
            <a:spLocks/>
          </xdr:cNvSpPr>
        </xdr:nvSpPr>
        <xdr:spPr bwMode="auto">
          <a:xfrm flipH="1" flipV="1">
            <a:off x="9531595" y="529526"/>
            <a:ext cx="566738" cy="585363"/>
          </a:xfrm>
          <a:custGeom>
            <a:avLst/>
            <a:gdLst>
              <a:gd name="T0" fmla="*/ 0 w 43200"/>
              <a:gd name="T1" fmla="*/ 0 h 43200"/>
              <a:gd name="T2" fmla="*/ 0 w 43200"/>
              <a:gd name="T3" fmla="*/ 0 h 43200"/>
              <a:gd name="T4" fmla="*/ 0 w 43200"/>
              <a:gd name="T5" fmla="*/ 0 h 43200"/>
              <a:gd name="T6" fmla="*/ 0 60000 65536"/>
              <a:gd name="T7" fmla="*/ 0 60000 65536"/>
              <a:gd name="T8" fmla="*/ 0 60000 65536"/>
              <a:gd name="T9" fmla="*/ 0 w 43200"/>
              <a:gd name="T10" fmla="*/ 0 h 43200"/>
              <a:gd name="T11" fmla="*/ 43200 w 43200"/>
              <a:gd name="T12" fmla="*/ 43200 h 432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43200" fill="none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</a:path>
              <a:path w="43200" h="43200" stroke="0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  <a:lnTo>
                  <a:pt x="21600" y="21600"/>
                </a:lnTo>
                <a:close/>
              </a:path>
            </a:pathLst>
          </a:custGeom>
          <a:noFill/>
          <a:ln w="25400">
            <a:solidFill>
              <a:srgbClr val="FF0000"/>
            </a:solidFill>
            <a:round/>
            <a:headEnd type="triangle" w="med" len="med"/>
            <a:tailEnd/>
          </a:ln>
        </xdr:spPr>
      </xdr:sp>
      <xdr:sp macro="" textlink="">
        <xdr:nvSpPr>
          <xdr:cNvPr id="5" name="Oval 73">
            <a:extLst>
              <a:ext uri="{FF2B5EF4-FFF2-40B4-BE49-F238E27FC236}">
                <a16:creationId xmlns:a16="http://schemas.microsoft.com/office/drawing/2014/main" xmlns="" id="{A0BBDE33-5260-4A50-9159-F64B7F679741}"/>
              </a:ext>
            </a:extLst>
          </xdr:cNvPr>
          <xdr:cNvSpPr>
            <a:spLocks noChangeArrowheads="1"/>
          </xdr:cNvSpPr>
        </xdr:nvSpPr>
        <xdr:spPr bwMode="auto">
          <a:xfrm>
            <a:off x="10069757" y="657225"/>
            <a:ext cx="114300" cy="114300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12</xdr:col>
      <xdr:colOff>152400</xdr:colOff>
      <xdr:row>18</xdr:row>
      <xdr:rowOff>104775</xdr:rowOff>
    </xdr:from>
    <xdr:ext cx="3238500" cy="2552700"/>
    <xdr:pic>
      <xdr:nvPicPr>
        <xdr:cNvPr id="43" name="Picture 42">
          <a:extLst>
            <a:ext uri="{FF2B5EF4-FFF2-40B4-BE49-F238E27FC236}">
              <a16:creationId xmlns:a16="http://schemas.microsoft.com/office/drawing/2014/main" xmlns="" id="{9F479815-CBF6-4397-84B2-90D52CF7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3019425"/>
          <a:ext cx="323850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10</xdr:row>
      <xdr:rowOff>57150</xdr:rowOff>
    </xdr:from>
    <xdr:to>
      <xdr:col>4</xdr:col>
      <xdr:colOff>238125</xdr:colOff>
      <xdr:row>35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pSpPr/>
      </xdr:nvGrpSpPr>
      <xdr:grpSpPr>
        <a:xfrm>
          <a:off x="1000125" y="1676400"/>
          <a:ext cx="1962150" cy="3990975"/>
          <a:chOff x="9372600" y="38100"/>
          <a:chExt cx="1962150" cy="399097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xmlns="" id="{00000000-0008-0000-0500-000003000000}"/>
              </a:ext>
            </a:extLst>
          </xdr:cNvPr>
          <xdr:cNvGrpSpPr/>
        </xdr:nvGrpSpPr>
        <xdr:grpSpPr>
          <a:xfrm>
            <a:off x="9372600" y="38100"/>
            <a:ext cx="1962150" cy="3990975"/>
            <a:chOff x="9372600" y="38100"/>
            <a:chExt cx="1962150" cy="3990975"/>
          </a:xfrm>
        </xdr:grpSpPr>
        <xdr:grpSp>
          <xdr:nvGrpSpPr>
            <xdr:cNvPr id="6" name="Group 75">
              <a:extLst>
                <a:ext uri="{FF2B5EF4-FFF2-40B4-BE49-F238E27FC236}">
                  <a16:creationId xmlns:a16="http://schemas.microsoft.com/office/drawing/2014/main" xmlns="" id="{00000000-0008-0000-0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372600" y="828675"/>
              <a:ext cx="1962150" cy="3200400"/>
              <a:chOff x="984" y="87"/>
              <a:chExt cx="206" cy="336"/>
            </a:xfrm>
          </xdr:grpSpPr>
          <xdr:grpSp>
            <xdr:nvGrpSpPr>
              <xdr:cNvPr id="22" name="Group 63">
                <a:extLst>
                  <a:ext uri="{FF2B5EF4-FFF2-40B4-BE49-F238E27FC236}">
                    <a16:creationId xmlns:a16="http://schemas.microsoft.com/office/drawing/2014/main" xmlns="" id="{00000000-0008-0000-0500-000016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84" y="238"/>
                <a:ext cx="169" cy="185"/>
                <a:chOff x="465" y="444"/>
                <a:chExt cx="259" cy="282"/>
              </a:xfrm>
            </xdr:grpSpPr>
            <xdr:sp macro="" textlink="">
              <xdr:nvSpPr>
                <xdr:cNvPr id="32" name="Rectangle 20">
                  <a:extLst>
                    <a:ext uri="{FF2B5EF4-FFF2-40B4-BE49-F238E27FC236}">
                      <a16:creationId xmlns:a16="http://schemas.microsoft.com/office/drawing/2014/main" xmlns="" id="{00000000-0008-0000-0500-00002000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-1031626">
                  <a:off x="63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3" name="Line 22">
                  <a:extLst>
                    <a:ext uri="{FF2B5EF4-FFF2-40B4-BE49-F238E27FC236}">
                      <a16:creationId xmlns:a16="http://schemas.microsoft.com/office/drawing/2014/main" xmlns="" id="{00000000-0008-0000-0500-000021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57" y="502"/>
                  <a:ext cx="167" cy="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4" name="Line 23">
                  <a:extLst>
                    <a:ext uri="{FF2B5EF4-FFF2-40B4-BE49-F238E27FC236}">
                      <a16:creationId xmlns:a16="http://schemas.microsoft.com/office/drawing/2014/main" xmlns="" id="{00000000-0008-0000-0500-000022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83" y="480"/>
                  <a:ext cx="0" cy="171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5" name="Rectangle 25">
                  <a:extLst>
                    <a:ext uri="{FF2B5EF4-FFF2-40B4-BE49-F238E27FC236}">
                      <a16:creationId xmlns:a16="http://schemas.microsoft.com/office/drawing/2014/main" xmlns="" id="{00000000-0008-0000-0500-00002300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1031626" flipH="1">
                  <a:off x="48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6" name="Rectangle 18">
                  <a:extLst>
                    <a:ext uri="{FF2B5EF4-FFF2-40B4-BE49-F238E27FC236}">
                      <a16:creationId xmlns:a16="http://schemas.microsoft.com/office/drawing/2014/main" xmlns="" id="{00000000-0008-0000-0500-00002400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85" y="444"/>
                  <a:ext cx="192" cy="58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7" name="Line 57">
                  <a:extLst>
                    <a:ext uri="{FF2B5EF4-FFF2-40B4-BE49-F238E27FC236}">
                      <a16:creationId xmlns:a16="http://schemas.microsoft.com/office/drawing/2014/main" xmlns="" id="{00000000-0008-0000-0500-000025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8" name="Line 58">
                  <a:extLst>
                    <a:ext uri="{FF2B5EF4-FFF2-40B4-BE49-F238E27FC236}">
                      <a16:creationId xmlns:a16="http://schemas.microsoft.com/office/drawing/2014/main" xmlns="" id="{00000000-0008-0000-0500-000026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70" cy="224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9" name="Arc 59">
                  <a:extLst>
                    <a:ext uri="{FF2B5EF4-FFF2-40B4-BE49-F238E27FC236}">
                      <a16:creationId xmlns:a16="http://schemas.microsoft.com/office/drawing/2014/main" xmlns="" id="{00000000-0008-0000-0500-000027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V="1">
                  <a:off x="625" y="506"/>
                  <a:ext cx="36" cy="111"/>
                </a:xfrm>
                <a:custGeom>
                  <a:avLst/>
                  <a:gdLst>
                    <a:gd name="T0" fmla="*/ 0 w 7213"/>
                    <a:gd name="T1" fmla="*/ 0 h 21592"/>
                    <a:gd name="T2" fmla="*/ 0 w 7213"/>
                    <a:gd name="T3" fmla="*/ 0 h 21592"/>
                    <a:gd name="T4" fmla="*/ 0 w 7213"/>
                    <a:gd name="T5" fmla="*/ 0 h 21592"/>
                    <a:gd name="T6" fmla="*/ 0 60000 65536"/>
                    <a:gd name="T7" fmla="*/ 0 60000 65536"/>
                    <a:gd name="T8" fmla="*/ 0 60000 65536"/>
                    <a:gd name="T9" fmla="*/ 0 w 7213"/>
                    <a:gd name="T10" fmla="*/ 0 h 21592"/>
                    <a:gd name="T11" fmla="*/ 7213 w 7213"/>
                    <a:gd name="T12" fmla="*/ 21592 h 21592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7213" h="21592" fill="none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</a:path>
                    <a:path w="7213" h="21592" stroke="0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  <a:lnTo>
                        <a:pt x="0" y="21592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40" name="Line 60">
                  <a:extLst>
                    <a:ext uri="{FF2B5EF4-FFF2-40B4-BE49-F238E27FC236}">
                      <a16:creationId xmlns:a16="http://schemas.microsoft.com/office/drawing/2014/main" xmlns="" id="{00000000-0008-0000-0500-000028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34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1" name="Line 61">
                  <a:extLst>
                    <a:ext uri="{FF2B5EF4-FFF2-40B4-BE49-F238E27FC236}">
                      <a16:creationId xmlns:a16="http://schemas.microsoft.com/office/drawing/2014/main" xmlns="" id="{00000000-0008-0000-0500-000029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465" y="502"/>
                  <a:ext cx="70" cy="217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2" name="Arc 62">
                  <a:extLst>
                    <a:ext uri="{FF2B5EF4-FFF2-40B4-BE49-F238E27FC236}">
                      <a16:creationId xmlns:a16="http://schemas.microsoft.com/office/drawing/2014/main" xmlns="" id="{00000000-0008-0000-0500-00002A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 flipV="1">
                  <a:off x="489" y="473"/>
                  <a:ext cx="91" cy="94"/>
                </a:xfrm>
                <a:custGeom>
                  <a:avLst/>
                  <a:gdLst>
                    <a:gd name="T0" fmla="*/ 0 w 43200"/>
                    <a:gd name="T1" fmla="*/ 0 h 43200"/>
                    <a:gd name="T2" fmla="*/ 0 w 43200"/>
                    <a:gd name="T3" fmla="*/ 0 h 43200"/>
                    <a:gd name="T4" fmla="*/ 0 w 43200"/>
                    <a:gd name="T5" fmla="*/ 0 h 43200"/>
                    <a:gd name="T6" fmla="*/ 0 60000 65536"/>
                    <a:gd name="T7" fmla="*/ 0 60000 65536"/>
                    <a:gd name="T8" fmla="*/ 0 60000 65536"/>
                    <a:gd name="T9" fmla="*/ 0 w 43200"/>
                    <a:gd name="T10" fmla="*/ 0 h 43200"/>
                    <a:gd name="T11" fmla="*/ 43200 w 43200"/>
                    <a:gd name="T12" fmla="*/ 43200 h 43200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43200" h="43200" fill="none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</a:path>
                    <a:path w="43200" h="43200" stroke="0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  <a:lnTo>
                        <a:pt x="21600" y="21600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 type="triangle" w="med" len="med"/>
                  <a:tailEnd/>
                </a:ln>
              </xdr:spPr>
            </xdr:sp>
          </xdr:grpSp>
          <xdr:sp macro="" textlink="">
            <xdr:nvSpPr>
              <xdr:cNvPr id="23" name="Text Box 65">
                <a:extLst>
                  <a:ext uri="{FF2B5EF4-FFF2-40B4-BE49-F238E27FC236}">
                    <a16:creationId xmlns:a16="http://schemas.microsoft.com/office/drawing/2014/main" xmlns="" id="{00000000-0008-0000-0500-000017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9" y="87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4" name="Text Box 66">
                <a:extLst>
                  <a:ext uri="{FF2B5EF4-FFF2-40B4-BE49-F238E27FC236}">
                    <a16:creationId xmlns:a16="http://schemas.microsoft.com/office/drawing/2014/main" xmlns="" id="{00000000-0008-0000-0500-000018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0" y="179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a</a:t>
                </a:r>
                <a:endParaRPr lang="it-IT" sz="1400"/>
              </a:p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5" name="Text Box 67">
                <a:extLst>
                  <a:ext uri="{FF2B5EF4-FFF2-40B4-BE49-F238E27FC236}">
                    <a16:creationId xmlns:a16="http://schemas.microsoft.com/office/drawing/2014/main" xmlns="" id="{00000000-0008-0000-0500-000019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5" y="371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6" name="Text Box 68">
                <a:extLst>
                  <a:ext uri="{FF2B5EF4-FFF2-40B4-BE49-F238E27FC236}">
                    <a16:creationId xmlns:a16="http://schemas.microsoft.com/office/drawing/2014/main" xmlns="" id="{00000000-0008-0000-0500-00001A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0" y="238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7" name="Text Box 69">
                <a:extLst>
                  <a:ext uri="{FF2B5EF4-FFF2-40B4-BE49-F238E27FC236}">
                    <a16:creationId xmlns:a16="http://schemas.microsoft.com/office/drawing/2014/main" xmlns="" id="{00000000-0008-0000-0500-00001B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9" y="116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8" name="Text Box 70">
                <a:extLst>
                  <a:ext uri="{FF2B5EF4-FFF2-40B4-BE49-F238E27FC236}">
                    <a16:creationId xmlns:a16="http://schemas.microsoft.com/office/drawing/2014/main" xmlns="" id="{00000000-0008-0000-0500-00001C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70" y="203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9" name="Text Box 71">
                <a:extLst>
                  <a:ext uri="{FF2B5EF4-FFF2-40B4-BE49-F238E27FC236}">
                    <a16:creationId xmlns:a16="http://schemas.microsoft.com/office/drawing/2014/main" xmlns="" id="{00000000-0008-0000-0500-00001D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6" y="262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</a:p>
            </xdr:txBody>
          </xdr:sp>
          <xdr:sp macro="" textlink="">
            <xdr:nvSpPr>
              <xdr:cNvPr id="30" name="Text Box 72">
                <a:extLst>
                  <a:ext uri="{FF2B5EF4-FFF2-40B4-BE49-F238E27FC236}">
                    <a16:creationId xmlns:a16="http://schemas.microsoft.com/office/drawing/2014/main" xmlns="" id="{00000000-0008-0000-0500-00001E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5" y="370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31" name="Oval 73">
                <a:extLst>
                  <a:ext uri="{FF2B5EF4-FFF2-40B4-BE49-F238E27FC236}">
                    <a16:creationId xmlns:a16="http://schemas.microsoft.com/office/drawing/2014/main" xmlns="" id="{00000000-0008-0000-0500-00001F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057" y="268"/>
                <a:ext cx="12" cy="12"/>
              </a:xfrm>
              <a:prstGeom prst="ellipse">
                <a:avLst/>
              </a:prstGeom>
              <a:solidFill>
                <a:srgbClr val="00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xmlns="" id="{00000000-0008-0000-0500-000007000000}"/>
                </a:ext>
              </a:extLst>
            </xdr:cNvPr>
            <xdr:cNvGrpSpPr/>
          </xdr:nvGrpSpPr>
          <xdr:grpSpPr>
            <a:xfrm>
              <a:off x="9382125" y="38100"/>
              <a:ext cx="1925882" cy="2061658"/>
              <a:chOff x="9382125" y="38100"/>
              <a:chExt cx="1925882" cy="2061658"/>
            </a:xfrm>
          </xdr:grpSpPr>
          <xdr:sp macro="" textlink="">
            <xdr:nvSpPr>
              <xdr:cNvPr id="8" name="Rectangle 20">
                <a:extLst>
                  <a:ext uri="{FF2B5EF4-FFF2-40B4-BE49-F238E27FC236}">
                    <a16:creationId xmlns:a16="http://schemas.microsoft.com/office/drawing/2014/main" xmlns="" id="{00000000-0008-0000-0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20568374">
                <a:off x="10440866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9" name="Line 22">
                <a:extLst>
                  <a:ext uri="{FF2B5EF4-FFF2-40B4-BE49-F238E27FC236}">
                    <a16:creationId xmlns:a16="http://schemas.microsoft.com/office/drawing/2014/main" xmlns="" id="{00000000-0008-0000-0500-000009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955091" y="710117"/>
                <a:ext cx="1040057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0" name="Line 23">
                <a:extLst>
                  <a:ext uri="{FF2B5EF4-FFF2-40B4-BE49-F238E27FC236}">
                    <a16:creationId xmlns:a16="http://schemas.microsoft.com/office/drawing/2014/main" xmlns="" id="{00000000-0008-0000-0500-00000A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117016" y="573117"/>
                <a:ext cx="0" cy="1064863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1" name="Rectangle 25">
                <a:extLst>
                  <a:ext uri="{FF2B5EF4-FFF2-40B4-BE49-F238E27FC236}">
                    <a16:creationId xmlns:a16="http://schemas.microsoft.com/office/drawing/2014/main" xmlns="" id="{00000000-0008-0000-0500-00000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1031626" flipH="1">
                <a:off x="9506683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2" name="Rectangle 18">
                <a:extLst>
                  <a:ext uri="{FF2B5EF4-FFF2-40B4-BE49-F238E27FC236}">
                    <a16:creationId xmlns:a16="http://schemas.microsoft.com/office/drawing/2014/main" xmlns="" id="{00000000-0008-0000-0500-00000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9506683" y="348935"/>
                <a:ext cx="1195754" cy="361182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3" name="Line 57">
                <a:extLst>
                  <a:ext uri="{FF2B5EF4-FFF2-40B4-BE49-F238E27FC236}">
                    <a16:creationId xmlns:a16="http://schemas.microsoft.com/office/drawing/2014/main" xmlns="" id="{00000000-0008-0000-0500-00000D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7270" y="710117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4" name="Arc 59">
                <a:extLst>
                  <a:ext uri="{FF2B5EF4-FFF2-40B4-BE49-F238E27FC236}">
                    <a16:creationId xmlns:a16="http://schemas.microsoft.com/office/drawing/2014/main" xmlns="" id="{00000000-0008-0000-0500-00000E000000}"/>
                  </a:ext>
                </a:extLst>
              </xdr:cNvPr>
              <xdr:cNvSpPr>
                <a:spLocks/>
              </xdr:cNvSpPr>
            </xdr:nvSpPr>
            <xdr:spPr bwMode="auto">
              <a:xfrm flipV="1">
                <a:off x="10378587" y="735026"/>
                <a:ext cx="224204" cy="691227"/>
              </a:xfrm>
              <a:custGeom>
                <a:avLst/>
                <a:gdLst>
                  <a:gd name="T0" fmla="*/ 0 w 7213"/>
                  <a:gd name="T1" fmla="*/ 0 h 21592"/>
                  <a:gd name="T2" fmla="*/ 0 w 7213"/>
                  <a:gd name="T3" fmla="*/ 0 h 21592"/>
                  <a:gd name="T4" fmla="*/ 0 w 7213"/>
                  <a:gd name="T5" fmla="*/ 0 h 21592"/>
                  <a:gd name="T6" fmla="*/ 0 60000 65536"/>
                  <a:gd name="T7" fmla="*/ 0 60000 65536"/>
                  <a:gd name="T8" fmla="*/ 0 60000 65536"/>
                  <a:gd name="T9" fmla="*/ 0 w 7213"/>
                  <a:gd name="T10" fmla="*/ 0 h 21592"/>
                  <a:gd name="T11" fmla="*/ 7213 w 7213"/>
                  <a:gd name="T12" fmla="*/ 21592 h 2159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7213" h="21592" fill="none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</a:path>
                  <a:path w="7213" h="21592" stroke="0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  <a:lnTo>
                      <a:pt x="0" y="21592"/>
                    </a:lnTo>
                    <a:close/>
                  </a:path>
                </a:pathLst>
              </a:custGeom>
              <a:noFill/>
              <a:ln w="25400">
                <a:solidFill>
                  <a:srgbClr val="FF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5" name="Line 61">
                <a:extLst>
                  <a:ext uri="{FF2B5EF4-FFF2-40B4-BE49-F238E27FC236}">
                    <a16:creationId xmlns:a16="http://schemas.microsoft.com/office/drawing/2014/main" xmlns="" id="{00000000-0008-0000-0500-00000F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9382125" y="710117"/>
                <a:ext cx="435952" cy="1351317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6" name="Text Box 67">
                <a:extLst>
                  <a:ext uri="{FF2B5EF4-FFF2-40B4-BE49-F238E27FC236}">
                    <a16:creationId xmlns:a16="http://schemas.microsoft.com/office/drawing/2014/main" xmlns="" id="{00000000-0008-0000-0500-000010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431707" y="16383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17" name="Text Box 70">
                <a:extLst>
                  <a:ext uri="{FF2B5EF4-FFF2-40B4-BE49-F238E27FC236}">
                    <a16:creationId xmlns:a16="http://schemas.microsoft.com/office/drawing/2014/main" xmlns="" id="{00000000-0008-0000-0500-000011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193582" y="381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8" name="Text Box 71">
                <a:extLst>
                  <a:ext uri="{FF2B5EF4-FFF2-40B4-BE49-F238E27FC236}">
                    <a16:creationId xmlns:a16="http://schemas.microsoft.com/office/drawing/2014/main" xmlns="" id="{00000000-0008-0000-0500-000012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012732" y="6000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9" name="Text Box 72">
                <a:extLst>
                  <a:ext uri="{FF2B5EF4-FFF2-40B4-BE49-F238E27FC236}">
                    <a16:creationId xmlns:a16="http://schemas.microsoft.com/office/drawing/2014/main" xmlns="" id="{00000000-0008-0000-0500-000013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050707" y="16287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20" name="Line 58">
                <a:extLst>
                  <a:ext uri="{FF2B5EF4-FFF2-40B4-BE49-F238E27FC236}">
                    <a16:creationId xmlns:a16="http://schemas.microsoft.com/office/drawing/2014/main" xmlns="" id="{00000000-0008-0000-0500-00001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1775" y="704850"/>
                <a:ext cx="435952" cy="1394908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21" name="Line 60">
                <a:extLst>
                  <a:ext uri="{FF2B5EF4-FFF2-40B4-BE49-F238E27FC236}">
                    <a16:creationId xmlns:a16="http://schemas.microsoft.com/office/drawing/2014/main" xmlns="" id="{00000000-0008-0000-0500-00001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820275" y="695325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</xdr:grpSp>
      </xdr:grpSp>
      <xdr:sp macro="" textlink="">
        <xdr:nvSpPr>
          <xdr:cNvPr id="4" name="Arc 62">
            <a:extLst>
              <a:ext uri="{FF2B5EF4-FFF2-40B4-BE49-F238E27FC236}">
                <a16:creationId xmlns:a16="http://schemas.microsoft.com/office/drawing/2014/main" xmlns="" id="{00000000-0008-0000-0500-000004000000}"/>
              </a:ext>
            </a:extLst>
          </xdr:cNvPr>
          <xdr:cNvSpPr>
            <a:spLocks/>
          </xdr:cNvSpPr>
        </xdr:nvSpPr>
        <xdr:spPr bwMode="auto">
          <a:xfrm flipH="1" flipV="1">
            <a:off x="9531595" y="529526"/>
            <a:ext cx="566738" cy="585363"/>
          </a:xfrm>
          <a:custGeom>
            <a:avLst/>
            <a:gdLst>
              <a:gd name="T0" fmla="*/ 0 w 43200"/>
              <a:gd name="T1" fmla="*/ 0 h 43200"/>
              <a:gd name="T2" fmla="*/ 0 w 43200"/>
              <a:gd name="T3" fmla="*/ 0 h 43200"/>
              <a:gd name="T4" fmla="*/ 0 w 43200"/>
              <a:gd name="T5" fmla="*/ 0 h 43200"/>
              <a:gd name="T6" fmla="*/ 0 60000 65536"/>
              <a:gd name="T7" fmla="*/ 0 60000 65536"/>
              <a:gd name="T8" fmla="*/ 0 60000 65536"/>
              <a:gd name="T9" fmla="*/ 0 w 43200"/>
              <a:gd name="T10" fmla="*/ 0 h 43200"/>
              <a:gd name="T11" fmla="*/ 43200 w 43200"/>
              <a:gd name="T12" fmla="*/ 43200 h 432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43200" fill="none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</a:path>
              <a:path w="43200" h="43200" stroke="0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  <a:lnTo>
                  <a:pt x="21600" y="21600"/>
                </a:lnTo>
                <a:close/>
              </a:path>
            </a:pathLst>
          </a:custGeom>
          <a:noFill/>
          <a:ln w="25400">
            <a:solidFill>
              <a:srgbClr val="FF0000"/>
            </a:solidFill>
            <a:round/>
            <a:headEnd type="triangle" w="med" len="med"/>
            <a:tailEnd/>
          </a:ln>
        </xdr:spPr>
      </xdr:sp>
      <xdr:sp macro="" textlink="">
        <xdr:nvSpPr>
          <xdr:cNvPr id="5" name="Oval 73">
            <a:extLst>
              <a:ext uri="{FF2B5EF4-FFF2-40B4-BE49-F238E27FC236}">
                <a16:creationId xmlns:a16="http://schemas.microsoft.com/office/drawing/2014/main" xmlns="" id="{00000000-0008-0000-05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0069757" y="657225"/>
            <a:ext cx="114300" cy="114300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12</xdr:col>
      <xdr:colOff>152400</xdr:colOff>
      <xdr:row>18</xdr:row>
      <xdr:rowOff>104775</xdr:rowOff>
    </xdr:from>
    <xdr:ext cx="3238500" cy="2552700"/>
    <xdr:pic>
      <xdr:nvPicPr>
        <xdr:cNvPr id="43" name="Picture 42">
          <a:extLst>
            <a:ext uri="{FF2B5EF4-FFF2-40B4-BE49-F238E27FC236}">
              <a16:creationId xmlns:a16="http://schemas.microsoft.com/office/drawing/2014/main" xmlns="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3019425"/>
          <a:ext cx="323850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4</xdr:row>
      <xdr:rowOff>138112</xdr:rowOff>
    </xdr:from>
    <xdr:to>
      <xdr:col>22</xdr:col>
      <xdr:colOff>9525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6388622-4E6B-40D9-AABF-97E33E9D2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304800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8308D87-B455-458B-A358-8399F1BE9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R35"/>
  <sheetViews>
    <sheetView topLeftCell="C1" workbookViewId="0">
      <selection activeCell="N5" sqref="N5"/>
    </sheetView>
  </sheetViews>
  <sheetFormatPr defaultRowHeight="12.75" x14ac:dyDescent="0.2"/>
  <cols>
    <col min="1" max="2" width="9.140625" style="1"/>
    <col min="3" max="3" width="8.7109375" style="1" customWidth="1"/>
    <col min="4" max="4" width="13.85546875" style="1" customWidth="1"/>
    <col min="5" max="5" width="14.28515625" style="1" customWidth="1"/>
    <col min="6" max="6" width="14.85546875" style="2" customWidth="1"/>
    <col min="7" max="7" width="10.85546875" style="4" customWidth="1"/>
    <col min="8" max="9" width="9.140625" style="3"/>
    <col min="10" max="10" width="9.140625" style="2"/>
    <col min="11" max="11" width="11.7109375" style="1" customWidth="1"/>
    <col min="12" max="12" width="12.85546875" style="2" customWidth="1"/>
    <col min="13" max="13" width="9.140625" style="1"/>
    <col min="14" max="14" width="13" style="1" customWidth="1"/>
    <col min="15" max="16" width="12.5703125" style="1" customWidth="1"/>
    <col min="17" max="16384" width="9.140625" style="1"/>
  </cols>
  <sheetData>
    <row r="1" spans="1:18" x14ac:dyDescent="0.2">
      <c r="A1" s="25" t="s">
        <v>35</v>
      </c>
      <c r="B1" s="25"/>
      <c r="C1" s="25"/>
      <c r="D1" s="25"/>
      <c r="E1" s="25"/>
      <c r="F1" s="25"/>
      <c r="G1" s="26" t="s">
        <v>34</v>
      </c>
      <c r="H1" s="27"/>
      <c r="I1" s="27"/>
      <c r="J1" s="28"/>
      <c r="K1" s="26" t="s">
        <v>33</v>
      </c>
      <c r="L1" s="28"/>
      <c r="M1" s="26" t="s">
        <v>32</v>
      </c>
      <c r="N1" s="28"/>
      <c r="O1" s="26" t="s">
        <v>31</v>
      </c>
      <c r="P1" s="28"/>
    </row>
    <row r="2" spans="1:18" x14ac:dyDescent="0.2">
      <c r="A2" s="19" t="s">
        <v>30</v>
      </c>
      <c r="B2" s="18" t="s">
        <v>29</v>
      </c>
      <c r="C2" s="18" t="s">
        <v>28</v>
      </c>
      <c r="D2" s="18" t="s">
        <v>27</v>
      </c>
      <c r="E2" s="18"/>
      <c r="F2" s="17" t="s">
        <v>26</v>
      </c>
      <c r="G2" s="17" t="s">
        <v>25</v>
      </c>
      <c r="H2" s="16" t="s">
        <v>24</v>
      </c>
      <c r="I2" s="15" t="s">
        <v>23</v>
      </c>
      <c r="J2" s="14" t="s">
        <v>22</v>
      </c>
      <c r="N2" s="2"/>
      <c r="P2" s="2"/>
    </row>
    <row r="3" spans="1:18" x14ac:dyDescent="0.2">
      <c r="A3" s="13">
        <f>24*10^6</f>
        <v>24000000</v>
      </c>
      <c r="B3" s="1">
        <v>0.5</v>
      </c>
      <c r="C3" s="13">
        <f>24*10^6</f>
        <v>24000000</v>
      </c>
      <c r="D3" s="1">
        <v>0.5</v>
      </c>
      <c r="F3" s="2">
        <v>1</v>
      </c>
      <c r="G3" s="9">
        <v>4.5</v>
      </c>
      <c r="H3" s="8">
        <v>-2.4</v>
      </c>
      <c r="I3" s="8">
        <v>0</v>
      </c>
      <c r="J3" s="8">
        <v>0</v>
      </c>
      <c r="K3" s="7" t="s">
        <v>21</v>
      </c>
      <c r="L3" s="11">
        <f>30*10^9</f>
        <v>30000000000</v>
      </c>
      <c r="M3" s="7" t="s">
        <v>20</v>
      </c>
      <c r="N3" s="12">
        <v>20</v>
      </c>
      <c r="O3" s="7" t="s">
        <v>19</v>
      </c>
      <c r="P3" s="2">
        <v>1</v>
      </c>
      <c r="Q3" s="1" t="s">
        <v>18</v>
      </c>
      <c r="R3" s="1" t="s">
        <v>17</v>
      </c>
    </row>
    <row r="4" spans="1:18" x14ac:dyDescent="0.2">
      <c r="A4" s="10"/>
      <c r="G4" s="9"/>
      <c r="H4" s="8"/>
      <c r="I4" s="8"/>
      <c r="J4" s="8"/>
      <c r="K4" s="7" t="s">
        <v>16</v>
      </c>
      <c r="L4" s="6">
        <v>25</v>
      </c>
      <c r="M4" s="7" t="s">
        <v>15</v>
      </c>
      <c r="N4" s="6">
        <v>3</v>
      </c>
      <c r="O4" s="7" t="s">
        <v>14</v>
      </c>
      <c r="P4" s="11">
        <f>70*10^9</f>
        <v>70000000000</v>
      </c>
    </row>
    <row r="5" spans="1:18" x14ac:dyDescent="0.2">
      <c r="A5" s="10"/>
      <c r="G5" s="9"/>
      <c r="H5" s="8"/>
      <c r="I5" s="8"/>
      <c r="J5" s="8"/>
      <c r="K5" s="7" t="s">
        <v>13</v>
      </c>
      <c r="L5" s="6">
        <v>0.5</v>
      </c>
      <c r="M5" s="7" t="s">
        <v>12</v>
      </c>
      <c r="N5" s="6">
        <v>1</v>
      </c>
      <c r="O5" s="7" t="s">
        <v>11</v>
      </c>
      <c r="P5" s="6">
        <v>1</v>
      </c>
    </row>
    <row r="6" spans="1:18" x14ac:dyDescent="0.2">
      <c r="A6" s="10"/>
      <c r="G6" s="8"/>
      <c r="H6" s="8"/>
      <c r="I6" s="8"/>
      <c r="J6" s="8"/>
      <c r="K6" s="7" t="s">
        <v>10</v>
      </c>
      <c r="L6" s="6">
        <v>6.9</v>
      </c>
      <c r="O6" s="7" t="s">
        <v>9</v>
      </c>
      <c r="P6" s="6">
        <v>5</v>
      </c>
    </row>
    <row r="7" spans="1:18" x14ac:dyDescent="0.2">
      <c r="A7" s="10"/>
      <c r="G7" s="8"/>
      <c r="H7" s="8"/>
      <c r="I7" s="8"/>
      <c r="J7" s="8"/>
      <c r="K7" s="7" t="s">
        <v>8</v>
      </c>
      <c r="L7" s="6">
        <v>0</v>
      </c>
      <c r="O7" s="7" t="s">
        <v>7</v>
      </c>
      <c r="P7" s="6">
        <v>3</v>
      </c>
    </row>
    <row r="8" spans="1:18" x14ac:dyDescent="0.2">
      <c r="A8" s="10"/>
      <c r="G8" s="8"/>
      <c r="H8" s="8"/>
      <c r="I8" s="8"/>
      <c r="J8" s="8"/>
      <c r="K8" s="7" t="s">
        <v>6</v>
      </c>
      <c r="L8" s="6">
        <v>0</v>
      </c>
      <c r="O8" s="7" t="s">
        <v>5</v>
      </c>
      <c r="P8" s="6">
        <v>1</v>
      </c>
    </row>
    <row r="9" spans="1:18" x14ac:dyDescent="0.2">
      <c r="A9" s="10"/>
      <c r="G9" s="9"/>
      <c r="H9" s="8"/>
      <c r="I9" s="8"/>
      <c r="J9" s="8"/>
      <c r="O9" s="7" t="s">
        <v>4</v>
      </c>
      <c r="P9" s="6">
        <v>1</v>
      </c>
    </row>
    <row r="10" spans="1:18" x14ac:dyDescent="0.2">
      <c r="A10" s="10"/>
      <c r="G10" s="9"/>
      <c r="H10" s="8"/>
      <c r="I10" s="8"/>
      <c r="J10" s="8"/>
      <c r="O10" s="7" t="s">
        <v>3</v>
      </c>
      <c r="P10" s="6">
        <v>1</v>
      </c>
    </row>
    <row r="11" spans="1:18" x14ac:dyDescent="0.2">
      <c r="A11" s="10"/>
      <c r="G11" s="9"/>
      <c r="H11" s="8"/>
      <c r="I11" s="8"/>
      <c r="J11" s="8"/>
      <c r="O11" s="7" t="s">
        <v>2</v>
      </c>
      <c r="P11" s="6">
        <v>1</v>
      </c>
    </row>
    <row r="12" spans="1:18" x14ac:dyDescent="0.2">
      <c r="G12" s="8"/>
      <c r="H12" s="8"/>
      <c r="I12" s="8"/>
      <c r="J12" s="8"/>
      <c r="O12" s="7" t="s">
        <v>1</v>
      </c>
      <c r="P12" s="6">
        <v>1</v>
      </c>
    </row>
    <row r="13" spans="1:18" x14ac:dyDescent="0.2">
      <c r="G13" s="9"/>
      <c r="H13" s="8"/>
      <c r="I13" s="8"/>
      <c r="J13" s="8"/>
      <c r="O13" s="7" t="s">
        <v>0</v>
      </c>
      <c r="P13" s="6">
        <v>1</v>
      </c>
    </row>
    <row r="14" spans="1:18" x14ac:dyDescent="0.2">
      <c r="O14" s="7"/>
      <c r="P14" s="6"/>
    </row>
    <row r="15" spans="1:18" x14ac:dyDescent="0.2">
      <c r="O15" s="7"/>
      <c r="P15" s="6"/>
    </row>
    <row r="24" spans="14:17" x14ac:dyDescent="0.2">
      <c r="N24" s="3"/>
    </row>
    <row r="25" spans="14:17" x14ac:dyDescent="0.2">
      <c r="N25" s="3"/>
    </row>
    <row r="26" spans="14:17" x14ac:dyDescent="0.2">
      <c r="N26" s="3"/>
    </row>
    <row r="27" spans="14:17" x14ac:dyDescent="0.2">
      <c r="N27" s="3"/>
    </row>
    <row r="28" spans="14:17" x14ac:dyDescent="0.2">
      <c r="N28" s="3"/>
      <c r="Q28" s="3"/>
    </row>
    <row r="29" spans="14:17" x14ac:dyDescent="0.2">
      <c r="N29" s="3"/>
      <c r="O29" s="3"/>
      <c r="P29" s="3"/>
      <c r="Q29" s="3"/>
    </row>
    <row r="30" spans="14:17" x14ac:dyDescent="0.2">
      <c r="N30" s="3"/>
      <c r="O30" s="3"/>
      <c r="P30" s="3"/>
      <c r="Q30" s="3"/>
    </row>
    <row r="31" spans="14:17" x14ac:dyDescent="0.2">
      <c r="O31" s="5"/>
      <c r="P31" s="3"/>
      <c r="Q31" s="3"/>
    </row>
    <row r="32" spans="14:17" x14ac:dyDescent="0.2">
      <c r="O32" s="5"/>
      <c r="P32" s="3"/>
      <c r="Q32" s="3"/>
    </row>
    <row r="33" spans="15:17" x14ac:dyDescent="0.2">
      <c r="O33" s="5"/>
      <c r="P33" s="3"/>
      <c r="Q33" s="3"/>
    </row>
    <row r="34" spans="15:17" x14ac:dyDescent="0.2">
      <c r="O34" s="3"/>
      <c r="P34" s="3"/>
      <c r="Q34" s="3"/>
    </row>
    <row r="35" spans="15:17" x14ac:dyDescent="0.2">
      <c r="O35" s="3"/>
      <c r="P35" s="3"/>
    </row>
  </sheetData>
  <mergeCells count="5">
    <mergeCell ref="A1:F1"/>
    <mergeCell ref="G1:J1"/>
    <mergeCell ref="K1:L1"/>
    <mergeCell ref="M1:N1"/>
    <mergeCell ref="O1:P1"/>
  </mergeCells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R35"/>
  <sheetViews>
    <sheetView tabSelected="1" workbookViewId="0">
      <selection activeCell="F15" sqref="F15"/>
    </sheetView>
  </sheetViews>
  <sheetFormatPr defaultRowHeight="12.75" x14ac:dyDescent="0.2"/>
  <cols>
    <col min="1" max="2" width="9.140625" style="1"/>
    <col min="3" max="3" width="8.7109375" style="1" customWidth="1"/>
    <col min="4" max="4" width="13.85546875" style="1" customWidth="1"/>
    <col min="5" max="5" width="14.28515625" style="1" customWidth="1"/>
    <col min="6" max="6" width="14.85546875" style="2" customWidth="1"/>
    <col min="7" max="7" width="10.85546875" style="4" customWidth="1"/>
    <col min="8" max="9" width="9.140625" style="3"/>
    <col min="10" max="10" width="9.140625" style="2"/>
    <col min="11" max="11" width="11.7109375" style="1" customWidth="1"/>
    <col min="12" max="12" width="12.85546875" style="2" customWidth="1"/>
    <col min="13" max="13" width="9.140625" style="1"/>
    <col min="14" max="14" width="13" style="1" customWidth="1"/>
    <col min="15" max="16" width="12.5703125" style="1" customWidth="1"/>
    <col min="17" max="16384" width="9.140625" style="1"/>
  </cols>
  <sheetData>
    <row r="1" spans="1:18" x14ac:dyDescent="0.2">
      <c r="A1" s="25" t="s">
        <v>35</v>
      </c>
      <c r="B1" s="25"/>
      <c r="C1" s="25"/>
      <c r="D1" s="25"/>
      <c r="E1" s="25"/>
      <c r="F1" s="25"/>
      <c r="G1" s="26" t="s">
        <v>34</v>
      </c>
      <c r="H1" s="27"/>
      <c r="I1" s="27"/>
      <c r="J1" s="28"/>
      <c r="K1" s="26" t="s">
        <v>33</v>
      </c>
      <c r="L1" s="28"/>
      <c r="M1" s="26" t="s">
        <v>32</v>
      </c>
      <c r="N1" s="28"/>
      <c r="O1" s="26" t="s">
        <v>31</v>
      </c>
      <c r="P1" s="28"/>
    </row>
    <row r="2" spans="1:18" x14ac:dyDescent="0.2">
      <c r="A2" s="19" t="s">
        <v>30</v>
      </c>
      <c r="B2" s="18" t="s">
        <v>29</v>
      </c>
      <c r="C2" s="18" t="s">
        <v>28</v>
      </c>
      <c r="D2" s="18" t="s">
        <v>27</v>
      </c>
      <c r="E2" s="18"/>
      <c r="F2" s="17" t="s">
        <v>26</v>
      </c>
      <c r="G2" s="17" t="s">
        <v>25</v>
      </c>
      <c r="H2" s="16" t="s">
        <v>24</v>
      </c>
      <c r="I2" s="15" t="s">
        <v>23</v>
      </c>
      <c r="J2" s="14" t="s">
        <v>22</v>
      </c>
      <c r="N2" s="2"/>
      <c r="P2" s="2"/>
    </row>
    <row r="3" spans="1:18" x14ac:dyDescent="0.2">
      <c r="A3" s="13">
        <f>24*10^6</f>
        <v>24000000</v>
      </c>
      <c r="B3" s="1">
        <v>0.5</v>
      </c>
      <c r="C3" s="13">
        <f>24*10^6</f>
        <v>24000000</v>
      </c>
      <c r="D3" s="1">
        <v>0.5</v>
      </c>
      <c r="F3" s="2">
        <v>1</v>
      </c>
      <c r="G3" s="9">
        <v>4.5</v>
      </c>
      <c r="H3" s="8">
        <v>-2.4</v>
      </c>
      <c r="I3" s="8">
        <v>0</v>
      </c>
      <c r="J3" s="8">
        <v>0</v>
      </c>
      <c r="K3" s="7" t="s">
        <v>21</v>
      </c>
      <c r="L3" s="11">
        <f>30*10^9</f>
        <v>30000000000</v>
      </c>
      <c r="M3" s="7" t="s">
        <v>20</v>
      </c>
      <c r="N3" s="12">
        <v>20</v>
      </c>
      <c r="O3" s="7" t="s">
        <v>19</v>
      </c>
      <c r="P3" s="2">
        <v>1</v>
      </c>
      <c r="Q3" s="1" t="s">
        <v>18</v>
      </c>
      <c r="R3" s="1" t="s">
        <v>17</v>
      </c>
    </row>
    <row r="4" spans="1:18" x14ac:dyDescent="0.2">
      <c r="A4" s="10"/>
      <c r="G4" s="9">
        <v>4.5</v>
      </c>
      <c r="H4" s="8">
        <v>0</v>
      </c>
      <c r="I4" s="8">
        <v>0</v>
      </c>
      <c r="J4" s="8">
        <v>0</v>
      </c>
      <c r="K4" s="7" t="s">
        <v>16</v>
      </c>
      <c r="L4" s="6">
        <v>25</v>
      </c>
      <c r="M4" s="7" t="s">
        <v>15</v>
      </c>
      <c r="N4" s="6">
        <v>3</v>
      </c>
      <c r="O4" s="7" t="s">
        <v>14</v>
      </c>
      <c r="P4" s="11">
        <f>70*10^9</f>
        <v>70000000000</v>
      </c>
    </row>
    <row r="5" spans="1:18" x14ac:dyDescent="0.2">
      <c r="A5" s="10"/>
      <c r="G5" s="9">
        <v>4.5</v>
      </c>
      <c r="H5" s="8">
        <v>2.4</v>
      </c>
      <c r="I5" s="8">
        <v>0</v>
      </c>
      <c r="J5" s="8">
        <v>0</v>
      </c>
      <c r="K5" s="7" t="s">
        <v>13</v>
      </c>
      <c r="L5" s="6">
        <v>0.5</v>
      </c>
      <c r="M5" s="7" t="s">
        <v>12</v>
      </c>
      <c r="N5" s="6">
        <v>1</v>
      </c>
      <c r="O5" s="7" t="s">
        <v>11</v>
      </c>
      <c r="P5" s="6">
        <v>1</v>
      </c>
    </row>
    <row r="6" spans="1:18" x14ac:dyDescent="0.2">
      <c r="A6" s="10"/>
      <c r="G6" s="8">
        <v>6.9</v>
      </c>
      <c r="H6" s="8">
        <v>-2.4</v>
      </c>
      <c r="I6" s="8">
        <v>0</v>
      </c>
      <c r="J6" s="8">
        <v>0</v>
      </c>
      <c r="K6" s="7" t="s">
        <v>10</v>
      </c>
      <c r="L6" s="6">
        <v>6.9</v>
      </c>
      <c r="O6" s="7" t="s">
        <v>9</v>
      </c>
      <c r="P6" s="6">
        <v>5</v>
      </c>
    </row>
    <row r="7" spans="1:18" x14ac:dyDescent="0.2">
      <c r="A7" s="10"/>
      <c r="G7" s="8">
        <v>6.9</v>
      </c>
      <c r="H7" s="8">
        <v>0</v>
      </c>
      <c r="I7" s="8">
        <v>0</v>
      </c>
      <c r="J7" s="8">
        <v>0</v>
      </c>
      <c r="K7" s="7" t="s">
        <v>8</v>
      </c>
      <c r="L7" s="6">
        <v>0</v>
      </c>
      <c r="O7" s="7" t="s">
        <v>7</v>
      </c>
      <c r="P7" s="6">
        <v>3</v>
      </c>
    </row>
    <row r="8" spans="1:18" x14ac:dyDescent="0.2">
      <c r="A8" s="10"/>
      <c r="G8" s="8">
        <v>6.9</v>
      </c>
      <c r="H8" s="8">
        <v>2.4</v>
      </c>
      <c r="I8" s="8">
        <v>0</v>
      </c>
      <c r="J8" s="8">
        <v>0</v>
      </c>
      <c r="K8" s="7" t="s">
        <v>6</v>
      </c>
      <c r="L8" s="6">
        <v>0</v>
      </c>
      <c r="O8" s="7" t="s">
        <v>5</v>
      </c>
      <c r="P8" s="6">
        <v>1</v>
      </c>
    </row>
    <row r="9" spans="1:18" x14ac:dyDescent="0.2">
      <c r="A9" s="10"/>
      <c r="G9" s="9">
        <v>9.3000000000000007</v>
      </c>
      <c r="H9" s="8">
        <v>-2.4</v>
      </c>
      <c r="I9" s="8">
        <v>0</v>
      </c>
      <c r="J9" s="8">
        <v>0</v>
      </c>
      <c r="O9" s="7" t="s">
        <v>4</v>
      </c>
      <c r="P9" s="6">
        <v>1</v>
      </c>
    </row>
    <row r="10" spans="1:18" x14ac:dyDescent="0.2">
      <c r="A10" s="10"/>
      <c r="G10" s="9">
        <v>9.3000000000000007</v>
      </c>
      <c r="H10" s="8">
        <v>0</v>
      </c>
      <c r="I10" s="8">
        <v>0</v>
      </c>
      <c r="J10" s="8">
        <v>0</v>
      </c>
      <c r="O10" s="7" t="s">
        <v>3</v>
      </c>
      <c r="P10" s="6">
        <v>1</v>
      </c>
    </row>
    <row r="11" spans="1:18" x14ac:dyDescent="0.2">
      <c r="A11" s="10"/>
      <c r="G11" s="9">
        <v>9.3000000000000007</v>
      </c>
      <c r="H11" s="8">
        <v>2.4</v>
      </c>
      <c r="I11" s="8">
        <v>0</v>
      </c>
      <c r="J11" s="8">
        <v>0</v>
      </c>
      <c r="O11" s="7" t="s">
        <v>2</v>
      </c>
      <c r="P11" s="6">
        <v>1</v>
      </c>
    </row>
    <row r="12" spans="1:18" x14ac:dyDescent="0.2">
      <c r="G12" s="8"/>
      <c r="H12" s="8"/>
      <c r="I12" s="8"/>
      <c r="J12" s="8"/>
      <c r="O12" s="7" t="s">
        <v>1</v>
      </c>
      <c r="P12" s="6">
        <v>1</v>
      </c>
    </row>
    <row r="13" spans="1:18" x14ac:dyDescent="0.2">
      <c r="G13" s="9"/>
      <c r="H13" s="8"/>
      <c r="I13" s="8"/>
      <c r="J13" s="8"/>
      <c r="O13" s="7" t="s">
        <v>0</v>
      </c>
      <c r="P13" s="6">
        <v>1</v>
      </c>
    </row>
    <row r="14" spans="1:18" x14ac:dyDescent="0.2">
      <c r="O14" s="7"/>
      <c r="P14" s="6"/>
    </row>
    <row r="15" spans="1:18" x14ac:dyDescent="0.2">
      <c r="O15" s="7"/>
      <c r="P15" s="6"/>
    </row>
    <row r="24" spans="14:17" x14ac:dyDescent="0.2">
      <c r="N24" s="3"/>
    </row>
    <row r="25" spans="14:17" x14ac:dyDescent="0.2">
      <c r="N25" s="3"/>
    </row>
    <row r="26" spans="14:17" x14ac:dyDescent="0.2">
      <c r="N26" s="3"/>
    </row>
    <row r="27" spans="14:17" x14ac:dyDescent="0.2">
      <c r="N27" s="3"/>
    </row>
    <row r="28" spans="14:17" x14ac:dyDescent="0.2">
      <c r="N28" s="3"/>
      <c r="Q28" s="3"/>
    </row>
    <row r="29" spans="14:17" x14ac:dyDescent="0.2">
      <c r="N29" s="3"/>
      <c r="O29" s="3"/>
      <c r="P29" s="3"/>
      <c r="Q29" s="3"/>
    </row>
    <row r="30" spans="14:17" x14ac:dyDescent="0.2">
      <c r="N30" s="3"/>
      <c r="O30" s="3"/>
      <c r="P30" s="3"/>
      <c r="Q30" s="3"/>
    </row>
    <row r="31" spans="14:17" x14ac:dyDescent="0.2">
      <c r="O31" s="5"/>
      <c r="P31" s="3"/>
      <c r="Q31" s="3"/>
    </row>
    <row r="32" spans="14:17" x14ac:dyDescent="0.2">
      <c r="O32" s="5"/>
      <c r="P32" s="3"/>
      <c r="Q32" s="3"/>
    </row>
    <row r="33" spans="15:17" x14ac:dyDescent="0.2">
      <c r="O33" s="5"/>
      <c r="P33" s="3"/>
      <c r="Q33" s="3"/>
    </row>
    <row r="34" spans="15:17" x14ac:dyDescent="0.2">
      <c r="O34" s="3"/>
      <c r="P34" s="3"/>
      <c r="Q34" s="3"/>
    </row>
    <row r="35" spans="15:17" x14ac:dyDescent="0.2">
      <c r="O35" s="3"/>
      <c r="P35" s="3"/>
    </row>
  </sheetData>
  <mergeCells count="5">
    <mergeCell ref="A1:F1"/>
    <mergeCell ref="G1:J1"/>
    <mergeCell ref="K1:L1"/>
    <mergeCell ref="M1:N1"/>
    <mergeCell ref="O1:P1"/>
  </mergeCells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20" sqref="E20"/>
    </sheetView>
  </sheetViews>
  <sheetFormatPr defaultRowHeight="15" x14ac:dyDescent="0.25"/>
  <cols>
    <col min="4" max="4" width="13.85546875" customWidth="1"/>
    <col min="5" max="5" width="12" bestFit="1" customWidth="1"/>
    <col min="7" max="7" width="14.140625" customWidth="1"/>
    <col min="10" max="10" width="14" customWidth="1"/>
  </cols>
  <sheetData>
    <row r="1" spans="1:11" x14ac:dyDescent="0.25">
      <c r="A1" s="26" t="s">
        <v>36</v>
      </c>
      <c r="B1" s="27"/>
      <c r="D1" s="26" t="s">
        <v>37</v>
      </c>
      <c r="E1" s="27"/>
      <c r="F1" s="20"/>
      <c r="G1" s="27" t="s">
        <v>38</v>
      </c>
      <c r="H1" s="28"/>
      <c r="J1" s="27" t="s">
        <v>39</v>
      </c>
      <c r="K1" s="28"/>
    </row>
    <row r="2" spans="1:11" x14ac:dyDescent="0.25">
      <c r="A2" s="7" t="s">
        <v>40</v>
      </c>
      <c r="B2" s="3">
        <v>1000</v>
      </c>
      <c r="D2" s="7" t="s">
        <v>41</v>
      </c>
      <c r="E2" s="3">
        <f>60*10^3</f>
        <v>60000</v>
      </c>
      <c r="F2" s="21"/>
      <c r="G2" s="7" t="s">
        <v>42</v>
      </c>
      <c r="H2" s="2">
        <v>0</v>
      </c>
      <c r="J2" s="7" t="s">
        <v>43</v>
      </c>
      <c r="K2" s="2" t="s">
        <v>44</v>
      </c>
    </row>
    <row r="3" spans="1:11" x14ac:dyDescent="0.25">
      <c r="D3" s="7" t="s">
        <v>45</v>
      </c>
      <c r="E3" s="22">
        <f>0</f>
        <v>0</v>
      </c>
      <c r="F3" s="23"/>
      <c r="G3" s="7" t="s">
        <v>46</v>
      </c>
      <c r="H3" s="11">
        <v>0</v>
      </c>
      <c r="J3" s="7"/>
      <c r="K3" s="11"/>
    </row>
    <row r="4" spans="1:11" x14ac:dyDescent="0.25">
      <c r="D4" s="7" t="s">
        <v>47</v>
      </c>
      <c r="E4" s="24">
        <v>0.8</v>
      </c>
      <c r="F4" s="21"/>
      <c r="G4" s="7" t="s">
        <v>38</v>
      </c>
      <c r="H4" s="6">
        <v>0</v>
      </c>
      <c r="J4" s="7"/>
      <c r="K4" s="6"/>
    </row>
    <row r="5" spans="1:11" x14ac:dyDescent="0.25">
      <c r="D5" s="7" t="s">
        <v>48</v>
      </c>
      <c r="E5" s="22">
        <f>9*E2</f>
        <v>540000</v>
      </c>
      <c r="F5" s="21"/>
      <c r="G5" s="7" t="s">
        <v>48</v>
      </c>
      <c r="H5" s="11">
        <v>0</v>
      </c>
      <c r="J5" s="7"/>
      <c r="K5" s="6"/>
    </row>
    <row r="6" spans="1:11" x14ac:dyDescent="0.25">
      <c r="D6" s="7"/>
      <c r="E6" s="24"/>
      <c r="F6" s="21"/>
      <c r="G6" s="7"/>
      <c r="H6" s="6"/>
      <c r="J6" s="7"/>
      <c r="K6" s="6"/>
    </row>
    <row r="7" spans="1:11" x14ac:dyDescent="0.25">
      <c r="D7" s="7"/>
      <c r="E7" s="24"/>
      <c r="F7" s="21"/>
      <c r="G7" s="7"/>
      <c r="H7" s="6"/>
      <c r="J7" s="7"/>
      <c r="K7" s="6"/>
    </row>
    <row r="8" spans="1:11" x14ac:dyDescent="0.25">
      <c r="D8" s="7"/>
      <c r="E8" s="24"/>
      <c r="F8" s="21"/>
      <c r="G8" s="7"/>
      <c r="H8" s="6"/>
      <c r="J8" s="7"/>
      <c r="K8" s="6"/>
    </row>
    <row r="9" spans="1:11" x14ac:dyDescent="0.25">
      <c r="D9" s="7"/>
      <c r="E9" s="24"/>
      <c r="F9" s="21"/>
      <c r="G9" s="7"/>
      <c r="H9" s="6"/>
      <c r="J9" s="7"/>
      <c r="K9" s="6"/>
    </row>
    <row r="10" spans="1:11" x14ac:dyDescent="0.25">
      <c r="D10" s="7"/>
      <c r="E10" s="24"/>
      <c r="F10" s="21"/>
      <c r="G10" s="7"/>
      <c r="H10" s="6"/>
      <c r="J10" s="7"/>
      <c r="K10" s="6"/>
    </row>
    <row r="11" spans="1:11" x14ac:dyDescent="0.25">
      <c r="D11" s="7"/>
      <c r="E11" s="24"/>
      <c r="F11" s="21"/>
      <c r="G11" s="7"/>
      <c r="H11" s="6"/>
      <c r="J11" s="7"/>
      <c r="K11" s="6"/>
    </row>
    <row r="12" spans="1:11" x14ac:dyDescent="0.25">
      <c r="D12" s="7"/>
      <c r="E12" s="24"/>
      <c r="F12" s="21"/>
      <c r="G12" s="7"/>
      <c r="H12" s="6"/>
      <c r="J12" s="7"/>
      <c r="K12" s="6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30"/>
  <sheetViews>
    <sheetView workbookViewId="0">
      <selection activeCell="D39" sqref="D39"/>
    </sheetView>
  </sheetViews>
  <sheetFormatPr defaultRowHeight="15" x14ac:dyDescent="0.25"/>
  <sheetData>
    <row r="2" spans="5:14" x14ac:dyDescent="0.25">
      <c r="E2" t="s">
        <v>51</v>
      </c>
    </row>
    <row r="3" spans="5:14" x14ac:dyDescent="0.25">
      <c r="J3">
        <v>1.5</v>
      </c>
    </row>
    <row r="4" spans="5:14" x14ac:dyDescent="0.25">
      <c r="E4" t="s">
        <v>49</v>
      </c>
      <c r="F4" t="s">
        <v>50</v>
      </c>
      <c r="J4" t="s">
        <v>49</v>
      </c>
      <c r="K4" t="s">
        <v>50</v>
      </c>
      <c r="N4" t="s">
        <v>52</v>
      </c>
    </row>
    <row r="5" spans="5:14" x14ac:dyDescent="0.25">
      <c r="E5">
        <v>0</v>
      </c>
      <c r="F5">
        <v>0</v>
      </c>
      <c r="G5">
        <f>(F5-E5)/1000</f>
        <v>0</v>
      </c>
      <c r="J5">
        <v>0</v>
      </c>
      <c r="K5">
        <v>0</v>
      </c>
      <c r="L5">
        <f>(K5-J5)/1000</f>
        <v>0</v>
      </c>
      <c r="M5">
        <v>0</v>
      </c>
      <c r="N5">
        <v>0</v>
      </c>
    </row>
    <row r="6" spans="5:14" x14ac:dyDescent="0.25">
      <c r="E6">
        <v>-19219.7774847238</v>
      </c>
      <c r="F6">
        <v>-23625.484857047999</v>
      </c>
      <c r="G6">
        <f t="shared" ref="G6:G30" si="0">(F6-E6)/1000</f>
        <v>-4.4057073723241995</v>
      </c>
      <c r="J6">
        <v>-1304095.8649347301</v>
      </c>
      <c r="K6">
        <v>-1300619.6129818601</v>
      </c>
      <c r="L6">
        <f t="shared" ref="L6:L30" si="1">(K6-J6)/1000</f>
        <v>3.4762519528700504</v>
      </c>
      <c r="M6">
        <v>1</v>
      </c>
      <c r="N6">
        <v>-9.2372914451871893</v>
      </c>
    </row>
    <row r="7" spans="5:14" x14ac:dyDescent="0.25">
      <c r="E7">
        <v>-17976.686135526001</v>
      </c>
      <c r="F7">
        <v>-34437.546901739297</v>
      </c>
      <c r="G7">
        <f t="shared" si="0"/>
        <v>-16.460860766213298</v>
      </c>
      <c r="J7">
        <v>-1249615.9018429201</v>
      </c>
      <c r="K7">
        <v>-1244752.52044133</v>
      </c>
      <c r="L7">
        <f t="shared" si="1"/>
        <v>4.8633814015900718</v>
      </c>
      <c r="M7">
        <v>2</v>
      </c>
      <c r="N7">
        <v>-25.087627568426001</v>
      </c>
    </row>
    <row r="8" spans="5:14" x14ac:dyDescent="0.25">
      <c r="E8">
        <v>-16742.786324685101</v>
      </c>
      <c r="F8">
        <v>-51262.453269986298</v>
      </c>
      <c r="G8">
        <f t="shared" si="0"/>
        <v>-34.519666945301203</v>
      </c>
      <c r="J8">
        <v>-1194544.35321029</v>
      </c>
      <c r="K8">
        <v>-1188888.61185119</v>
      </c>
      <c r="L8">
        <f t="shared" si="1"/>
        <v>5.655741359099979</v>
      </c>
      <c r="M8">
        <v>3</v>
      </c>
      <c r="N8">
        <v>-47.121611530874098</v>
      </c>
    </row>
    <row r="9" spans="5:14" x14ac:dyDescent="0.25">
      <c r="E9">
        <v>-15567.0111946905</v>
      </c>
      <c r="F9">
        <v>-72455.744916220501</v>
      </c>
      <c r="G9">
        <f t="shared" si="0"/>
        <v>-56.888733721530002</v>
      </c>
      <c r="J9">
        <v>-1139509.93038215</v>
      </c>
      <c r="K9">
        <v>-1134117.7254662199</v>
      </c>
      <c r="L9">
        <f t="shared" si="1"/>
        <v>5.3922049159300514</v>
      </c>
      <c r="M9">
        <v>4</v>
      </c>
      <c r="N9">
        <v>-73.849222060647804</v>
      </c>
    </row>
    <row r="10" spans="5:14" x14ac:dyDescent="0.25">
      <c r="E10">
        <v>-14459.944080244801</v>
      </c>
      <c r="F10">
        <v>-96908.240089869505</v>
      </c>
      <c r="G10">
        <f t="shared" si="0"/>
        <v>-82.448296009624698</v>
      </c>
      <c r="J10">
        <v>-1084698.67684648</v>
      </c>
      <c r="K10">
        <v>-1081743.2192064801</v>
      </c>
      <c r="L10">
        <f t="shared" si="1"/>
        <v>2.9554576399999206</v>
      </c>
      <c r="M10">
        <v>5</v>
      </c>
      <c r="N10">
        <v>-104.401211349408</v>
      </c>
    </row>
    <row r="11" spans="5:14" x14ac:dyDescent="0.25">
      <c r="E11">
        <v>-13423.1228240005</v>
      </c>
      <c r="F11">
        <v>-123862.98558592401</v>
      </c>
      <c r="G11">
        <f t="shared" si="0"/>
        <v>-110.43986276192351</v>
      </c>
      <c r="J11">
        <v>-1030189.9913940399</v>
      </c>
      <c r="K11">
        <v>-1033100.01132144</v>
      </c>
      <c r="L11">
        <f t="shared" si="1"/>
        <v>-2.910019927400048</v>
      </c>
      <c r="M11">
        <v>6</v>
      </c>
      <c r="N11">
        <v>-138.18739847337901</v>
      </c>
    </row>
    <row r="12" spans="5:14" x14ac:dyDescent="0.25">
      <c r="E12">
        <v>-12454.6803653155</v>
      </c>
      <c r="F12">
        <v>-152789.80668860601</v>
      </c>
      <c r="G12">
        <f t="shared" si="0"/>
        <v>-140.33512632329052</v>
      </c>
      <c r="J12">
        <v>-976023.21307345701</v>
      </c>
      <c r="K12">
        <v>-988641.87305942504</v>
      </c>
      <c r="L12">
        <f t="shared" si="1"/>
        <v>-12.618659985968028</v>
      </c>
      <c r="M12">
        <v>7</v>
      </c>
      <c r="N12">
        <v>-174.82053877400099</v>
      </c>
    </row>
    <row r="13" spans="5:14" x14ac:dyDescent="0.25">
      <c r="E13">
        <v>-11551.3900295115</v>
      </c>
      <c r="F13">
        <v>-183307.913036354</v>
      </c>
      <c r="G13">
        <f t="shared" si="0"/>
        <v>-171.75652300684251</v>
      </c>
      <c r="J13">
        <v>-922218.49783607095</v>
      </c>
      <c r="K13">
        <v>-947879.37673461204</v>
      </c>
      <c r="L13">
        <f t="shared" si="1"/>
        <v>-25.660878898541092</v>
      </c>
      <c r="M13">
        <v>8</v>
      </c>
      <c r="N13">
        <v>-214.077328323053</v>
      </c>
    </row>
    <row r="14" spans="5:14" x14ac:dyDescent="0.25">
      <c r="E14">
        <v>-10709.477757950501</v>
      </c>
      <c r="F14">
        <v>-215134.463747523</v>
      </c>
      <c r="G14">
        <f t="shared" si="0"/>
        <v>-204.42498598957252</v>
      </c>
      <c r="J14">
        <v>-868785.12486851797</v>
      </c>
      <c r="K14">
        <v>-910233.532156653</v>
      </c>
      <c r="L14">
        <f t="shared" si="1"/>
        <v>-41.44840728813503</v>
      </c>
      <c r="M14">
        <v>9</v>
      </c>
      <c r="N14">
        <v>-255.875389118214</v>
      </c>
    </row>
    <row r="15" spans="5:14" x14ac:dyDescent="0.25">
      <c r="E15">
        <v>-9924.9638298824193</v>
      </c>
      <c r="F15">
        <v>-248044.79876060301</v>
      </c>
      <c r="G15">
        <f t="shared" si="0"/>
        <v>-238.1198349307206</v>
      </c>
      <c r="J15">
        <v>-815725.33165041904</v>
      </c>
      <c r="K15">
        <v>-875170.37120077503</v>
      </c>
      <c r="L15">
        <f t="shared" si="1"/>
        <v>-59.445039550355986</v>
      </c>
      <c r="M15">
        <v>10</v>
      </c>
      <c r="N15">
        <v>-300.25460146908898</v>
      </c>
    </row>
    <row r="16" spans="5:14" x14ac:dyDescent="0.25">
      <c r="E16">
        <v>-9193.7761153249394</v>
      </c>
      <c r="F16">
        <v>-281833.21751645801</v>
      </c>
      <c r="G16">
        <f t="shared" si="0"/>
        <v>-272.63944140113307</v>
      </c>
      <c r="J16">
        <v>-763036.274237504</v>
      </c>
      <c r="K16">
        <v>-842121.156038802</v>
      </c>
      <c r="L16">
        <f t="shared" si="1"/>
        <v>-79.08488180129801</v>
      </c>
      <c r="M16">
        <v>11</v>
      </c>
      <c r="N16">
        <v>-347.35251717390298</v>
      </c>
    </row>
    <row r="17" spans="5:14" x14ac:dyDescent="0.25">
      <c r="E17">
        <v>-8511.7090539890196</v>
      </c>
      <c r="F17">
        <v>-316264.32636777998</v>
      </c>
      <c r="G17">
        <f t="shared" si="0"/>
        <v>-307.75261731379095</v>
      </c>
      <c r="J17">
        <v>-710711.10442465299</v>
      </c>
      <c r="K17">
        <v>-810338.89261431003</v>
      </c>
      <c r="L17">
        <f t="shared" si="1"/>
        <v>-99.627788189657039</v>
      </c>
      <c r="M17">
        <v>12</v>
      </c>
      <c r="N17">
        <v>-397.35801165132</v>
      </c>
    </row>
    <row r="18" spans="5:14" x14ac:dyDescent="0.25">
      <c r="E18">
        <v>-7874.22616856691</v>
      </c>
      <c r="F18">
        <v>-350997.37267277401</v>
      </c>
      <c r="G18">
        <f t="shared" si="0"/>
        <v>-343.12314650420711</v>
      </c>
      <c r="J18">
        <v>-658739.59061598498</v>
      </c>
      <c r="K18">
        <v>-778645.56044966599</v>
      </c>
      <c r="L18">
        <f t="shared" si="1"/>
        <v>-119.90596983368101</v>
      </c>
      <c r="M18">
        <v>13</v>
      </c>
      <c r="N18">
        <v>-450.41280037766802</v>
      </c>
    </row>
    <row r="19" spans="5:14" x14ac:dyDescent="0.25">
      <c r="E19">
        <v>-7276.0496853835002</v>
      </c>
      <c r="F19">
        <v>-385446.90303823201</v>
      </c>
      <c r="G19">
        <f t="shared" si="0"/>
        <v>-378.1708533528485</v>
      </c>
      <c r="J19">
        <v>-607108.479948894</v>
      </c>
      <c r="K19">
        <v>-744992.56439440395</v>
      </c>
      <c r="L19">
        <f t="shared" si="1"/>
        <v>-137.88408444550996</v>
      </c>
      <c r="M19">
        <v>14</v>
      </c>
      <c r="N19">
        <v>-506.40005942990899</v>
      </c>
    </row>
    <row r="20" spans="5:14" x14ac:dyDescent="0.25">
      <c r="E20">
        <v>-6710.4336738946204</v>
      </c>
      <c r="F20">
        <v>-418482.81012415001</v>
      </c>
      <c r="G20">
        <f t="shared" si="0"/>
        <v>-411.77237645025542</v>
      </c>
      <c r="J20">
        <v>-555801.69429644395</v>
      </c>
      <c r="K20">
        <v>-705719.47313985904</v>
      </c>
      <c r="L20">
        <f t="shared" si="1"/>
        <v>-149.91777884341508</v>
      </c>
      <c r="M20">
        <v>15</v>
      </c>
      <c r="N20">
        <v>-564.50363919971198</v>
      </c>
    </row>
    <row r="21" spans="5:14" x14ac:dyDescent="0.25">
      <c r="E21">
        <v>-6168.0139871137098</v>
      </c>
      <c r="F21">
        <v>-447638.56507140398</v>
      </c>
      <c r="G21">
        <f t="shared" si="0"/>
        <v>-441.47055108429026</v>
      </c>
      <c r="J21">
        <v>-504800.40367200098</v>
      </c>
      <c r="K21">
        <v>-658442.54116105195</v>
      </c>
      <c r="L21">
        <f t="shared" si="1"/>
        <v>-153.64213748905098</v>
      </c>
      <c r="M21">
        <v>16</v>
      </c>
      <c r="N21">
        <v>-622.34705349384205</v>
      </c>
    </row>
    <row r="22" spans="5:14" x14ac:dyDescent="0.25">
      <c r="E22">
        <v>-5635.3302839674798</v>
      </c>
      <c r="F22">
        <v>-466007.84771911998</v>
      </c>
      <c r="G22">
        <f t="shared" si="0"/>
        <v>-460.37251743515247</v>
      </c>
      <c r="J22">
        <v>-454083.018327859</v>
      </c>
      <c r="K22">
        <v>-605639.46690107998</v>
      </c>
      <c r="L22">
        <f t="shared" si="1"/>
        <v>-151.55644857322099</v>
      </c>
      <c r="M22">
        <v>17</v>
      </c>
      <c r="N22">
        <v>-674.54173962652396</v>
      </c>
    </row>
    <row r="23" spans="5:14" x14ac:dyDescent="0.25">
      <c r="E23">
        <v>-5093.76787210977</v>
      </c>
      <c r="F23">
        <v>-459622.49675541098</v>
      </c>
      <c r="G23">
        <f t="shared" si="0"/>
        <v>-454.5287288833012</v>
      </c>
      <c r="J23">
        <v>-403625.219851061</v>
      </c>
      <c r="K23">
        <v>-549676.97030083404</v>
      </c>
      <c r="L23">
        <f t="shared" si="1"/>
        <v>-146.05175044977304</v>
      </c>
      <c r="M23">
        <v>18</v>
      </c>
      <c r="N23">
        <v>-711.04208002082305</v>
      </c>
    </row>
    <row r="24" spans="5:14" x14ac:dyDescent="0.25">
      <c r="E24">
        <v>-4522.2233707693003</v>
      </c>
      <c r="F24">
        <v>-426607.31686373497</v>
      </c>
      <c r="G24">
        <f t="shared" si="0"/>
        <v>-422.08509349296565</v>
      </c>
      <c r="J24">
        <v>-353400.33064353198</v>
      </c>
      <c r="K24">
        <v>-490520.48926302098</v>
      </c>
      <c r="L24">
        <f t="shared" si="1"/>
        <v>-137.12015861948899</v>
      </c>
      <c r="M24">
        <v>19</v>
      </c>
      <c r="N24">
        <v>-717.50999634806396</v>
      </c>
    </row>
    <row r="25" spans="5:14" x14ac:dyDescent="0.25">
      <c r="E25">
        <v>-3904.0896104366898</v>
      </c>
      <c r="F25">
        <v>-378760.00644520001</v>
      </c>
      <c r="G25">
        <f t="shared" si="0"/>
        <v>-374.85591683476332</v>
      </c>
      <c r="J25">
        <v>-303380.35552960401</v>
      </c>
      <c r="K25">
        <v>-428545.66194090102</v>
      </c>
      <c r="L25">
        <f t="shared" si="1"/>
        <v>-125.165306411297</v>
      </c>
      <c r="M25">
        <v>20</v>
      </c>
      <c r="N25">
        <v>-681.25691273351697</v>
      </c>
    </row>
    <row r="26" spans="5:14" x14ac:dyDescent="0.25">
      <c r="E26">
        <v>-3236.0558203472801</v>
      </c>
      <c r="F26">
        <v>-323522.27216123801</v>
      </c>
      <c r="G26">
        <f t="shared" si="0"/>
        <v>-320.28621634089075</v>
      </c>
      <c r="J26">
        <v>-253537.37261284501</v>
      </c>
      <c r="K26">
        <v>-364475.90668386302</v>
      </c>
      <c r="L26">
        <f t="shared" si="1"/>
        <v>-110.93853407101801</v>
      </c>
      <c r="M26">
        <v>21</v>
      </c>
      <c r="N26">
        <v>-600.90047186719005</v>
      </c>
    </row>
    <row r="27" spans="5:14" x14ac:dyDescent="0.25">
      <c r="E27">
        <v>-2530.5715847819001</v>
      </c>
      <c r="F27">
        <v>-264762.84174777701</v>
      </c>
      <c r="G27">
        <f t="shared" si="0"/>
        <v>-262.23227016299506</v>
      </c>
      <c r="J27">
        <v>-203844.076873493</v>
      </c>
      <c r="K27">
        <v>-299159.79288489401</v>
      </c>
      <c r="L27">
        <f t="shared" si="1"/>
        <v>-95.315716011401008</v>
      </c>
      <c r="M27">
        <v>22</v>
      </c>
      <c r="N27">
        <v>-488.82765977914602</v>
      </c>
    </row>
    <row r="28" spans="5:14" x14ac:dyDescent="0.25">
      <c r="E28">
        <v>-1807.03355526716</v>
      </c>
      <c r="F28">
        <v>-204494.63841087799</v>
      </c>
      <c r="G28">
        <f t="shared" si="0"/>
        <v>-202.68760485561086</v>
      </c>
      <c r="J28">
        <v>-154272.95871347201</v>
      </c>
      <c r="K28">
        <v>-233244.54883339399</v>
      </c>
      <c r="L28">
        <f t="shared" si="1"/>
        <v>-78.971590119921984</v>
      </c>
      <c r="M28">
        <v>23</v>
      </c>
      <c r="N28">
        <v>-361.89893141237201</v>
      </c>
    </row>
    <row r="29" spans="5:14" x14ac:dyDescent="0.25">
      <c r="E29">
        <v>-1081.3155391494099</v>
      </c>
      <c r="F29">
        <v>-143755.64073581999</v>
      </c>
      <c r="G29">
        <f t="shared" si="0"/>
        <v>-142.67432519667057</v>
      </c>
      <c r="J29">
        <v>-104795.195121806</v>
      </c>
      <c r="K29">
        <v>-167133.217649725</v>
      </c>
      <c r="L29">
        <f t="shared" si="1"/>
        <v>-62.338022527919009</v>
      </c>
      <c r="M29">
        <v>24</v>
      </c>
      <c r="N29">
        <v>-231.06961895857401</v>
      </c>
    </row>
    <row r="30" spans="5:14" x14ac:dyDescent="0.25">
      <c r="E30">
        <v>-719.42897818052404</v>
      </c>
      <c r="F30">
        <v>-113355.908866959</v>
      </c>
      <c r="G30">
        <f t="shared" si="0"/>
        <v>-112.63647988877847</v>
      </c>
      <c r="J30">
        <v>-80075.941138373702</v>
      </c>
      <c r="K30">
        <v>-134064.856447595</v>
      </c>
      <c r="L30">
        <f t="shared" si="1"/>
        <v>-53.988915309221298</v>
      </c>
      <c r="M30">
        <v>25</v>
      </c>
      <c r="N30">
        <v>-165.46413496058301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Inp_BAS_single</vt:lpstr>
      <vt:lpstr>Inp_BAS_ADJ_3x3</vt:lpstr>
      <vt:lpstr>Inp_plastic</vt:lpstr>
      <vt:lpstr>Sheet2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Franza Andrea</dc:creator>
  <cp:lastModifiedBy>Andrea Franza</cp:lastModifiedBy>
  <dcterms:created xsi:type="dcterms:W3CDTF">2015-04-21T11:21:25Z</dcterms:created>
  <dcterms:modified xsi:type="dcterms:W3CDTF">2018-12-04T09:15:21Z</dcterms:modified>
</cp:coreProperties>
</file>