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SA\Documents\cris\uni\6 semestre\ihc\"/>
    </mc:Choice>
  </mc:AlternateContent>
  <xr:revisionPtr revIDLastSave="0" documentId="13_ncr:1_{ACBF511D-5900-4B89-B780-B7B30E926AB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Actividades y roles" sheetId="9" r:id="rId1"/>
    <sheet name="Cronograma - Gantt" sheetId="8" r:id="rId2"/>
    <sheet name="Costos" sheetId="10" r:id="rId3"/>
  </sheets>
  <calcPr calcId="191028"/>
</workbook>
</file>

<file path=xl/calcChain.xml><?xml version="1.0" encoding="utf-8"?>
<calcChain xmlns="http://schemas.openxmlformats.org/spreadsheetml/2006/main">
  <c r="E46" i="10" l="1"/>
  <c r="E45" i="10"/>
  <c r="E44" i="10"/>
  <c r="E43" i="10"/>
  <c r="E42" i="10"/>
  <c r="E41" i="10"/>
  <c r="E40" i="10"/>
  <c r="E39" i="10"/>
  <c r="B10" i="10"/>
  <c r="B35" i="10"/>
  <c r="B26" i="10"/>
  <c r="B18" i="10"/>
  <c r="E47" i="10" l="1"/>
  <c r="E48" i="10" s="1"/>
  <c r="E50" i="10" s="1"/>
  <c r="E51" i="10" l="1"/>
  <c r="E52" i="10" s="1"/>
</calcChain>
</file>

<file path=xl/sharedStrings.xml><?xml version="1.0" encoding="utf-8"?>
<sst xmlns="http://schemas.openxmlformats.org/spreadsheetml/2006/main" count="155" uniqueCount="109">
  <si>
    <t>Duración (semanas)</t>
  </si>
  <si>
    <t>Estudio de la competencia</t>
  </si>
  <si>
    <t>Corrección de errores</t>
  </si>
  <si>
    <t>Descubrimiento e investigación</t>
  </si>
  <si>
    <t>Costo total</t>
  </si>
  <si>
    <t>Analista de negocio</t>
  </si>
  <si>
    <t>Diseño visual</t>
  </si>
  <si>
    <t>Diseño de interfaces gráficas</t>
  </si>
  <si>
    <t>Despliegue en producción</t>
  </si>
  <si>
    <t>Documentación técnica</t>
  </si>
  <si>
    <t>Técnico en documentación</t>
  </si>
  <si>
    <t>Administrador de sistemas</t>
  </si>
  <si>
    <t>Capacitación del personal</t>
  </si>
  <si>
    <t>Agua</t>
  </si>
  <si>
    <t>Concepto</t>
  </si>
  <si>
    <t>Subtotal</t>
  </si>
  <si>
    <t>Limpieza</t>
  </si>
  <si>
    <t>Internet</t>
  </si>
  <si>
    <t>Líneas telefónicas</t>
  </si>
  <si>
    <t>Total</t>
  </si>
  <si>
    <t>Licencias y herramientas de desarrollo</t>
  </si>
  <si>
    <t>Pruebas de calidad</t>
  </si>
  <si>
    <t>Gastos de instalación</t>
  </si>
  <si>
    <t>Costo de desarrollo del sistema</t>
  </si>
  <si>
    <t>Costos derivados de la curva de aprendizaje</t>
  </si>
  <si>
    <t>Costos financieros y de publicidad</t>
  </si>
  <si>
    <t>Gastos de material</t>
  </si>
  <si>
    <t>Recolección de requisitos y objetivos</t>
  </si>
  <si>
    <t>Análisis de viabilidad técnica y económica</t>
  </si>
  <si>
    <t>Auditoría de soluciones existentes</t>
  </si>
  <si>
    <t>Definición de casos de uso y escenarios</t>
  </si>
  <si>
    <t>Arquitectura de la Información y Diseño de Interacción</t>
  </si>
  <si>
    <t>Definición del mapa del sitio</t>
  </si>
  <si>
    <t>Organización del contenido</t>
  </si>
  <si>
    <t>Definición de navegación e interacciones</t>
  </si>
  <si>
    <t>Wireframes y prototipos interactivos</t>
  </si>
  <si>
    <t>Ajustes y optimización de diseño</t>
  </si>
  <si>
    <t>Definición de guía de estilo</t>
  </si>
  <si>
    <t>Desarrollo</t>
  </si>
  <si>
    <t>Implementación de frontend</t>
  </si>
  <si>
    <t>Desarrollo del backend e integración con APIs</t>
  </si>
  <si>
    <t>Pruebas funcionales y de seguridad</t>
  </si>
  <si>
    <t>Implementación y despliegue</t>
  </si>
  <si>
    <t>Configuración de servidores y bases de datos</t>
  </si>
  <si>
    <t>Mantenimiento y operación</t>
  </si>
  <si>
    <t>Roles involucrados</t>
  </si>
  <si>
    <t>Diseñador UX/UI, Analista de negocio</t>
  </si>
  <si>
    <t>Diseñador UX/UI</t>
  </si>
  <si>
    <t>Diseñador UX/UI, Desarrollador frontend</t>
  </si>
  <si>
    <t>Desarrollador frontend</t>
  </si>
  <si>
    <t>Desarrollador backend</t>
  </si>
  <si>
    <t>Tester (QA), Desarrolladores</t>
  </si>
  <si>
    <t>Desarrolladores, Tester (QA)</t>
  </si>
  <si>
    <t>Administrador de sistemas, Desarrolladores</t>
  </si>
  <si>
    <t>Técnico en documentación, Desarrolladores</t>
  </si>
  <si>
    <t>Recursos Humanos, Equipo Técnico</t>
  </si>
  <si>
    <t xml:space="preserve">Actividad </t>
  </si>
  <si>
    <t>Análisis de usuarios y necesidades (Creación de Perfiles y Personas)</t>
  </si>
  <si>
    <t>Creación de flujos de usuario (Journey Maps)</t>
  </si>
  <si>
    <t>Rol</t>
  </si>
  <si>
    <t>Tester (QA)</t>
  </si>
  <si>
    <t>Recursos Humanos</t>
  </si>
  <si>
    <t>[Sistema de Atención Médica] Costos</t>
  </si>
  <si>
    <t>Prueas y aseguramiento de calidad</t>
  </si>
  <si>
    <t>Empleados Necesarios</t>
  </si>
  <si>
    <t>Semanas de trabajo</t>
  </si>
  <si>
    <t xml:space="preserve">Sueldo semanal </t>
  </si>
  <si>
    <t xml:space="preserve">Costo total </t>
  </si>
  <si>
    <t>Sueldos</t>
  </si>
  <si>
    <t>[Sistema de Atención Médica] Cronograma</t>
  </si>
  <si>
    <t>Costo Mensual Estimado (MXN)</t>
  </si>
  <si>
    <t>Renta de oficina</t>
  </si>
  <si>
    <t>Electricidad</t>
  </si>
  <si>
    <t>Variable según fase del proyecto</t>
  </si>
  <si>
    <t>Gastos de mantenimiento del sistema</t>
  </si>
  <si>
    <t>Gastos Operativos (Oficina/Servicios)</t>
  </si>
  <si>
    <t>Infraestructura Tecnológica</t>
  </si>
  <si>
    <t xml:space="preserve">Subtotal </t>
  </si>
  <si>
    <t>Desarrollo y Mantenimiento del Sistema</t>
  </si>
  <si>
    <t>Otros Costos</t>
  </si>
  <si>
    <t>Servidores y almacenamiento en la nube</t>
  </si>
  <si>
    <t>Hardware y mantenimiento de equipos</t>
  </si>
  <si>
    <t>Total con 30% para prestaciones</t>
  </si>
  <si>
    <t>10% para imprevistos</t>
  </si>
  <si>
    <t>[Sistema de Atención Médica] Actividades y roles</t>
  </si>
  <si>
    <t>Num. de semana</t>
  </si>
  <si>
    <t>Actividad</t>
  </si>
  <si>
    <t>Journey Maps</t>
  </si>
  <si>
    <t>Documento de especificación de requisitos (SRS)</t>
  </si>
  <si>
    <t>Entregables</t>
  </si>
  <si>
    <t>Análisis comparativo de plataformas existentes</t>
  </si>
  <si>
    <t>Informe de viabilidad con costos y riesgos</t>
  </si>
  <si>
    <t>Casos de uso y escenarios documentados</t>
  </si>
  <si>
    <t>Estructura de información categorizada</t>
  </si>
  <si>
    <t>Diagrama del mapa del sitio</t>
  </si>
  <si>
    <t>Prototipo de navegación (Wireframes iniciales)</t>
  </si>
  <si>
    <t>Mockups de pantallas clave</t>
  </si>
  <si>
    <t>Documento de identidad visual (colores, tipografía, componentes)</t>
  </si>
  <si>
    <t>Versión refinada del diseño UI</t>
  </si>
  <si>
    <t>Código fuente del frontend y primeros módulos funcionales</t>
  </si>
  <si>
    <t>API documentada y base de datos estructurada</t>
  </si>
  <si>
    <t>Reporte de pruebas con resultados y errores detectados</t>
  </si>
  <si>
    <t>Código corregido, documentado y actualizado en repositorio</t>
  </si>
  <si>
    <t>Servidores y base de datos en producción</t>
  </si>
  <si>
    <t>Plataforma en línea y accesible para usuarios</t>
  </si>
  <si>
    <t>Prototipo navegable en Figma o similar</t>
  </si>
  <si>
    <t>Materiales de capacitación y sesiones de formación</t>
  </si>
  <si>
    <t>Manual de desarrollo y arquitectura del sistema, manual de uso</t>
  </si>
  <si>
    <t>Perfiles de usuario, Personas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</si>
</sst>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_);[Red]\(&quot;$&quot;#,##0.00\)"/>
    <numFmt numFmtId="165" formatCode="[$$-409]#,##0.00"/>
    <numFmt numFmtId="166" formatCode="[$$-540A]#,##0.0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4"/>
      <name val="Helv"/>
    </font>
    <font>
      <b/>
      <sz val="16"/>
      <name val="Helv"/>
    </font>
    <font>
      <b/>
      <sz val="12"/>
      <name val="Helv"/>
    </font>
    <font>
      <sz val="12"/>
      <name val="Helv"/>
    </font>
    <font>
      <b/>
      <sz val="16"/>
      <name val="Verdana"/>
    </font>
    <font>
      <sz val="16"/>
      <name val="Verdana"/>
    </font>
    <font>
      <b/>
      <sz val="14"/>
      <name val="Verdana"/>
    </font>
    <font>
      <b/>
      <sz val="12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2"/>
      <color indexed="63"/>
      <name val="Helv"/>
    </font>
    <font>
      <b/>
      <sz val="16"/>
      <color theme="1"/>
      <name val="Helv"/>
    </font>
    <font>
      <b/>
      <sz val="16"/>
      <color theme="0"/>
      <name val="Helv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B3E399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B2E7"/>
        <bgColor indexed="64"/>
      </patternFill>
    </fill>
    <fill>
      <patternFill patternType="solid">
        <fgColor rgb="FFFFFE99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505050"/>
      </bottom>
      <diagonal/>
    </border>
    <border>
      <left/>
      <right/>
      <top/>
      <bottom style="medium">
        <color rgb="FF505050"/>
      </bottom>
      <diagonal/>
    </border>
    <border>
      <left/>
      <right style="thin">
        <color rgb="FF505050"/>
      </right>
      <top/>
      <bottom/>
      <diagonal/>
    </border>
    <border>
      <left style="thin">
        <color rgb="FF505050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rgb="FF505050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505050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50505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70">
    <xf numFmtId="0" fontId="0" fillId="0" borderId="0" xfId="0"/>
    <xf numFmtId="0" fontId="0" fillId="0" borderId="1" xfId="0" applyBorder="1"/>
    <xf numFmtId="0" fontId="3" fillId="0" borderId="0" xfId="0" applyFont="1" applyAlignment="1">
      <alignment vertical="center"/>
    </xf>
    <xf numFmtId="0" fontId="5" fillId="0" borderId="3" xfId="0" applyFont="1" applyBorder="1" applyAlignment="1">
      <alignment horizontal="right" wrapText="1"/>
    </xf>
    <xf numFmtId="0" fontId="6" fillId="0" borderId="4" xfId="0" applyFont="1" applyBorder="1"/>
    <xf numFmtId="0" fontId="5" fillId="0" borderId="6" xfId="0" applyFont="1" applyBorder="1" applyAlignment="1">
      <alignment horizontal="right" wrapText="1"/>
    </xf>
    <xf numFmtId="0" fontId="6" fillId="0" borderId="0" xfId="0" applyFont="1"/>
    <xf numFmtId="0" fontId="7" fillId="0" borderId="8" xfId="0" applyFont="1" applyBorder="1" applyAlignment="1">
      <alignment horizontal="right" wrapText="1"/>
    </xf>
    <xf numFmtId="0" fontId="8" fillId="0" borderId="9" xfId="0" applyFont="1" applyBorder="1"/>
    <xf numFmtId="165" fontId="9" fillId="0" borderId="10" xfId="0" applyNumberFormat="1" applyFont="1" applyBorder="1"/>
    <xf numFmtId="0" fontId="0" fillId="3" borderId="0" xfId="0" applyFill="1"/>
    <xf numFmtId="0" fontId="0" fillId="4" borderId="0" xfId="0" applyFill="1"/>
    <xf numFmtId="0" fontId="0" fillId="7" borderId="0" xfId="0" applyFill="1"/>
    <xf numFmtId="0" fontId="0" fillId="0" borderId="11" xfId="0" applyBorder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0" fontId="0" fillId="0" borderId="0" xfId="0" applyAlignment="1">
      <alignment wrapText="1"/>
    </xf>
    <xf numFmtId="0" fontId="0" fillId="8" borderId="0" xfId="0" applyFill="1" applyAlignment="1">
      <alignment vertical="center" wrapText="1"/>
    </xf>
    <xf numFmtId="0" fontId="0" fillId="10" borderId="0" xfId="0" applyFill="1"/>
    <xf numFmtId="0" fontId="0" fillId="9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0" fillId="6" borderId="0" xfId="0" applyFill="1" applyAlignment="1">
      <alignment vertical="center" wrapText="1"/>
    </xf>
    <xf numFmtId="0" fontId="0" fillId="0" borderId="12" xfId="0" applyBorder="1" applyAlignment="1">
      <alignment vertical="center" wrapText="1"/>
    </xf>
    <xf numFmtId="0" fontId="1" fillId="0" borderId="0" xfId="0" applyFont="1" applyAlignment="1">
      <alignment wrapText="1"/>
    </xf>
    <xf numFmtId="0" fontId="0" fillId="13" borderId="14" xfId="0" applyFill="1" applyBorder="1" applyAlignment="1">
      <alignment wrapText="1"/>
    </xf>
    <xf numFmtId="0" fontId="0" fillId="3" borderId="14" xfId="0" applyFill="1" applyBorder="1" applyAlignment="1">
      <alignment wrapText="1"/>
    </xf>
    <xf numFmtId="0" fontId="0" fillId="4" borderId="14" xfId="0" applyFill="1" applyBorder="1" applyAlignment="1">
      <alignment wrapText="1"/>
    </xf>
    <xf numFmtId="0" fontId="0" fillId="14" borderId="14" xfId="0" applyFill="1" applyBorder="1" applyAlignment="1">
      <alignment wrapText="1"/>
    </xf>
    <xf numFmtId="0" fontId="0" fillId="9" borderId="14" xfId="0" applyFill="1" applyBorder="1" applyAlignment="1">
      <alignment vertical="center" wrapText="1"/>
    </xf>
    <xf numFmtId="0" fontId="0" fillId="5" borderId="14" xfId="0" applyFill="1" applyBorder="1" applyAlignment="1">
      <alignment wrapText="1"/>
    </xf>
    <xf numFmtId="0" fontId="0" fillId="6" borderId="14" xfId="0" applyFill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0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0" borderId="15" xfId="0" applyBorder="1"/>
    <xf numFmtId="0" fontId="0" fillId="4" borderId="16" xfId="0" applyFill="1" applyBorder="1" applyAlignment="1">
      <alignment wrapText="1"/>
    </xf>
    <xf numFmtId="0" fontId="0" fillId="14" borderId="16" xfId="0" applyFill="1" applyBorder="1" applyAlignment="1">
      <alignment wrapText="1"/>
    </xf>
    <xf numFmtId="6" fontId="1" fillId="0" borderId="0" xfId="0" applyNumberFormat="1" applyFont="1" applyAlignment="1">
      <alignment vertical="center" wrapText="1"/>
    </xf>
    <xf numFmtId="0" fontId="12" fillId="2" borderId="2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4" fillId="14" borderId="2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4" fillId="6" borderId="2" xfId="0" applyFont="1" applyFill="1" applyBorder="1" applyAlignment="1">
      <alignment wrapText="1"/>
    </xf>
    <xf numFmtId="0" fontId="4" fillId="9" borderId="2" xfId="0" applyFont="1" applyFill="1" applyBorder="1" applyAlignment="1">
      <alignment wrapText="1"/>
    </xf>
    <xf numFmtId="0" fontId="1" fillId="13" borderId="17" xfId="0" applyFont="1" applyFill="1" applyBorder="1" applyAlignment="1">
      <alignment wrapText="1"/>
    </xf>
    <xf numFmtId="0" fontId="13" fillId="13" borderId="17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15" borderId="0" xfId="0" applyFont="1" applyFill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14" fillId="11" borderId="0" xfId="0" applyFont="1" applyFill="1"/>
    <xf numFmtId="164" fontId="1" fillId="15" borderId="0" xfId="0" applyNumberFormat="1" applyFont="1" applyFill="1" applyAlignment="1">
      <alignment vertical="center" wrapText="1"/>
    </xf>
    <xf numFmtId="164" fontId="1" fillId="15" borderId="0" xfId="0" applyNumberFormat="1" applyFont="1" applyFill="1"/>
    <xf numFmtId="44" fontId="5" fillId="0" borderId="5" xfId="1" applyFont="1" applyBorder="1"/>
    <xf numFmtId="44" fontId="5" fillId="0" borderId="7" xfId="1" applyFont="1" applyBorder="1"/>
    <xf numFmtId="166" fontId="15" fillId="10" borderId="0" xfId="0" applyNumberFormat="1" applyFont="1" applyFill="1"/>
    <xf numFmtId="166" fontId="16" fillId="12" borderId="0" xfId="0" applyNumberFormat="1" applyFont="1" applyFill="1"/>
    <xf numFmtId="0" fontId="18" fillId="0" borderId="19" xfId="0" applyFont="1" applyBorder="1" applyAlignment="1">
      <alignment vertical="center"/>
    </xf>
    <xf numFmtId="0" fontId="0" fillId="13" borderId="20" xfId="0" applyFill="1" applyBorder="1" applyAlignment="1">
      <alignment wrapText="1"/>
    </xf>
    <xf numFmtId="0" fontId="0" fillId="0" borderId="22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6" xfId="0" applyBorder="1"/>
    <xf numFmtId="0" fontId="0" fillId="8" borderId="11" xfId="0" applyFill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17" fillId="0" borderId="2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21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99FF"/>
      <color rgb="FFB3E399"/>
      <color rgb="FFFFFE99"/>
      <color rgb="FFD3AA89"/>
      <color rgb="FFFFFF99"/>
      <color rgb="FF99FFCC"/>
      <color rgb="FF9DDB7B"/>
      <color rgb="FFFFCC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86D00-BF0F-1647-9B71-3CD4A1E996F7}">
  <dimension ref="A1:I52"/>
  <sheetViews>
    <sheetView tabSelected="1" zoomScale="55" zoomScaleNormal="55" workbookViewId="0">
      <selection activeCell="A6" sqref="A6"/>
    </sheetView>
  </sheetViews>
  <sheetFormatPr baseColWidth="10" defaultColWidth="10.7109375" defaultRowHeight="15" x14ac:dyDescent="0.25"/>
  <cols>
    <col min="1" max="1" width="43" customWidth="1"/>
    <col min="2" max="2" width="18" bestFit="1" customWidth="1"/>
    <col min="3" max="3" width="43" bestFit="1" customWidth="1"/>
    <col min="4" max="4" width="64.42578125" customWidth="1"/>
  </cols>
  <sheetData>
    <row r="1" spans="1:9" ht="30.75" x14ac:dyDescent="0.25">
      <c r="A1" s="2" t="s">
        <v>84</v>
      </c>
    </row>
    <row r="2" spans="1:9" ht="32.25" thickBot="1" x14ac:dyDescent="0.3">
      <c r="A2" s="41" t="s">
        <v>56</v>
      </c>
      <c r="B2" s="41" t="s">
        <v>0</v>
      </c>
      <c r="C2" s="41" t="s">
        <v>45</v>
      </c>
      <c r="D2" s="41" t="s">
        <v>89</v>
      </c>
    </row>
    <row r="3" spans="1:9" ht="39.75" thickBot="1" x14ac:dyDescent="0.35">
      <c r="A3" s="42" t="s">
        <v>3</v>
      </c>
      <c r="B3" s="42"/>
      <c r="C3" s="42"/>
      <c r="D3" s="42"/>
    </row>
    <row r="4" spans="1:9" x14ac:dyDescent="0.25">
      <c r="A4" s="17" t="s">
        <v>27</v>
      </c>
      <c r="B4" s="17">
        <v>2</v>
      </c>
      <c r="C4" s="17" t="s">
        <v>5</v>
      </c>
      <c r="D4" t="s">
        <v>88</v>
      </c>
    </row>
    <row r="5" spans="1:9" ht="30" customHeight="1" x14ac:dyDescent="0.25">
      <c r="A5" s="17" t="s">
        <v>57</v>
      </c>
      <c r="B5" s="17">
        <v>3</v>
      </c>
      <c r="C5" s="17" t="s">
        <v>46</v>
      </c>
      <c r="D5" t="s">
        <v>108</v>
      </c>
    </row>
    <row r="6" spans="1:9" x14ac:dyDescent="0.25">
      <c r="A6" s="17" t="s">
        <v>1</v>
      </c>
      <c r="B6" s="17">
        <v>2</v>
      </c>
      <c r="C6" s="17" t="s">
        <v>5</v>
      </c>
      <c r="D6" t="s">
        <v>90</v>
      </c>
    </row>
    <row r="7" spans="1:9" ht="18" x14ac:dyDescent="0.25">
      <c r="A7" t="s">
        <v>28</v>
      </c>
      <c r="B7" s="17">
        <v>3</v>
      </c>
      <c r="C7" s="17" t="s">
        <v>5</v>
      </c>
      <c r="D7" t="s">
        <v>91</v>
      </c>
      <c r="I7" s="35"/>
    </row>
    <row r="8" spans="1:9" x14ac:dyDescent="0.25">
      <c r="A8" s="17" t="s">
        <v>29</v>
      </c>
      <c r="B8" s="17">
        <v>2</v>
      </c>
      <c r="C8" s="17" t="s">
        <v>46</v>
      </c>
    </row>
    <row r="9" spans="1:9" ht="15.75" x14ac:dyDescent="0.25">
      <c r="A9" s="32" t="s">
        <v>30</v>
      </c>
      <c r="B9" s="32">
        <v>2</v>
      </c>
      <c r="C9" s="32" t="s">
        <v>46</v>
      </c>
      <c r="D9" s="32" t="s">
        <v>92</v>
      </c>
      <c r="I9" s="36"/>
    </row>
    <row r="10" spans="1:9" ht="59.25" thickBot="1" x14ac:dyDescent="0.35">
      <c r="A10" s="43" t="s">
        <v>31</v>
      </c>
      <c r="B10" s="43"/>
      <c r="C10" s="43"/>
      <c r="D10" s="43"/>
      <c r="I10" s="36"/>
    </row>
    <row r="11" spans="1:9" x14ac:dyDescent="0.25">
      <c r="A11" s="17" t="s">
        <v>32</v>
      </c>
      <c r="B11" s="17">
        <v>2</v>
      </c>
      <c r="C11" s="17" t="s">
        <v>47</v>
      </c>
      <c r="D11" t="s">
        <v>94</v>
      </c>
    </row>
    <row r="12" spans="1:9" x14ac:dyDescent="0.25">
      <c r="A12" s="17" t="s">
        <v>33</v>
      </c>
      <c r="B12" s="17">
        <v>2</v>
      </c>
      <c r="C12" s="17" t="s">
        <v>47</v>
      </c>
      <c r="D12" t="s">
        <v>93</v>
      </c>
    </row>
    <row r="13" spans="1:9" x14ac:dyDescent="0.25">
      <c r="A13" s="17" t="s">
        <v>58</v>
      </c>
      <c r="B13" s="17">
        <v>3</v>
      </c>
      <c r="C13" s="17" t="s">
        <v>47</v>
      </c>
      <c r="D13" t="s">
        <v>87</v>
      </c>
    </row>
    <row r="14" spans="1:9" x14ac:dyDescent="0.25">
      <c r="A14" s="17" t="s">
        <v>34</v>
      </c>
      <c r="B14" s="17">
        <v>2</v>
      </c>
      <c r="C14" s="17" t="s">
        <v>47</v>
      </c>
      <c r="D14" t="s">
        <v>95</v>
      </c>
    </row>
    <row r="15" spans="1:9" x14ac:dyDescent="0.25">
      <c r="A15" s="32" t="s">
        <v>35</v>
      </c>
      <c r="B15" s="32">
        <v>4</v>
      </c>
      <c r="C15" s="32" t="s">
        <v>48</v>
      </c>
      <c r="D15" s="32" t="s">
        <v>105</v>
      </c>
    </row>
    <row r="16" spans="1:9" ht="20.25" thickBot="1" x14ac:dyDescent="0.35">
      <c r="A16" s="44" t="s">
        <v>6</v>
      </c>
      <c r="B16" s="44"/>
      <c r="C16" s="44"/>
      <c r="D16" s="44"/>
    </row>
    <row r="17" spans="1:9" x14ac:dyDescent="0.25">
      <c r="A17" s="17" t="s">
        <v>7</v>
      </c>
      <c r="B17" s="17">
        <v>4</v>
      </c>
      <c r="C17" s="17" t="s">
        <v>47</v>
      </c>
      <c r="D17" t="s">
        <v>96</v>
      </c>
    </row>
    <row r="18" spans="1:9" x14ac:dyDescent="0.25">
      <c r="A18" s="17" t="s">
        <v>36</v>
      </c>
      <c r="B18" s="17">
        <v>3</v>
      </c>
      <c r="C18" s="17" t="s">
        <v>47</v>
      </c>
      <c r="D18" t="s">
        <v>98</v>
      </c>
    </row>
    <row r="19" spans="1:9" x14ac:dyDescent="0.25">
      <c r="A19" s="32" t="s">
        <v>37</v>
      </c>
      <c r="B19" s="32">
        <v>2</v>
      </c>
      <c r="C19" s="32" t="s">
        <v>47</v>
      </c>
      <c r="D19" s="32" t="s">
        <v>97</v>
      </c>
    </row>
    <row r="20" spans="1:9" ht="20.25" thickBot="1" x14ac:dyDescent="0.35">
      <c r="A20" s="47" t="s">
        <v>38</v>
      </c>
      <c r="B20" s="47"/>
      <c r="C20" s="47"/>
      <c r="D20" s="47"/>
    </row>
    <row r="21" spans="1:9" x14ac:dyDescent="0.25">
      <c r="A21" s="17" t="s">
        <v>39</v>
      </c>
      <c r="B21" s="17">
        <v>5</v>
      </c>
      <c r="C21" s="17" t="s">
        <v>49</v>
      </c>
      <c r="D21" t="s">
        <v>99</v>
      </c>
    </row>
    <row r="22" spans="1:9" x14ac:dyDescent="0.25">
      <c r="A22" s="32" t="s">
        <v>40</v>
      </c>
      <c r="B22" s="32">
        <v>6</v>
      </c>
      <c r="C22" s="32" t="s">
        <v>50</v>
      </c>
      <c r="D22" s="32" t="s">
        <v>100</v>
      </c>
    </row>
    <row r="23" spans="1:9" ht="39.75" thickBot="1" x14ac:dyDescent="0.35">
      <c r="A23" s="45" t="s">
        <v>63</v>
      </c>
      <c r="B23" s="45"/>
      <c r="C23" s="45"/>
      <c r="D23" s="45"/>
    </row>
    <row r="24" spans="1:9" ht="15.75" x14ac:dyDescent="0.25">
      <c r="A24" s="17" t="s">
        <v>41</v>
      </c>
      <c r="B24" s="17">
        <v>3</v>
      </c>
      <c r="C24" s="17" t="s">
        <v>51</v>
      </c>
      <c r="D24" t="s">
        <v>101</v>
      </c>
      <c r="I24" s="36"/>
    </row>
    <row r="25" spans="1:9" x14ac:dyDescent="0.25">
      <c r="A25" s="32" t="s">
        <v>2</v>
      </c>
      <c r="B25" s="32">
        <v>2</v>
      </c>
      <c r="C25" s="32" t="s">
        <v>52</v>
      </c>
      <c r="D25" s="32" t="s">
        <v>102</v>
      </c>
    </row>
    <row r="26" spans="1:9" ht="20.25" thickBot="1" x14ac:dyDescent="0.35">
      <c r="A26" s="46" t="s">
        <v>42</v>
      </c>
      <c r="B26" s="46"/>
      <c r="C26" s="46"/>
      <c r="D26" s="46"/>
    </row>
    <row r="27" spans="1:9" x14ac:dyDescent="0.25">
      <c r="A27" s="17" t="s">
        <v>43</v>
      </c>
      <c r="B27" s="17">
        <v>2</v>
      </c>
      <c r="C27" s="17" t="s">
        <v>11</v>
      </c>
      <c r="D27" t="s">
        <v>103</v>
      </c>
    </row>
    <row r="28" spans="1:9" x14ac:dyDescent="0.25">
      <c r="A28" s="32" t="s">
        <v>8</v>
      </c>
      <c r="B28" s="32">
        <v>2</v>
      </c>
      <c r="C28" s="32" t="s">
        <v>53</v>
      </c>
      <c r="D28" s="32" t="s">
        <v>104</v>
      </c>
    </row>
    <row r="29" spans="1:9" ht="20.25" thickBot="1" x14ac:dyDescent="0.35">
      <c r="A29" s="49" t="s">
        <v>44</v>
      </c>
      <c r="B29" s="48"/>
      <c r="C29" s="48"/>
      <c r="D29" s="48"/>
    </row>
    <row r="30" spans="1:9" x14ac:dyDescent="0.25">
      <c r="A30" s="17" t="s">
        <v>9</v>
      </c>
      <c r="B30" s="17">
        <v>2</v>
      </c>
      <c r="C30" s="17" t="s">
        <v>54</v>
      </c>
      <c r="D30" t="s">
        <v>107</v>
      </c>
    </row>
    <row r="31" spans="1:9" ht="15.75" thickBot="1" x14ac:dyDescent="0.3">
      <c r="A31" s="33" t="s">
        <v>12</v>
      </c>
      <c r="B31" s="33">
        <v>1</v>
      </c>
      <c r="C31" s="33" t="s">
        <v>55</v>
      </c>
      <c r="D31" s="33" t="s">
        <v>106</v>
      </c>
    </row>
    <row r="34" spans="3:9" x14ac:dyDescent="0.25">
      <c r="C34" s="24"/>
    </row>
    <row r="35" spans="3:9" x14ac:dyDescent="0.25">
      <c r="C35" s="17"/>
    </row>
    <row r="36" spans="3:9" x14ac:dyDescent="0.25">
      <c r="C36" s="17"/>
    </row>
    <row r="37" spans="3:9" x14ac:dyDescent="0.25">
      <c r="C37" s="17"/>
    </row>
    <row r="38" spans="3:9" ht="15.75" x14ac:dyDescent="0.25">
      <c r="C38" s="17"/>
      <c r="I38" s="36"/>
    </row>
    <row r="39" spans="3:9" x14ac:dyDescent="0.25">
      <c r="C39" s="17"/>
    </row>
    <row r="40" spans="3:9" x14ac:dyDescent="0.25">
      <c r="C40" s="17"/>
    </row>
    <row r="41" spans="3:9" ht="15.75" x14ac:dyDescent="0.25">
      <c r="C41" s="34"/>
    </row>
    <row r="42" spans="3:9" x14ac:dyDescent="0.25">
      <c r="C42" s="24"/>
    </row>
    <row r="43" spans="3:9" x14ac:dyDescent="0.25">
      <c r="C43" s="17"/>
    </row>
    <row r="44" spans="3:9" x14ac:dyDescent="0.25">
      <c r="C44" s="17"/>
    </row>
    <row r="45" spans="3:9" ht="15.75" x14ac:dyDescent="0.25">
      <c r="C45" s="17"/>
      <c r="I45" s="36"/>
    </row>
    <row r="46" spans="3:9" x14ac:dyDescent="0.25">
      <c r="C46" s="17"/>
    </row>
    <row r="47" spans="3:9" x14ac:dyDescent="0.25">
      <c r="C47" s="17"/>
    </row>
    <row r="52" spans="9:9" ht="15.75" x14ac:dyDescent="0.25">
      <c r="I52" s="3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AE1A89-F4C0-6D49-B1E8-9CFC4D5E173B}">
  <dimension ref="A1:BI25"/>
  <sheetViews>
    <sheetView zoomScale="75" workbookViewId="0">
      <selection activeCell="AL15" sqref="AL15"/>
    </sheetView>
  </sheetViews>
  <sheetFormatPr baseColWidth="10" defaultColWidth="10.7109375" defaultRowHeight="15" x14ac:dyDescent="0.25"/>
  <cols>
    <col min="1" max="1" width="62.42578125" customWidth="1"/>
    <col min="2" max="45" width="5.140625" customWidth="1"/>
    <col min="46" max="52" width="5.140625" style="15" customWidth="1"/>
  </cols>
  <sheetData>
    <row r="1" spans="1:61" ht="30.75" x14ac:dyDescent="0.25">
      <c r="A1" s="2" t="s">
        <v>69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50"/>
      <c r="AU1" s="50"/>
      <c r="AV1" s="50"/>
      <c r="AW1" s="50"/>
      <c r="AX1" s="50"/>
      <c r="AY1" s="50"/>
      <c r="AZ1" s="66"/>
    </row>
    <row r="2" spans="1:61" ht="21" x14ac:dyDescent="0.35">
      <c r="A2" s="60" t="s">
        <v>86</v>
      </c>
      <c r="B2" s="67" t="s">
        <v>85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9"/>
    </row>
    <row r="3" spans="1:61" x14ac:dyDescent="0.25">
      <c r="A3" s="13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1">
        <v>8</v>
      </c>
      <c r="J3" s="1">
        <v>9</v>
      </c>
      <c r="K3" s="1">
        <v>10</v>
      </c>
      <c r="L3" s="1">
        <v>11</v>
      </c>
      <c r="M3" s="1">
        <v>12</v>
      </c>
      <c r="N3" s="1">
        <v>13</v>
      </c>
      <c r="O3" s="1">
        <v>14</v>
      </c>
      <c r="P3" s="1">
        <v>15</v>
      </c>
      <c r="Q3" s="1">
        <v>16</v>
      </c>
      <c r="R3" s="1">
        <v>17</v>
      </c>
      <c r="S3" s="1">
        <v>18</v>
      </c>
      <c r="T3" s="1">
        <v>19</v>
      </c>
      <c r="U3" s="1">
        <v>20</v>
      </c>
      <c r="V3" s="1">
        <v>21</v>
      </c>
      <c r="W3" s="1">
        <v>22</v>
      </c>
      <c r="X3" s="1">
        <v>23</v>
      </c>
      <c r="Y3" s="1">
        <v>24</v>
      </c>
      <c r="Z3" s="1">
        <v>25</v>
      </c>
      <c r="AA3" s="1">
        <v>26</v>
      </c>
      <c r="AB3" s="1">
        <v>27</v>
      </c>
      <c r="AC3" s="1">
        <v>28</v>
      </c>
      <c r="AD3" s="1">
        <v>29</v>
      </c>
      <c r="AE3" s="1">
        <v>30</v>
      </c>
      <c r="AF3" s="1">
        <v>31</v>
      </c>
      <c r="AG3" s="1">
        <v>32</v>
      </c>
      <c r="AH3" s="1">
        <v>33</v>
      </c>
      <c r="AI3" s="1">
        <v>34</v>
      </c>
      <c r="AJ3" s="1">
        <v>35</v>
      </c>
      <c r="AK3" s="1">
        <v>36</v>
      </c>
      <c r="AL3" s="1">
        <v>37</v>
      </c>
      <c r="AM3" s="1">
        <v>38</v>
      </c>
      <c r="AN3" s="1">
        <v>39</v>
      </c>
      <c r="AO3" s="1">
        <v>40</v>
      </c>
      <c r="AP3" s="1">
        <v>41</v>
      </c>
      <c r="AQ3" s="1">
        <v>42</v>
      </c>
      <c r="AR3" s="1">
        <v>43</v>
      </c>
      <c r="AS3" s="1">
        <v>44</v>
      </c>
      <c r="AT3" s="23">
        <v>45</v>
      </c>
      <c r="AU3" s="23">
        <v>46</v>
      </c>
      <c r="AV3" s="23">
        <v>47</v>
      </c>
      <c r="AW3" s="23">
        <v>48</v>
      </c>
      <c r="AX3" s="23">
        <v>49</v>
      </c>
      <c r="AY3" s="23">
        <v>50</v>
      </c>
      <c r="AZ3" s="62">
        <v>51</v>
      </c>
    </row>
    <row r="4" spans="1:61" x14ac:dyDescent="0.25">
      <c r="A4" s="26" t="s">
        <v>27</v>
      </c>
      <c r="B4" s="10"/>
      <c r="C4" s="10"/>
      <c r="AZ4" s="63"/>
    </row>
    <row r="5" spans="1:61" x14ac:dyDescent="0.25">
      <c r="A5" s="26" t="s">
        <v>57</v>
      </c>
      <c r="D5" s="10"/>
      <c r="E5" s="10"/>
      <c r="F5" s="10"/>
      <c r="AZ5" s="63"/>
    </row>
    <row r="6" spans="1:61" x14ac:dyDescent="0.25">
      <c r="A6" s="26" t="s">
        <v>1</v>
      </c>
      <c r="D6" s="10"/>
      <c r="E6" s="10"/>
      <c r="AZ6" s="63"/>
    </row>
    <row r="7" spans="1:61" x14ac:dyDescent="0.25">
      <c r="A7" s="26" t="s">
        <v>28</v>
      </c>
      <c r="B7" s="37"/>
      <c r="F7" s="10"/>
      <c r="G7" s="10"/>
      <c r="H7" s="10"/>
      <c r="AZ7" s="63"/>
    </row>
    <row r="8" spans="1:61" x14ac:dyDescent="0.25">
      <c r="A8" s="26" t="s">
        <v>29</v>
      </c>
      <c r="B8" s="37"/>
      <c r="I8" s="10"/>
      <c r="J8" s="10"/>
      <c r="AZ8" s="63"/>
    </row>
    <row r="9" spans="1:61" x14ac:dyDescent="0.25">
      <c r="A9" s="26" t="s">
        <v>30</v>
      </c>
      <c r="B9" s="37"/>
      <c r="K9" s="10"/>
      <c r="L9" s="10"/>
      <c r="AR9" s="15"/>
      <c r="AS9" s="15"/>
      <c r="AZ9" s="63"/>
    </row>
    <row r="10" spans="1:61" x14ac:dyDescent="0.25">
      <c r="A10" s="27" t="s">
        <v>32</v>
      </c>
      <c r="B10" s="37"/>
      <c r="M10" s="11"/>
      <c r="N10" s="11"/>
      <c r="AR10" s="15"/>
      <c r="AS10" s="15"/>
      <c r="AZ10" s="63"/>
    </row>
    <row r="11" spans="1:61" x14ac:dyDescent="0.25">
      <c r="A11" s="27" t="s">
        <v>33</v>
      </c>
      <c r="B11" s="37"/>
      <c r="O11" s="11"/>
      <c r="P11" s="11"/>
      <c r="AR11" s="15"/>
      <c r="AS11" s="15"/>
      <c r="AZ11" s="63"/>
    </row>
    <row r="12" spans="1:61" x14ac:dyDescent="0.25">
      <c r="A12" s="27" t="s">
        <v>58</v>
      </c>
      <c r="B12" s="37"/>
      <c r="Q12" s="11"/>
      <c r="R12" s="11"/>
      <c r="S12" s="11"/>
      <c r="AR12" s="15"/>
      <c r="AS12" s="15"/>
      <c r="AZ12" s="63"/>
    </row>
    <row r="13" spans="1:61" x14ac:dyDescent="0.25">
      <c r="A13" s="38" t="s">
        <v>34</v>
      </c>
      <c r="T13" s="11"/>
      <c r="U13" s="11"/>
      <c r="AT13"/>
      <c r="AU13"/>
      <c r="AV13"/>
      <c r="AW13"/>
      <c r="AX13"/>
      <c r="AY13"/>
      <c r="AZ13" s="64"/>
      <c r="BF13" s="15"/>
      <c r="BG13" s="15"/>
      <c r="BH13" s="15"/>
      <c r="BI13" s="15"/>
    </row>
    <row r="14" spans="1:61" x14ac:dyDescent="0.25">
      <c r="A14" s="38" t="s">
        <v>35</v>
      </c>
      <c r="V14" s="11"/>
      <c r="W14" s="11"/>
      <c r="X14" s="11"/>
      <c r="Y14" s="11"/>
      <c r="AT14"/>
      <c r="AU14"/>
      <c r="AV14"/>
      <c r="AW14"/>
      <c r="AX14"/>
      <c r="AY14"/>
      <c r="AZ14" s="64"/>
      <c r="BF14" s="15"/>
      <c r="BG14" s="15"/>
      <c r="BH14" s="15"/>
      <c r="BI14" s="15"/>
    </row>
    <row r="15" spans="1:61" x14ac:dyDescent="0.25">
      <c r="A15" s="39" t="s">
        <v>7</v>
      </c>
      <c r="Z15" s="12"/>
      <c r="AA15" s="12"/>
      <c r="AB15" s="12"/>
      <c r="AC15" s="12"/>
      <c r="AT15"/>
      <c r="AU15"/>
      <c r="AV15"/>
      <c r="AW15"/>
      <c r="AX15"/>
      <c r="AY15"/>
      <c r="AZ15" s="64"/>
      <c r="BF15" s="15"/>
      <c r="BG15" s="15"/>
      <c r="BH15" s="15"/>
      <c r="BI15" s="15"/>
    </row>
    <row r="16" spans="1:61" x14ac:dyDescent="0.25">
      <c r="A16" s="28" t="s">
        <v>36</v>
      </c>
      <c r="AD16" s="12"/>
      <c r="AE16" s="12"/>
      <c r="AF16" s="12"/>
      <c r="AT16"/>
      <c r="AU16"/>
      <c r="AV16"/>
      <c r="AW16"/>
      <c r="AX16"/>
      <c r="AY16"/>
      <c r="AZ16" s="64"/>
      <c r="BF16" s="15"/>
      <c r="BG16" s="15"/>
      <c r="BH16" s="15"/>
      <c r="BI16" s="15"/>
    </row>
    <row r="17" spans="1:61" x14ac:dyDescent="0.25">
      <c r="A17" s="28" t="s">
        <v>37</v>
      </c>
      <c r="AG17" s="12"/>
      <c r="AH17" s="12"/>
      <c r="AT17"/>
      <c r="AU17"/>
      <c r="AV17"/>
      <c r="AW17"/>
      <c r="AX17"/>
      <c r="AY17"/>
      <c r="AZ17" s="64"/>
      <c r="BF17" s="15"/>
      <c r="BG17" s="15"/>
      <c r="BH17" s="15"/>
      <c r="BI17" s="15"/>
    </row>
    <row r="18" spans="1:61" x14ac:dyDescent="0.25">
      <c r="A18" s="29" t="s">
        <v>39</v>
      </c>
      <c r="AI18" s="20"/>
      <c r="AJ18" s="20"/>
      <c r="AK18" s="20"/>
      <c r="AL18" s="20"/>
      <c r="AM18" s="20"/>
      <c r="AN18" s="15"/>
      <c r="AO18" s="15"/>
      <c r="AP18" s="15"/>
      <c r="AQ18" s="15"/>
      <c r="AT18"/>
      <c r="AU18"/>
      <c r="AV18"/>
      <c r="AW18"/>
      <c r="AX18"/>
      <c r="AY18"/>
      <c r="AZ18" s="64"/>
      <c r="BF18" s="15"/>
      <c r="BG18" s="15"/>
      <c r="BH18" s="15"/>
      <c r="BI18" s="15"/>
    </row>
    <row r="19" spans="1:61" x14ac:dyDescent="0.25">
      <c r="A19" s="29" t="s">
        <v>40</v>
      </c>
      <c r="AI19" s="20"/>
      <c r="AJ19" s="20"/>
      <c r="AK19" s="20"/>
      <c r="AL19" s="20"/>
      <c r="AM19" s="20"/>
      <c r="AN19" s="20"/>
      <c r="AR19" s="15"/>
      <c r="AS19" s="15"/>
      <c r="AU19"/>
      <c r="AV19"/>
      <c r="AW19"/>
      <c r="AX19"/>
      <c r="AY19"/>
      <c r="AZ19" s="64"/>
      <c r="BF19" s="15"/>
      <c r="BG19" s="15"/>
      <c r="BH19" s="15"/>
      <c r="BI19" s="15"/>
    </row>
    <row r="20" spans="1:61" x14ac:dyDescent="0.25">
      <c r="A20" s="30" t="s">
        <v>41</v>
      </c>
      <c r="AO20" s="21"/>
      <c r="AP20" s="21"/>
      <c r="AQ20" s="21"/>
      <c r="AT20"/>
      <c r="AW20"/>
      <c r="AX20"/>
      <c r="AY20"/>
      <c r="AZ20" s="64"/>
      <c r="BF20" s="15"/>
      <c r="BG20" s="15"/>
      <c r="BH20" s="15"/>
      <c r="BI20" s="15"/>
    </row>
    <row r="21" spans="1:61" x14ac:dyDescent="0.25">
      <c r="A21" s="30" t="s">
        <v>2</v>
      </c>
      <c r="AR21" s="21"/>
      <c r="AS21" s="21"/>
      <c r="AT21"/>
      <c r="AU21"/>
      <c r="AV21"/>
      <c r="AZ21" s="63"/>
      <c r="BA21" s="15"/>
      <c r="BF21" s="15"/>
      <c r="BG21" s="15"/>
      <c r="BH21" s="15"/>
      <c r="BI21" s="15"/>
    </row>
    <row r="22" spans="1:61" x14ac:dyDescent="0.25">
      <c r="A22" s="31" t="s">
        <v>43</v>
      </c>
      <c r="AT22" s="22"/>
      <c r="AU22" s="22"/>
      <c r="AV22"/>
      <c r="AZ22" s="63"/>
      <c r="BA22" s="15"/>
      <c r="BB22" s="15"/>
      <c r="BF22" s="15"/>
      <c r="BG22" s="15"/>
      <c r="BH22" s="15"/>
      <c r="BI22" s="15"/>
    </row>
    <row r="23" spans="1:61" x14ac:dyDescent="0.25">
      <c r="A23" s="31" t="s">
        <v>8</v>
      </c>
      <c r="AT23"/>
      <c r="AU23"/>
      <c r="AV23" s="22"/>
      <c r="AW23" s="22"/>
      <c r="AX23"/>
      <c r="AY23"/>
      <c r="AZ23" s="64"/>
      <c r="BC23" s="15"/>
      <c r="BD23" s="15"/>
      <c r="BE23" s="15"/>
      <c r="BF23" s="15"/>
      <c r="BG23" s="15"/>
      <c r="BH23" s="15"/>
      <c r="BI23" s="15"/>
    </row>
    <row r="24" spans="1:61" x14ac:dyDescent="0.25">
      <c r="A24" s="25" t="s">
        <v>9</v>
      </c>
      <c r="AT24"/>
      <c r="AU24"/>
      <c r="AV24"/>
      <c r="AW24"/>
      <c r="AX24" s="18"/>
      <c r="AY24" s="18"/>
      <c r="AZ24" s="63"/>
      <c r="BF24" s="15"/>
      <c r="BG24" s="15"/>
      <c r="BH24" s="15"/>
      <c r="BI24" s="15"/>
    </row>
    <row r="25" spans="1:61" x14ac:dyDescent="0.25">
      <c r="A25" s="61" t="s">
        <v>12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65"/>
      <c r="BF25" s="15"/>
      <c r="BG25" s="15"/>
      <c r="BH25" s="15"/>
      <c r="BI25" s="15"/>
    </row>
  </sheetData>
  <mergeCells count="1">
    <mergeCell ref="B2:AZ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E695B-15A5-4593-A27D-922F21227717}">
  <dimension ref="A1:E52"/>
  <sheetViews>
    <sheetView topLeftCell="A31" zoomScale="90" zoomScaleNormal="90" workbookViewId="0">
      <selection activeCell="C46" sqref="C46"/>
    </sheetView>
  </sheetViews>
  <sheetFormatPr baseColWidth="10" defaultRowHeight="15" x14ac:dyDescent="0.25"/>
  <cols>
    <col min="1" max="1" width="50.28515625" customWidth="1"/>
    <col min="2" max="2" width="25.140625" customWidth="1"/>
    <col min="5" max="5" width="25.5703125" customWidth="1"/>
  </cols>
  <sheetData>
    <row r="1" spans="1:3" ht="30.75" x14ac:dyDescent="0.25">
      <c r="A1" s="2" t="s">
        <v>62</v>
      </c>
    </row>
    <row r="2" spans="1:3" ht="19.5" x14ac:dyDescent="0.3">
      <c r="A2" s="53" t="s">
        <v>75</v>
      </c>
      <c r="B2" s="53"/>
    </row>
    <row r="3" spans="1:3" ht="33" customHeight="1" thickBot="1" x14ac:dyDescent="0.3">
      <c r="A3" s="52" t="s">
        <v>14</v>
      </c>
      <c r="B3" s="52" t="s">
        <v>70</v>
      </c>
      <c r="C3" s="14"/>
    </row>
    <row r="4" spans="1:3" ht="15.75" customHeight="1" x14ac:dyDescent="0.25">
      <c r="A4" s="15" t="s">
        <v>71</v>
      </c>
      <c r="B4" s="16">
        <v>20000</v>
      </c>
    </row>
    <row r="5" spans="1:3" ht="15.75" customHeight="1" x14ac:dyDescent="0.25">
      <c r="A5" s="15" t="s">
        <v>13</v>
      </c>
      <c r="B5" s="16">
        <v>1200</v>
      </c>
    </row>
    <row r="6" spans="1:3" ht="15.75" customHeight="1" x14ac:dyDescent="0.25">
      <c r="A6" s="15" t="s">
        <v>72</v>
      </c>
      <c r="B6" s="16">
        <v>3500</v>
      </c>
    </row>
    <row r="7" spans="1:3" ht="15.75" customHeight="1" x14ac:dyDescent="0.25">
      <c r="A7" s="15" t="s">
        <v>16</v>
      </c>
      <c r="B7" s="16">
        <v>3000</v>
      </c>
    </row>
    <row r="8" spans="1:3" ht="15.75" customHeight="1" x14ac:dyDescent="0.25">
      <c r="A8" s="15" t="s">
        <v>17</v>
      </c>
      <c r="B8" s="16">
        <v>2000</v>
      </c>
    </row>
    <row r="9" spans="1:3" ht="15.75" customHeight="1" x14ac:dyDescent="0.25">
      <c r="A9" s="15" t="s">
        <v>18</v>
      </c>
      <c r="B9" s="16">
        <v>3000</v>
      </c>
    </row>
    <row r="10" spans="1:3" x14ac:dyDescent="0.25">
      <c r="A10" s="51" t="s">
        <v>15</v>
      </c>
      <c r="B10" s="55">
        <f>SUM(B4:B9)</f>
        <v>32700</v>
      </c>
    </row>
    <row r="13" spans="1:3" ht="19.5" x14ac:dyDescent="0.3">
      <c r="A13" s="53" t="s">
        <v>76</v>
      </c>
      <c r="B13" s="53"/>
    </row>
    <row r="14" spans="1:3" ht="30.75" thickBot="1" x14ac:dyDescent="0.3">
      <c r="A14" s="52" t="s">
        <v>14</v>
      </c>
      <c r="B14" s="52" t="s">
        <v>70</v>
      </c>
    </row>
    <row r="15" spans="1:3" ht="15.75" customHeight="1" x14ac:dyDescent="0.25">
      <c r="A15" s="15" t="s">
        <v>80</v>
      </c>
      <c r="B15" s="16">
        <v>25000</v>
      </c>
    </row>
    <row r="16" spans="1:3" ht="15.75" customHeight="1" x14ac:dyDescent="0.25">
      <c r="A16" s="15" t="s">
        <v>81</v>
      </c>
      <c r="B16" s="16">
        <v>15000</v>
      </c>
    </row>
    <row r="17" spans="1:2" ht="15.75" customHeight="1" x14ac:dyDescent="0.25">
      <c r="A17" s="15" t="s">
        <v>20</v>
      </c>
      <c r="B17" s="16">
        <v>10000</v>
      </c>
    </row>
    <row r="18" spans="1:2" x14ac:dyDescent="0.25">
      <c r="A18" s="51" t="s">
        <v>15</v>
      </c>
      <c r="B18" s="54">
        <f>SUM(B15:B17)</f>
        <v>50000</v>
      </c>
    </row>
    <row r="21" spans="1:2" ht="19.5" x14ac:dyDescent="0.3">
      <c r="A21" s="53" t="s">
        <v>78</v>
      </c>
      <c r="B21" s="53"/>
    </row>
    <row r="22" spans="1:2" ht="30.75" thickBot="1" x14ac:dyDescent="0.3">
      <c r="A22" s="52" t="s">
        <v>14</v>
      </c>
      <c r="B22" s="52" t="s">
        <v>70</v>
      </c>
    </row>
    <row r="23" spans="1:2" ht="15.75" customHeight="1" x14ac:dyDescent="0.25">
      <c r="A23" s="15" t="s">
        <v>23</v>
      </c>
      <c r="B23" s="16" t="s">
        <v>73</v>
      </c>
    </row>
    <row r="24" spans="1:2" ht="15.75" customHeight="1" x14ac:dyDescent="0.25">
      <c r="A24" s="15" t="s">
        <v>21</v>
      </c>
      <c r="B24" s="16">
        <v>12000</v>
      </c>
    </row>
    <row r="25" spans="1:2" ht="15.75" customHeight="1" x14ac:dyDescent="0.25">
      <c r="A25" s="15" t="s">
        <v>74</v>
      </c>
      <c r="B25" s="16">
        <v>10000</v>
      </c>
    </row>
    <row r="26" spans="1:2" x14ac:dyDescent="0.25">
      <c r="A26" s="51" t="s">
        <v>77</v>
      </c>
      <c r="B26" s="54">
        <f>SUM(B24:B25)</f>
        <v>22000</v>
      </c>
    </row>
    <row r="29" spans="1:2" ht="19.5" x14ac:dyDescent="0.3">
      <c r="A29" s="53" t="s">
        <v>79</v>
      </c>
      <c r="B29" s="53"/>
    </row>
    <row r="30" spans="1:2" ht="30.75" thickBot="1" x14ac:dyDescent="0.3">
      <c r="A30" s="52" t="s">
        <v>14</v>
      </c>
      <c r="B30" s="52" t="s">
        <v>70</v>
      </c>
    </row>
    <row r="31" spans="1:2" ht="15.75" customHeight="1" x14ac:dyDescent="0.25">
      <c r="A31" s="15" t="s">
        <v>22</v>
      </c>
      <c r="B31" s="16">
        <v>5000</v>
      </c>
    </row>
    <row r="32" spans="1:2" ht="15.75" customHeight="1" x14ac:dyDescent="0.25">
      <c r="A32" s="15" t="s">
        <v>26</v>
      </c>
      <c r="B32" s="16">
        <v>4000</v>
      </c>
    </row>
    <row r="33" spans="1:5" ht="15.75" customHeight="1" x14ac:dyDescent="0.25">
      <c r="A33" s="15" t="s">
        <v>24</v>
      </c>
      <c r="B33" s="16">
        <v>8000</v>
      </c>
    </row>
    <row r="34" spans="1:5" ht="15.75" customHeight="1" x14ac:dyDescent="0.25">
      <c r="A34" s="15" t="s">
        <v>25</v>
      </c>
      <c r="B34" s="16">
        <v>20000</v>
      </c>
    </row>
    <row r="35" spans="1:5" x14ac:dyDescent="0.25">
      <c r="A35" s="51" t="s">
        <v>77</v>
      </c>
      <c r="B35" s="54">
        <f>SUM(B31:B34)</f>
        <v>37000</v>
      </c>
    </row>
    <row r="37" spans="1:5" ht="19.5" x14ac:dyDescent="0.3">
      <c r="A37" s="53" t="s">
        <v>68</v>
      </c>
      <c r="B37" s="53"/>
      <c r="C37" s="53"/>
      <c r="D37" s="53"/>
      <c r="E37" s="53"/>
    </row>
    <row r="38" spans="1:5" ht="30.75" thickBot="1" x14ac:dyDescent="0.3">
      <c r="A38" s="52" t="s">
        <v>59</v>
      </c>
      <c r="B38" s="52" t="s">
        <v>64</v>
      </c>
      <c r="C38" s="52" t="s">
        <v>65</v>
      </c>
      <c r="D38" s="52" t="s">
        <v>66</v>
      </c>
      <c r="E38" s="52" t="s">
        <v>67</v>
      </c>
    </row>
    <row r="39" spans="1:5" x14ac:dyDescent="0.25">
      <c r="A39" s="15" t="s">
        <v>5</v>
      </c>
      <c r="B39" s="15">
        <v>1</v>
      </c>
      <c r="C39" s="15">
        <v>11</v>
      </c>
      <c r="D39" s="16">
        <v>8085</v>
      </c>
      <c r="E39" s="40">
        <f t="shared" ref="E39:E46" si="0">D39*C39*B39</f>
        <v>88935</v>
      </c>
    </row>
    <row r="40" spans="1:5" x14ac:dyDescent="0.25">
      <c r="A40" s="15" t="s">
        <v>47</v>
      </c>
      <c r="B40" s="15">
        <v>2</v>
      </c>
      <c r="C40" s="15">
        <v>29</v>
      </c>
      <c r="D40" s="16">
        <v>6929</v>
      </c>
      <c r="E40" s="40">
        <f t="shared" si="0"/>
        <v>401882</v>
      </c>
    </row>
    <row r="41" spans="1:5" x14ac:dyDescent="0.25">
      <c r="A41" s="15" t="s">
        <v>49</v>
      </c>
      <c r="B41" s="15">
        <v>2</v>
      </c>
      <c r="C41" s="15">
        <v>10</v>
      </c>
      <c r="D41" s="16">
        <v>8085</v>
      </c>
      <c r="E41" s="40">
        <f t="shared" si="0"/>
        <v>161700</v>
      </c>
    </row>
    <row r="42" spans="1:5" x14ac:dyDescent="0.25">
      <c r="A42" s="15" t="s">
        <v>50</v>
      </c>
      <c r="B42" s="15">
        <v>2</v>
      </c>
      <c r="C42" s="15">
        <v>11</v>
      </c>
      <c r="D42" s="16">
        <v>9240</v>
      </c>
      <c r="E42" s="40">
        <f t="shared" si="0"/>
        <v>203280</v>
      </c>
    </row>
    <row r="43" spans="1:5" x14ac:dyDescent="0.25">
      <c r="A43" s="15" t="s">
        <v>60</v>
      </c>
      <c r="B43" s="15">
        <v>1</v>
      </c>
      <c r="C43" s="15">
        <v>4</v>
      </c>
      <c r="D43" s="16">
        <v>5774</v>
      </c>
      <c r="E43" s="40">
        <f t="shared" si="0"/>
        <v>23096</v>
      </c>
    </row>
    <row r="44" spans="1:5" x14ac:dyDescent="0.25">
      <c r="A44" s="15" t="s">
        <v>11</v>
      </c>
      <c r="B44" s="15">
        <v>1</v>
      </c>
      <c r="C44" s="15">
        <v>4</v>
      </c>
      <c r="D44" s="16">
        <v>8085</v>
      </c>
      <c r="E44" s="40">
        <f t="shared" si="0"/>
        <v>32340</v>
      </c>
    </row>
    <row r="45" spans="1:5" x14ac:dyDescent="0.25">
      <c r="A45" s="15" t="s">
        <v>10</v>
      </c>
      <c r="B45" s="15">
        <v>1</v>
      </c>
      <c r="C45" s="15">
        <v>3</v>
      </c>
      <c r="D45" s="16">
        <v>4618</v>
      </c>
      <c r="E45" s="40">
        <f t="shared" si="0"/>
        <v>13854</v>
      </c>
    </row>
    <row r="46" spans="1:5" x14ac:dyDescent="0.25">
      <c r="A46" s="15" t="s">
        <v>61</v>
      </c>
      <c r="B46" s="15">
        <v>1</v>
      </c>
      <c r="C46" s="15">
        <v>1</v>
      </c>
      <c r="D46" s="16">
        <v>5774</v>
      </c>
      <c r="E46" s="40">
        <f t="shared" si="0"/>
        <v>5774</v>
      </c>
    </row>
    <row r="47" spans="1:5" x14ac:dyDescent="0.25">
      <c r="A47" s="19" t="s">
        <v>19</v>
      </c>
      <c r="B47" s="19"/>
      <c r="C47" s="19"/>
      <c r="D47" s="19"/>
      <c r="E47" s="58">
        <f>SUM(E39:E46)</f>
        <v>930861</v>
      </c>
    </row>
    <row r="48" spans="1:5" x14ac:dyDescent="0.25">
      <c r="A48" s="19" t="s">
        <v>82</v>
      </c>
      <c r="B48" s="19"/>
      <c r="C48" s="19"/>
      <c r="D48" s="19"/>
      <c r="E48" s="59">
        <f>E47*1.3</f>
        <v>1210119.3</v>
      </c>
    </row>
    <row r="49" spans="1:5" ht="15.75" thickBot="1" x14ac:dyDescent="0.3"/>
    <row r="50" spans="1:5" ht="15.75" x14ac:dyDescent="0.25">
      <c r="A50" s="3" t="s">
        <v>15</v>
      </c>
      <c r="B50" s="4"/>
      <c r="C50" s="4"/>
      <c r="D50" s="4"/>
      <c r="E50" s="56">
        <f>SUM(B10,E48,B35,B26,B18)</f>
        <v>1351819.3</v>
      </c>
    </row>
    <row r="51" spans="1:5" ht="16.5" thickBot="1" x14ac:dyDescent="0.3">
      <c r="A51" s="5" t="s">
        <v>83</v>
      </c>
      <c r="B51" s="6"/>
      <c r="C51" s="6"/>
      <c r="D51" s="6"/>
      <c r="E51" s="57">
        <f>E50*0.1</f>
        <v>135181.93000000002</v>
      </c>
    </row>
    <row r="52" spans="1:5" ht="20.25" thickBot="1" x14ac:dyDescent="0.3">
      <c r="A52" s="7" t="s">
        <v>4</v>
      </c>
      <c r="B52" s="8"/>
      <c r="C52" s="8"/>
      <c r="D52" s="8"/>
      <c r="E52" s="9">
        <f>SUM(E50:E51)</f>
        <v>1487001.23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Actividades y roles</vt:lpstr>
      <vt:lpstr>Cronograma - Gantt</vt:lpstr>
      <vt:lpstr>Costos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LUISA CRISTINA VILLANUEVA DIAZ</cp:lastModifiedBy>
  <dcterms:created xsi:type="dcterms:W3CDTF">2025-03-13T15:52:07Z</dcterms:created>
  <dcterms:modified xsi:type="dcterms:W3CDTF">2025-03-19T22:14:11Z</dcterms:modified>
</cp:coreProperties>
</file>