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scala_fixa" sheetId="2" r:id="rId5"/>
  </sheets>
  <definedNames/>
  <calcPr/>
  <extLst>
    <ext uri="GoogleSheetsCustomDataVersion2">
      <go:sheetsCustomData xmlns:go="http://customooxmlschemas.google.com/" r:id="rId6" roundtripDataChecksum="uE417NiFmx9coGXSY51N/XdFVGbhSxQAXNf+U3Sj3VA="/>
    </ext>
  </extLst>
</workbook>
</file>

<file path=xl/sharedStrings.xml><?xml version="1.0" encoding="utf-8"?>
<sst xmlns="http://schemas.openxmlformats.org/spreadsheetml/2006/main" count="365" uniqueCount="39">
  <si>
    <t>N° da palheta</t>
  </si>
  <si>
    <t>N° de ovos_manual</t>
  </si>
  <si>
    <t>resolução</t>
  </si>
  <si>
    <t>Distância focal</t>
  </si>
  <si>
    <t>Balanço de branco</t>
  </si>
  <si>
    <t>ISO</t>
  </si>
  <si>
    <t>Tempo de exposição</t>
  </si>
  <si>
    <t>Abertura</t>
  </si>
  <si>
    <t>tipo de palheta</t>
  </si>
  <si>
    <t>Num_ovos_automatizada</t>
  </si>
  <si>
    <t>Diferença</t>
  </si>
  <si>
    <t>Erro</t>
  </si>
  <si>
    <t>DP</t>
  </si>
  <si>
    <t>tam_medio_ovo (em pixels)</t>
  </si>
  <si>
    <t>OBS</t>
  </si>
  <si>
    <t>IMG</t>
  </si>
  <si>
    <t>5312x2988</t>
  </si>
  <si>
    <t>4,3mm</t>
  </si>
  <si>
    <t>auto</t>
  </si>
  <si>
    <t>1/120s</t>
  </si>
  <si>
    <t>F1,9</t>
  </si>
  <si>
    <t>revestida tecido</t>
  </si>
  <si>
    <t>tecido com sujeira e manchas</t>
  </si>
  <si>
    <t>NEGATIVE COM REALCE DE CONTRASTE</t>
  </si>
  <si>
    <t>*baixa gamma e baixa saturação</t>
  </si>
  <si>
    <t>tecido limpo</t>
  </si>
  <si>
    <t>tecido limpo com algumas sujeiras</t>
  </si>
  <si>
    <t>tecido limpo com algumas manchas</t>
  </si>
  <si>
    <t>tecido limpo com algumas manchas - pixels dos furos do tecido confunde com pixels dos ovos</t>
  </si>
  <si>
    <t>tecido limpo - pixels dos furos do tecido confunde com os pixels dos ovos</t>
  </si>
  <si>
    <t>tecido com muita sujeira e manchas</t>
  </si>
  <si>
    <t>madeirite</t>
  </si>
  <si>
    <t>não encontrado</t>
  </si>
  <si>
    <t>madeirite limpo</t>
  </si>
  <si>
    <t>1/60s</t>
  </si>
  <si>
    <t>Erro (%) Médio</t>
  </si>
  <si>
    <t>Desvio Padrão</t>
  </si>
  <si>
    <t>N° de ovos</t>
  </si>
  <si>
    <t>Num_ovos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</si>
</sst>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1" xfId="0" applyFont="1" applyNumberFormat="1"/>
    <xf borderId="0" fillId="0" fontId="2" numFmtId="164" xfId="0" applyFont="1" applyNumberFormat="1"/>
    <xf borderId="0" fillId="0" fontId="2" numFmtId="2" xfId="0" applyFont="1" applyNumberFormat="1"/>
    <xf borderId="0" fillId="0" fontId="3" numFmtId="0" xfId="0" applyFont="1"/>
    <xf borderId="1" fillId="2" fontId="1" numFmtId="0" xfId="0" applyBorder="1" applyFill="1" applyFont="1"/>
    <xf borderId="1" fillId="2" fontId="2" numFmtId="0" xfId="0" applyBorder="1" applyFont="1"/>
    <xf borderId="0" fillId="0" fontId="2" numFmtId="0" xfId="0" applyAlignment="1" applyFont="1">
      <alignment horizontal="right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9.5"/>
    <col customWidth="1" hidden="1" min="3" max="3" width="9.63"/>
    <col customWidth="1" hidden="1" min="4" max="4" width="12.5"/>
    <col customWidth="1" hidden="1" min="5" max="5" width="15.88"/>
    <col customWidth="1" hidden="1" min="6" max="6" width="4.0"/>
    <col customWidth="1" hidden="1" min="7" max="7" width="17.63"/>
    <col customWidth="1" hidden="1" min="8" max="8" width="7.75"/>
    <col customWidth="1" min="9" max="9" width="13.5"/>
    <col customWidth="1" min="10" max="10" width="9.13"/>
    <col customWidth="1" min="11" max="12" width="8.5"/>
    <col customWidth="1" min="13" max="13" width="7.38"/>
    <col customWidth="1" min="14" max="14" width="23.0"/>
    <col customWidth="1" min="15" max="15" width="21.38"/>
    <col customWidth="1" min="16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1">
        <v>1.0</v>
      </c>
      <c r="B2" s="1">
        <v>126.0</v>
      </c>
      <c r="C2" s="1" t="s">
        <v>16</v>
      </c>
      <c r="D2" s="1" t="s">
        <v>17</v>
      </c>
      <c r="E2" s="1" t="s">
        <v>18</v>
      </c>
      <c r="F2" s="1">
        <v>64.0</v>
      </c>
      <c r="G2" s="1" t="s">
        <v>19</v>
      </c>
      <c r="H2" s="1" t="s">
        <v>20</v>
      </c>
      <c r="I2" s="1" t="s">
        <v>21</v>
      </c>
      <c r="J2" s="3">
        <f>6434/57</f>
        <v>112.877193</v>
      </c>
      <c r="K2" s="3">
        <f>B2-J2</f>
        <v>13.12280702</v>
      </c>
      <c r="L2" s="4">
        <f t="shared" ref="L2:L11" si="1">K2/B2</f>
        <v>0.104149262</v>
      </c>
      <c r="M2" s="5">
        <f t="shared" ref="M2:M11" si="2">_xlfn.STDEV.S(B2,J2)</f>
        <v>9.27922583</v>
      </c>
      <c r="N2" s="6">
        <v>57.0</v>
      </c>
      <c r="O2" s="6" t="s">
        <v>22</v>
      </c>
      <c r="P2" s="6" t="s">
        <v>23</v>
      </c>
      <c r="S2" s="6" t="s">
        <v>24</v>
      </c>
    </row>
    <row r="3" ht="15.75" customHeight="1">
      <c r="A3" s="1">
        <v>2.0</v>
      </c>
      <c r="B3" s="1">
        <v>120.0</v>
      </c>
      <c r="C3" s="1" t="s">
        <v>16</v>
      </c>
      <c r="D3" s="1" t="s">
        <v>17</v>
      </c>
      <c r="E3" s="1" t="s">
        <v>18</v>
      </c>
      <c r="F3" s="1">
        <v>64.0</v>
      </c>
      <c r="G3" s="1" t="s">
        <v>19</v>
      </c>
      <c r="H3" s="1" t="s">
        <v>20</v>
      </c>
      <c r="I3" s="1" t="s">
        <v>21</v>
      </c>
      <c r="J3" s="3">
        <f>5649/44</f>
        <v>128.3863636</v>
      </c>
      <c r="K3" s="3">
        <f>J3-B3</f>
        <v>8.386363636</v>
      </c>
      <c r="L3" s="4">
        <f t="shared" si="1"/>
        <v>0.06988636364</v>
      </c>
      <c r="M3" s="5">
        <f t="shared" si="2"/>
        <v>5.930054597</v>
      </c>
      <c r="N3" s="6">
        <v>44.0</v>
      </c>
      <c r="O3" s="6" t="s">
        <v>22</v>
      </c>
      <c r="P3" s="6" t="s">
        <v>23</v>
      </c>
      <c r="S3" s="6" t="s">
        <v>24</v>
      </c>
    </row>
    <row r="4" ht="15.75" customHeight="1">
      <c r="A4" s="1">
        <v>3.0</v>
      </c>
      <c r="B4" s="1">
        <v>185.0</v>
      </c>
      <c r="C4" s="1" t="s">
        <v>16</v>
      </c>
      <c r="D4" s="1" t="s">
        <v>17</v>
      </c>
      <c r="E4" s="1" t="s">
        <v>18</v>
      </c>
      <c r="F4" s="1">
        <v>64.0</v>
      </c>
      <c r="G4" s="1" t="s">
        <v>19</v>
      </c>
      <c r="H4" s="1" t="s">
        <v>20</v>
      </c>
      <c r="I4" s="1" t="s">
        <v>21</v>
      </c>
      <c r="J4" s="3">
        <f>6069/39</f>
        <v>155.6153846</v>
      </c>
      <c r="K4" s="3">
        <f t="shared" ref="K4:K6" si="3">B4-J4</f>
        <v>29.38461538</v>
      </c>
      <c r="L4" s="4">
        <f t="shared" si="1"/>
        <v>0.1588357588</v>
      </c>
      <c r="M4" s="5">
        <f t="shared" si="2"/>
        <v>20.7780608</v>
      </c>
      <c r="N4" s="6">
        <v>39.0</v>
      </c>
      <c r="O4" s="6" t="s">
        <v>25</v>
      </c>
      <c r="P4" s="6" t="s">
        <v>23</v>
      </c>
      <c r="S4" s="6" t="s">
        <v>24</v>
      </c>
    </row>
    <row r="5" ht="15.75" customHeight="1">
      <c r="A5" s="1">
        <v>4.0</v>
      </c>
      <c r="B5" s="1">
        <v>176.0</v>
      </c>
      <c r="C5" s="1" t="s">
        <v>16</v>
      </c>
      <c r="D5" s="1" t="s">
        <v>17</v>
      </c>
      <c r="E5" s="1" t="s">
        <v>18</v>
      </c>
      <c r="F5" s="1">
        <v>64.0</v>
      </c>
      <c r="G5" s="1" t="s">
        <v>19</v>
      </c>
      <c r="H5" s="1" t="s">
        <v>20</v>
      </c>
      <c r="I5" s="1" t="s">
        <v>21</v>
      </c>
      <c r="J5" s="6">
        <f>7181/43</f>
        <v>167</v>
      </c>
      <c r="K5" s="6">
        <f t="shared" si="3"/>
        <v>9</v>
      </c>
      <c r="L5" s="4">
        <f t="shared" si="1"/>
        <v>0.05113636364</v>
      </c>
      <c r="M5" s="5">
        <f t="shared" si="2"/>
        <v>6.363961031</v>
      </c>
      <c r="N5" s="6">
        <v>43.0</v>
      </c>
      <c r="O5" s="6" t="s">
        <v>25</v>
      </c>
      <c r="P5" s="6" t="s">
        <v>23</v>
      </c>
      <c r="S5" s="6" t="s">
        <v>24</v>
      </c>
    </row>
    <row r="6" ht="15.75" customHeight="1">
      <c r="A6" s="1">
        <v>5.0</v>
      </c>
      <c r="B6" s="1">
        <v>92.0</v>
      </c>
      <c r="C6" s="1" t="s">
        <v>16</v>
      </c>
      <c r="D6" s="1" t="s">
        <v>17</v>
      </c>
      <c r="E6" s="1" t="s">
        <v>18</v>
      </c>
      <c r="F6" s="1">
        <v>64.0</v>
      </c>
      <c r="G6" s="1" t="s">
        <v>19</v>
      </c>
      <c r="H6" s="1" t="s">
        <v>20</v>
      </c>
      <c r="I6" s="1" t="s">
        <v>21</v>
      </c>
      <c r="J6" s="3">
        <f>2639/40</f>
        <v>65.975</v>
      </c>
      <c r="K6" s="3">
        <f t="shared" si="3"/>
        <v>26.025</v>
      </c>
      <c r="L6" s="4">
        <f t="shared" si="1"/>
        <v>0.2828804348</v>
      </c>
      <c r="M6" s="5">
        <f t="shared" si="2"/>
        <v>18.40245398</v>
      </c>
      <c r="N6" s="6">
        <v>40.0</v>
      </c>
      <c r="O6" s="6" t="s">
        <v>26</v>
      </c>
      <c r="P6" s="6" t="s">
        <v>23</v>
      </c>
      <c r="S6" s="6" t="s">
        <v>24</v>
      </c>
    </row>
    <row r="7" ht="15.75" customHeight="1">
      <c r="A7" s="1">
        <v>6.0</v>
      </c>
      <c r="B7" s="1">
        <v>28.0</v>
      </c>
      <c r="C7" s="1" t="s">
        <v>16</v>
      </c>
      <c r="D7" s="1" t="s">
        <v>17</v>
      </c>
      <c r="E7" s="1" t="s">
        <v>18</v>
      </c>
      <c r="F7" s="1">
        <v>64.0</v>
      </c>
      <c r="G7" s="1" t="s">
        <v>19</v>
      </c>
      <c r="H7" s="1" t="s">
        <v>20</v>
      </c>
      <c r="I7" s="1" t="s">
        <v>21</v>
      </c>
      <c r="J7" s="3">
        <f>1446/46</f>
        <v>31.43478261</v>
      </c>
      <c r="K7" s="3">
        <f>J7-B7</f>
        <v>3.434782609</v>
      </c>
      <c r="L7" s="4">
        <f t="shared" si="1"/>
        <v>0.1226708075</v>
      </c>
      <c r="M7" s="5">
        <f t="shared" si="2"/>
        <v>2.428758075</v>
      </c>
      <c r="N7" s="6">
        <v>46.0</v>
      </c>
      <c r="O7" s="6" t="s">
        <v>27</v>
      </c>
      <c r="P7" s="6" t="s">
        <v>23</v>
      </c>
      <c r="S7" s="6" t="s">
        <v>24</v>
      </c>
    </row>
    <row r="8" ht="15.75" customHeight="1">
      <c r="A8" s="1">
        <v>7.0</v>
      </c>
      <c r="B8" s="1">
        <v>100.0</v>
      </c>
      <c r="C8" s="1" t="s">
        <v>16</v>
      </c>
      <c r="D8" s="1" t="s">
        <v>17</v>
      </c>
      <c r="E8" s="1" t="s">
        <v>18</v>
      </c>
      <c r="F8" s="1">
        <v>64.0</v>
      </c>
      <c r="G8" s="1" t="s">
        <v>19</v>
      </c>
      <c r="H8" s="1" t="s">
        <v>20</v>
      </c>
      <c r="I8" s="1" t="s">
        <v>21</v>
      </c>
      <c r="J8" s="3">
        <f>5993/61</f>
        <v>98.24590164</v>
      </c>
      <c r="K8" s="3">
        <f>B8-J8</f>
        <v>1.754098361</v>
      </c>
      <c r="L8" s="4">
        <f t="shared" si="1"/>
        <v>0.01754098361</v>
      </c>
      <c r="M8" s="5">
        <f t="shared" si="2"/>
        <v>1.240334846</v>
      </c>
      <c r="N8" s="6">
        <v>61.0</v>
      </c>
      <c r="O8" s="6" t="s">
        <v>28</v>
      </c>
      <c r="P8" s="6" t="s">
        <v>23</v>
      </c>
    </row>
    <row r="9" ht="15.75" customHeight="1">
      <c r="A9" s="1">
        <v>8.0</v>
      </c>
      <c r="B9" s="1">
        <v>64.0</v>
      </c>
      <c r="C9" s="1" t="s">
        <v>16</v>
      </c>
      <c r="D9" s="1" t="s">
        <v>17</v>
      </c>
      <c r="E9" s="1" t="s">
        <v>18</v>
      </c>
      <c r="F9" s="1">
        <v>64.0</v>
      </c>
      <c r="G9" s="1" t="s">
        <v>19</v>
      </c>
      <c r="H9" s="1" t="s">
        <v>20</v>
      </c>
      <c r="I9" s="1" t="s">
        <v>21</v>
      </c>
      <c r="J9" s="3">
        <f>3606/46</f>
        <v>78.39130435</v>
      </c>
      <c r="K9" s="3">
        <f t="shared" ref="K9:K11" si="4">J9-B9</f>
        <v>14.39130435</v>
      </c>
      <c r="L9" s="4">
        <f t="shared" si="1"/>
        <v>0.2248641304</v>
      </c>
      <c r="M9" s="5">
        <f t="shared" si="2"/>
        <v>10.17618889</v>
      </c>
      <c r="N9" s="6">
        <v>46.0</v>
      </c>
      <c r="O9" s="6" t="s">
        <v>29</v>
      </c>
      <c r="P9" s="6" t="s">
        <v>23</v>
      </c>
    </row>
    <row r="10" ht="15.75" customHeight="1">
      <c r="A10" s="1">
        <v>9.0</v>
      </c>
      <c r="B10" s="1">
        <v>107.0</v>
      </c>
      <c r="C10" s="1" t="s">
        <v>16</v>
      </c>
      <c r="D10" s="1" t="s">
        <v>17</v>
      </c>
      <c r="E10" s="1" t="s">
        <v>18</v>
      </c>
      <c r="F10" s="1">
        <v>64.0</v>
      </c>
      <c r="G10" s="1" t="s">
        <v>19</v>
      </c>
      <c r="H10" s="1" t="s">
        <v>20</v>
      </c>
      <c r="I10" s="1" t="s">
        <v>21</v>
      </c>
      <c r="J10" s="3">
        <f>15169/67</f>
        <v>226.4029851</v>
      </c>
      <c r="K10" s="3">
        <f t="shared" si="4"/>
        <v>119.4029851</v>
      </c>
      <c r="L10" s="4">
        <f t="shared" si="1"/>
        <v>1.115915748</v>
      </c>
      <c r="M10" s="5">
        <f t="shared" si="2"/>
        <v>84.43066044</v>
      </c>
      <c r="N10" s="6">
        <v>67.0</v>
      </c>
      <c r="O10" s="6" t="s">
        <v>30</v>
      </c>
      <c r="P10" s="6" t="s">
        <v>23</v>
      </c>
    </row>
    <row r="11" ht="15.75" customHeight="1">
      <c r="A11" s="1">
        <v>10.0</v>
      </c>
      <c r="B11" s="1">
        <v>7366.0</v>
      </c>
      <c r="C11" s="1" t="s">
        <v>16</v>
      </c>
      <c r="D11" s="1" t="s">
        <v>17</v>
      </c>
      <c r="E11" s="1" t="s">
        <v>18</v>
      </c>
      <c r="F11" s="1">
        <v>64.0</v>
      </c>
      <c r="G11" s="1" t="s">
        <v>19</v>
      </c>
      <c r="H11" s="1" t="s">
        <v>20</v>
      </c>
      <c r="I11" s="1" t="s">
        <v>21</v>
      </c>
      <c r="J11" s="3">
        <f>657413/72</f>
        <v>9130.736111</v>
      </c>
      <c r="K11" s="3">
        <f t="shared" si="4"/>
        <v>1764.736111</v>
      </c>
      <c r="L11" s="4">
        <f t="shared" si="1"/>
        <v>0.2395786195</v>
      </c>
      <c r="M11" s="5">
        <f t="shared" si="2"/>
        <v>1247.856871</v>
      </c>
      <c r="N11" s="3">
        <v>72.0</v>
      </c>
      <c r="O11" s="6" t="s">
        <v>22</v>
      </c>
      <c r="P11" s="6" t="s">
        <v>23</v>
      </c>
      <c r="S11" s="6" t="s">
        <v>24</v>
      </c>
    </row>
    <row r="12" ht="15.75" customHeight="1">
      <c r="A12" s="7">
        <v>11.0</v>
      </c>
      <c r="B12" s="7">
        <v>24230.0</v>
      </c>
      <c r="C12" s="7" t="s">
        <v>16</v>
      </c>
      <c r="D12" s="7" t="s">
        <v>17</v>
      </c>
      <c r="E12" s="7" t="s">
        <v>18</v>
      </c>
      <c r="F12" s="7">
        <v>64.0</v>
      </c>
      <c r="G12" s="7" t="s">
        <v>19</v>
      </c>
      <c r="H12" s="7" t="s">
        <v>20</v>
      </c>
      <c r="I12" s="7" t="s">
        <v>31</v>
      </c>
      <c r="J12" s="8"/>
      <c r="K12" s="8"/>
      <c r="L12" s="4"/>
      <c r="M12" s="5"/>
      <c r="N12" s="8"/>
      <c r="O12" s="8" t="s">
        <v>32</v>
      </c>
      <c r="P12" s="8"/>
      <c r="Q12" s="8"/>
      <c r="R12" s="8"/>
      <c r="S12" s="8"/>
      <c r="T12" s="8"/>
    </row>
    <row r="13" ht="15.75" customHeight="1">
      <c r="A13" s="1">
        <v>12.0</v>
      </c>
      <c r="B13" s="1">
        <v>8266.0</v>
      </c>
      <c r="C13" s="1" t="s">
        <v>16</v>
      </c>
      <c r="D13" s="1" t="s">
        <v>17</v>
      </c>
      <c r="E13" s="1" t="s">
        <v>18</v>
      </c>
      <c r="F13" s="1">
        <v>80.0</v>
      </c>
      <c r="G13" s="1" t="s">
        <v>19</v>
      </c>
      <c r="H13" s="1" t="s">
        <v>20</v>
      </c>
      <c r="I13" s="1" t="s">
        <v>31</v>
      </c>
      <c r="J13" s="3">
        <f>531391/60</f>
        <v>8856.516667</v>
      </c>
      <c r="K13" s="3">
        <f t="shared" ref="K13:K15" si="5">J13-B13</f>
        <v>590.5166667</v>
      </c>
      <c r="L13" s="4">
        <f t="shared" ref="L13:L21" si="6">K13/B13</f>
        <v>0.07143922897</v>
      </c>
      <c r="M13" s="5">
        <f t="shared" ref="M13:M21" si="7">_xlfn.STDEV.S(B13,J13)</f>
        <v>417.5583394</v>
      </c>
      <c r="N13" s="6">
        <v>60.0</v>
      </c>
      <c r="O13" s="6" t="s">
        <v>33</v>
      </c>
      <c r="P13" s="6" t="s">
        <v>23</v>
      </c>
      <c r="S13" s="6" t="s">
        <v>24</v>
      </c>
    </row>
    <row r="14" ht="15.75" customHeight="1">
      <c r="A14" s="1">
        <v>13.0</v>
      </c>
      <c r="B14" s="1">
        <v>1806.0</v>
      </c>
      <c r="C14" s="1" t="s">
        <v>16</v>
      </c>
      <c r="D14" s="1" t="s">
        <v>17</v>
      </c>
      <c r="E14" s="1" t="s">
        <v>18</v>
      </c>
      <c r="F14" s="1">
        <v>80.0</v>
      </c>
      <c r="G14" s="1" t="s">
        <v>19</v>
      </c>
      <c r="H14" s="1" t="s">
        <v>20</v>
      </c>
      <c r="I14" s="1" t="s">
        <v>31</v>
      </c>
      <c r="J14" s="3">
        <f>241594/84</f>
        <v>2876.119048</v>
      </c>
      <c r="K14" s="3">
        <f t="shared" si="5"/>
        <v>1070.119048</v>
      </c>
      <c r="L14" s="4">
        <f t="shared" si="6"/>
        <v>0.5925354638</v>
      </c>
      <c r="M14" s="5">
        <f t="shared" si="7"/>
        <v>756.6884352</v>
      </c>
      <c r="N14" s="6">
        <v>84.0</v>
      </c>
      <c r="O14" s="6" t="s">
        <v>33</v>
      </c>
      <c r="P14" s="6" t="s">
        <v>23</v>
      </c>
      <c r="S14" s="6" t="s">
        <v>24</v>
      </c>
    </row>
    <row r="15" ht="15.75" customHeight="1">
      <c r="A15" s="1">
        <v>14.0</v>
      </c>
      <c r="B15" s="1">
        <v>394.0</v>
      </c>
      <c r="C15" s="1" t="s">
        <v>16</v>
      </c>
      <c r="D15" s="1" t="s">
        <v>17</v>
      </c>
      <c r="E15" s="1" t="s">
        <v>18</v>
      </c>
      <c r="F15" s="1">
        <v>80.0</v>
      </c>
      <c r="G15" s="1" t="s">
        <v>19</v>
      </c>
      <c r="H15" s="1" t="s">
        <v>20</v>
      </c>
      <c r="I15" s="1" t="s">
        <v>31</v>
      </c>
      <c r="J15" s="3">
        <f>29289/61</f>
        <v>480.147541</v>
      </c>
      <c r="K15" s="3">
        <f t="shared" si="5"/>
        <v>86.14754098</v>
      </c>
      <c r="L15" s="4">
        <f t="shared" si="6"/>
        <v>0.2186485812</v>
      </c>
      <c r="M15" s="5">
        <f t="shared" si="7"/>
        <v>60.91551041</v>
      </c>
      <c r="N15" s="6">
        <v>61.0</v>
      </c>
      <c r="O15" s="6" t="s">
        <v>33</v>
      </c>
      <c r="P15" s="6" t="s">
        <v>23</v>
      </c>
      <c r="S15" s="6" t="s">
        <v>24</v>
      </c>
    </row>
    <row r="16" ht="15.75" customHeight="1">
      <c r="A16" s="1">
        <v>15.0</v>
      </c>
      <c r="B16" s="1">
        <v>229.0</v>
      </c>
      <c r="C16" s="1" t="s">
        <v>16</v>
      </c>
      <c r="D16" s="1" t="s">
        <v>17</v>
      </c>
      <c r="E16" s="1" t="s">
        <v>18</v>
      </c>
      <c r="F16" s="1">
        <v>80.0</v>
      </c>
      <c r="G16" s="1" t="s">
        <v>19</v>
      </c>
      <c r="H16" s="1" t="s">
        <v>20</v>
      </c>
      <c r="I16" s="1" t="s">
        <v>31</v>
      </c>
      <c r="J16" s="3">
        <f>10077/50</f>
        <v>201.54</v>
      </c>
      <c r="K16" s="3">
        <f>B16-J16</f>
        <v>27.46</v>
      </c>
      <c r="L16" s="4">
        <f t="shared" si="6"/>
        <v>0.1199126638</v>
      </c>
      <c r="M16" s="5">
        <f t="shared" si="7"/>
        <v>19.41715221</v>
      </c>
      <c r="N16" s="6">
        <v>50.0</v>
      </c>
      <c r="O16" s="6" t="s">
        <v>33</v>
      </c>
      <c r="P16" s="6" t="s">
        <v>23</v>
      </c>
      <c r="S16" s="6" t="s">
        <v>24</v>
      </c>
    </row>
    <row r="17" ht="15.75" customHeight="1">
      <c r="A17" s="1">
        <v>16.0</v>
      </c>
      <c r="B17" s="1">
        <v>198.0</v>
      </c>
      <c r="C17" s="1" t="s">
        <v>16</v>
      </c>
      <c r="D17" s="1" t="s">
        <v>17</v>
      </c>
      <c r="E17" s="1" t="s">
        <v>18</v>
      </c>
      <c r="F17" s="1">
        <v>80.0</v>
      </c>
      <c r="G17" s="1" t="s">
        <v>19</v>
      </c>
      <c r="H17" s="1" t="s">
        <v>20</v>
      </c>
      <c r="I17" s="1" t="s">
        <v>31</v>
      </c>
      <c r="J17" s="3">
        <f>8938/42</f>
        <v>212.8095238</v>
      </c>
      <c r="K17" s="3">
        <f t="shared" ref="K17:K18" si="8">J17-B17</f>
        <v>14.80952381</v>
      </c>
      <c r="L17" s="4">
        <f t="shared" si="6"/>
        <v>0.0747955748</v>
      </c>
      <c r="M17" s="5">
        <f t="shared" si="7"/>
        <v>10.47191471</v>
      </c>
      <c r="N17" s="6">
        <v>42.0</v>
      </c>
      <c r="O17" s="6" t="s">
        <v>33</v>
      </c>
      <c r="P17" s="6" t="s">
        <v>23</v>
      </c>
      <c r="S17" s="6" t="s">
        <v>24</v>
      </c>
    </row>
    <row r="18" ht="15.75" customHeight="1">
      <c r="A18" s="1">
        <v>17.0</v>
      </c>
      <c r="B18" s="1">
        <v>562.0</v>
      </c>
      <c r="C18" s="1" t="s">
        <v>16</v>
      </c>
      <c r="D18" s="1" t="s">
        <v>17</v>
      </c>
      <c r="E18" s="1" t="s">
        <v>18</v>
      </c>
      <c r="F18" s="1">
        <v>50.0</v>
      </c>
      <c r="G18" s="1" t="s">
        <v>34</v>
      </c>
      <c r="H18" s="1" t="s">
        <v>20</v>
      </c>
      <c r="I18" s="1" t="s">
        <v>31</v>
      </c>
      <c r="J18" s="3">
        <f>69210/72</f>
        <v>961.25</v>
      </c>
      <c r="K18" s="3">
        <f t="shared" si="8"/>
        <v>399.25</v>
      </c>
      <c r="L18" s="4">
        <f t="shared" si="6"/>
        <v>0.7104092527</v>
      </c>
      <c r="M18" s="5">
        <f t="shared" si="7"/>
        <v>282.3123824</v>
      </c>
      <c r="N18" s="6">
        <v>72.0</v>
      </c>
      <c r="O18" s="6" t="s">
        <v>33</v>
      </c>
      <c r="P18" s="6" t="s">
        <v>23</v>
      </c>
      <c r="S18" s="6" t="s">
        <v>24</v>
      </c>
    </row>
    <row r="19" ht="15.75" customHeight="1">
      <c r="A19" s="1">
        <v>18.0</v>
      </c>
      <c r="B19" s="1">
        <v>446.0</v>
      </c>
      <c r="C19" s="1" t="s">
        <v>16</v>
      </c>
      <c r="D19" s="1" t="s">
        <v>17</v>
      </c>
      <c r="E19" s="1" t="s">
        <v>18</v>
      </c>
      <c r="F19" s="1">
        <v>50.0</v>
      </c>
      <c r="G19" s="1" t="s">
        <v>34</v>
      </c>
      <c r="H19" s="1" t="s">
        <v>20</v>
      </c>
      <c r="I19" s="1" t="s">
        <v>31</v>
      </c>
      <c r="J19" s="3">
        <f>27018/66</f>
        <v>409.3636364</v>
      </c>
      <c r="K19" s="3">
        <f>B19-J19</f>
        <v>36.63636364</v>
      </c>
      <c r="L19" s="4">
        <f t="shared" si="6"/>
        <v>0.08214431309</v>
      </c>
      <c r="M19" s="5">
        <f t="shared" si="7"/>
        <v>25.90582117</v>
      </c>
      <c r="N19" s="6">
        <v>66.0</v>
      </c>
      <c r="O19" s="6" t="s">
        <v>33</v>
      </c>
      <c r="P19" s="6" t="s">
        <v>23</v>
      </c>
      <c r="S19" s="6" t="s">
        <v>24</v>
      </c>
    </row>
    <row r="20" ht="15.75" customHeight="1">
      <c r="A20" s="1">
        <v>19.0</v>
      </c>
      <c r="B20" s="1">
        <v>121.0</v>
      </c>
      <c r="C20" s="1" t="s">
        <v>16</v>
      </c>
      <c r="D20" s="1" t="s">
        <v>17</v>
      </c>
      <c r="E20" s="1" t="s">
        <v>18</v>
      </c>
      <c r="F20" s="1">
        <v>50.0</v>
      </c>
      <c r="G20" s="1" t="s">
        <v>34</v>
      </c>
      <c r="H20" s="1" t="s">
        <v>20</v>
      </c>
      <c r="I20" s="1" t="s">
        <v>31</v>
      </c>
      <c r="J20" s="3">
        <f>11342/67</f>
        <v>169.2835821</v>
      </c>
      <c r="K20" s="3">
        <f t="shared" ref="K20:K21" si="9">J20-B20</f>
        <v>48.28358209</v>
      </c>
      <c r="L20" s="4">
        <f t="shared" si="6"/>
        <v>0.3990378685</v>
      </c>
      <c r="M20" s="5">
        <f t="shared" si="7"/>
        <v>34.14164832</v>
      </c>
      <c r="N20" s="6">
        <v>67.0</v>
      </c>
      <c r="O20" s="6" t="s">
        <v>33</v>
      </c>
      <c r="P20" s="6" t="s">
        <v>23</v>
      </c>
      <c r="S20" s="6" t="s">
        <v>24</v>
      </c>
    </row>
    <row r="21" ht="15.75" customHeight="1">
      <c r="A21" s="1">
        <v>20.0</v>
      </c>
      <c r="B21" s="1">
        <v>111.0</v>
      </c>
      <c r="C21" s="1" t="s">
        <v>16</v>
      </c>
      <c r="D21" s="1" t="s">
        <v>17</v>
      </c>
      <c r="E21" s="1" t="s">
        <v>18</v>
      </c>
      <c r="F21" s="1">
        <v>50.0</v>
      </c>
      <c r="G21" s="1" t="s">
        <v>34</v>
      </c>
      <c r="H21" s="1" t="s">
        <v>20</v>
      </c>
      <c r="I21" s="1" t="s">
        <v>31</v>
      </c>
      <c r="J21" s="3">
        <f>5322/46</f>
        <v>115.6956522</v>
      </c>
      <c r="K21" s="3">
        <f t="shared" si="9"/>
        <v>4.695652174</v>
      </c>
      <c r="L21" s="4">
        <f t="shared" si="6"/>
        <v>0.04230317274</v>
      </c>
      <c r="M21" s="5">
        <f t="shared" si="7"/>
        <v>3.320327494</v>
      </c>
      <c r="N21" s="6">
        <v>46.0</v>
      </c>
      <c r="O21" s="6" t="s">
        <v>33</v>
      </c>
      <c r="P21" s="6" t="s">
        <v>23</v>
      </c>
      <c r="S21" s="6" t="s">
        <v>24</v>
      </c>
    </row>
    <row r="22" ht="15.75" customHeight="1">
      <c r="K22" s="9" t="s">
        <v>35</v>
      </c>
      <c r="L22" s="10">
        <f>AVERAGE(L2:L11,L13,L13:L21)</f>
        <v>0.238506191</v>
      </c>
      <c r="M22" s="5"/>
    </row>
    <row r="23" ht="15.75" customHeight="1">
      <c r="K23" s="9" t="s">
        <v>36</v>
      </c>
      <c r="L23" s="10">
        <f t="shared" ref="L23:M23" si="10">_xlfn.STDEV.S(L2:L11,L13:L21)</f>
        <v>0.2815269034</v>
      </c>
      <c r="M23" s="5">
        <f t="shared" si="10"/>
        <v>326.4907775</v>
      </c>
    </row>
    <row r="24" ht="15.75" customHeight="1">
      <c r="M24" s="5"/>
    </row>
    <row r="25" ht="15.75" customHeight="1">
      <c r="M25" s="5"/>
    </row>
    <row r="26" ht="15.75" customHeight="1">
      <c r="M26" s="5"/>
    </row>
    <row r="27" ht="15.75" customHeight="1">
      <c r="M27" s="5"/>
    </row>
    <row r="28" ht="15.75" customHeight="1">
      <c r="M28" s="5"/>
    </row>
    <row r="29" ht="15.75" customHeight="1">
      <c r="M29" s="5"/>
    </row>
    <row r="30" ht="15.75" customHeight="1">
      <c r="M30" s="5"/>
    </row>
    <row r="31" ht="15.75" customHeight="1">
      <c r="M31" s="5"/>
    </row>
    <row r="32" ht="15.75" customHeight="1">
      <c r="M32" s="5"/>
    </row>
    <row r="33" ht="15.75" customHeight="1">
      <c r="M33" s="5"/>
    </row>
    <row r="34" ht="15.75" customHeight="1">
      <c r="M34" s="5"/>
    </row>
    <row r="35" ht="15.75" customHeight="1">
      <c r="M35" s="5"/>
    </row>
    <row r="36" ht="15.75" customHeight="1">
      <c r="M36" s="5"/>
    </row>
    <row r="37" ht="15.75" customHeight="1">
      <c r="M37" s="5"/>
    </row>
    <row r="38" ht="15.75" customHeight="1">
      <c r="M38" s="5"/>
    </row>
    <row r="39" ht="15.75" customHeight="1">
      <c r="M39" s="5"/>
    </row>
    <row r="40" ht="15.75" customHeight="1">
      <c r="M40" s="5"/>
    </row>
    <row r="41" ht="15.75" customHeight="1">
      <c r="M41" s="5"/>
    </row>
    <row r="42" ht="15.75" customHeight="1">
      <c r="M42" s="5"/>
    </row>
    <row r="43" ht="15.75" customHeight="1">
      <c r="M43" s="5"/>
    </row>
    <row r="44" ht="15.75" customHeight="1">
      <c r="M44" s="5"/>
    </row>
    <row r="45" ht="15.75" customHeight="1">
      <c r="M45" s="5"/>
    </row>
    <row r="46" ht="15.75" customHeight="1">
      <c r="M46" s="5"/>
    </row>
    <row r="47" ht="15.75" customHeight="1">
      <c r="M47" s="5"/>
    </row>
    <row r="48" ht="15.75" customHeight="1">
      <c r="M48" s="5"/>
    </row>
    <row r="49" ht="15.75" customHeight="1">
      <c r="M49" s="5"/>
    </row>
    <row r="50" ht="15.75" customHeight="1">
      <c r="M50" s="5"/>
    </row>
    <row r="51" ht="15.75" customHeight="1">
      <c r="M51" s="5"/>
    </row>
    <row r="52" ht="15.75" customHeight="1">
      <c r="M52" s="5"/>
    </row>
    <row r="53" ht="15.75" customHeight="1">
      <c r="M53" s="5"/>
    </row>
    <row r="54" ht="15.75" customHeight="1">
      <c r="M54" s="5"/>
    </row>
    <row r="55" ht="15.75" customHeight="1">
      <c r="M55" s="5"/>
    </row>
    <row r="56" ht="15.75" customHeight="1">
      <c r="M56" s="5"/>
    </row>
    <row r="57" ht="15.75" customHeight="1">
      <c r="M57" s="5"/>
    </row>
    <row r="58" ht="15.75" customHeight="1">
      <c r="M58" s="5"/>
    </row>
    <row r="59" ht="15.75" customHeight="1">
      <c r="M59" s="5"/>
    </row>
    <row r="60" ht="15.75" customHeight="1">
      <c r="M60" s="5"/>
    </row>
    <row r="61" ht="15.75" customHeight="1">
      <c r="M61" s="5"/>
    </row>
    <row r="62" ht="15.75" customHeight="1">
      <c r="M62" s="5"/>
    </row>
    <row r="63" ht="15.75" customHeight="1">
      <c r="M63" s="5"/>
    </row>
    <row r="64" ht="15.75" customHeight="1">
      <c r="M64" s="5"/>
    </row>
    <row r="65" ht="15.75" customHeight="1">
      <c r="M65" s="5"/>
    </row>
    <row r="66" ht="15.75" customHeight="1">
      <c r="M66" s="5"/>
    </row>
    <row r="67" ht="15.75" customHeight="1">
      <c r="M67" s="5"/>
    </row>
    <row r="68" ht="15.75" customHeight="1">
      <c r="M68" s="5"/>
    </row>
    <row r="69" ht="15.75" customHeight="1">
      <c r="M69" s="5"/>
    </row>
    <row r="70" ht="15.75" customHeight="1">
      <c r="M70" s="5"/>
    </row>
    <row r="71" ht="15.75" customHeight="1">
      <c r="M71" s="5"/>
    </row>
    <row r="72" ht="15.75" customHeight="1">
      <c r="M72" s="5"/>
    </row>
    <row r="73" ht="15.75" customHeight="1">
      <c r="M73" s="5"/>
    </row>
    <row r="74" ht="15.75" customHeight="1">
      <c r="M74" s="5"/>
    </row>
    <row r="75" ht="15.75" customHeight="1">
      <c r="M75" s="5"/>
    </row>
    <row r="76" ht="15.75" customHeight="1">
      <c r="M76" s="5"/>
    </row>
    <row r="77" ht="15.75" customHeight="1">
      <c r="M77" s="5"/>
    </row>
    <row r="78" ht="15.75" customHeight="1">
      <c r="M78" s="5"/>
    </row>
    <row r="79" ht="15.75" customHeight="1">
      <c r="M79" s="5"/>
    </row>
    <row r="80" ht="15.75" customHeight="1">
      <c r="M80" s="5"/>
    </row>
    <row r="81" ht="15.75" customHeight="1">
      <c r="M81" s="5"/>
    </row>
    <row r="82" ht="15.75" customHeight="1">
      <c r="M82" s="5"/>
    </row>
    <row r="83" ht="15.75" customHeight="1">
      <c r="M83" s="5"/>
    </row>
    <row r="84" ht="15.75" customHeight="1">
      <c r="M84" s="5"/>
    </row>
    <row r="85" ht="15.75" customHeight="1">
      <c r="M85" s="5"/>
    </row>
    <row r="86" ht="15.75" customHeight="1">
      <c r="M86" s="5"/>
    </row>
    <row r="87" ht="15.75" customHeight="1">
      <c r="M87" s="5"/>
    </row>
    <row r="88" ht="15.75" customHeight="1">
      <c r="M88" s="5"/>
    </row>
    <row r="89" ht="15.75" customHeight="1">
      <c r="M89" s="5"/>
    </row>
    <row r="90" ht="15.75" customHeight="1">
      <c r="M90" s="5"/>
    </row>
    <row r="91" ht="15.75" customHeight="1">
      <c r="M91" s="5"/>
    </row>
    <row r="92" ht="15.75" customHeight="1">
      <c r="M92" s="5"/>
    </row>
    <row r="93" ht="15.75" customHeight="1">
      <c r="M93" s="5"/>
    </row>
    <row r="94" ht="15.75" customHeight="1">
      <c r="M94" s="5"/>
    </row>
    <row r="95" ht="15.75" customHeight="1">
      <c r="M95" s="5"/>
    </row>
    <row r="96" ht="15.75" customHeight="1">
      <c r="M96" s="5"/>
    </row>
    <row r="97" ht="15.75" customHeight="1">
      <c r="M97" s="5"/>
    </row>
    <row r="98" ht="15.75" customHeight="1">
      <c r="M98" s="5"/>
    </row>
    <row r="99" ht="15.75" customHeight="1">
      <c r="M99" s="5"/>
    </row>
    <row r="100" ht="15.75" customHeight="1">
      <c r="M100" s="5"/>
    </row>
    <row r="101" ht="15.75" customHeight="1">
      <c r="M101" s="5"/>
    </row>
    <row r="102" ht="15.75" customHeight="1">
      <c r="M102" s="5"/>
    </row>
    <row r="103" ht="15.75" customHeight="1">
      <c r="M103" s="5"/>
    </row>
    <row r="104" ht="15.75" customHeight="1">
      <c r="M104" s="5"/>
    </row>
    <row r="105" ht="15.75" customHeight="1">
      <c r="M105" s="5"/>
    </row>
    <row r="106" ht="15.75" customHeight="1">
      <c r="M106" s="5"/>
    </row>
    <row r="107" ht="15.75" customHeight="1">
      <c r="M107" s="5"/>
    </row>
    <row r="108" ht="15.75" customHeight="1">
      <c r="M108" s="5"/>
    </row>
    <row r="109" ht="15.75" customHeight="1">
      <c r="M109" s="5"/>
    </row>
    <row r="110" ht="15.75" customHeight="1">
      <c r="M110" s="5"/>
    </row>
    <row r="111" ht="15.75" customHeight="1">
      <c r="M111" s="5"/>
    </row>
    <row r="112" ht="15.75" customHeight="1">
      <c r="M112" s="5"/>
    </row>
    <row r="113" ht="15.75" customHeight="1">
      <c r="M113" s="5"/>
    </row>
    <row r="114" ht="15.75" customHeight="1">
      <c r="M114" s="5"/>
    </row>
    <row r="115" ht="15.75" customHeight="1">
      <c r="M115" s="5"/>
    </row>
    <row r="116" ht="15.75" customHeight="1">
      <c r="M116" s="5"/>
    </row>
    <row r="117" ht="15.75" customHeight="1">
      <c r="M117" s="5"/>
    </row>
    <row r="118" ht="15.75" customHeight="1">
      <c r="M118" s="5"/>
    </row>
    <row r="119" ht="15.75" customHeight="1">
      <c r="M119" s="5"/>
    </row>
    <row r="120" ht="15.75" customHeight="1">
      <c r="M120" s="5"/>
    </row>
    <row r="121" ht="15.75" customHeight="1">
      <c r="M121" s="5"/>
    </row>
    <row r="122" ht="15.75" customHeight="1">
      <c r="M122" s="5"/>
    </row>
    <row r="123" ht="15.75" customHeight="1">
      <c r="M123" s="5"/>
    </row>
    <row r="124" ht="15.75" customHeight="1">
      <c r="M124" s="5"/>
    </row>
    <row r="125" ht="15.75" customHeight="1">
      <c r="M125" s="5"/>
    </row>
    <row r="126" ht="15.75" customHeight="1">
      <c r="M126" s="5"/>
    </row>
    <row r="127" ht="15.75" customHeight="1">
      <c r="M127" s="5"/>
    </row>
    <row r="128" ht="15.75" customHeight="1">
      <c r="M128" s="5"/>
    </row>
    <row r="129" ht="15.75" customHeight="1">
      <c r="M129" s="5"/>
    </row>
    <row r="130" ht="15.75" customHeight="1">
      <c r="M130" s="5"/>
    </row>
    <row r="131" ht="15.75" customHeight="1">
      <c r="M131" s="5"/>
    </row>
    <row r="132" ht="15.75" customHeight="1">
      <c r="M132" s="5"/>
    </row>
    <row r="133" ht="15.75" customHeight="1">
      <c r="M133" s="5"/>
    </row>
    <row r="134" ht="15.75" customHeight="1">
      <c r="M134" s="5"/>
    </row>
    <row r="135" ht="15.75" customHeight="1">
      <c r="M135" s="5"/>
    </row>
    <row r="136" ht="15.75" customHeight="1">
      <c r="M136" s="5"/>
    </row>
    <row r="137" ht="15.75" customHeight="1">
      <c r="M137" s="5"/>
    </row>
    <row r="138" ht="15.75" customHeight="1">
      <c r="M138" s="5"/>
    </row>
    <row r="139" ht="15.75" customHeight="1">
      <c r="M139" s="5"/>
    </row>
    <row r="140" ht="15.75" customHeight="1">
      <c r="M140" s="5"/>
    </row>
    <row r="141" ht="15.75" customHeight="1">
      <c r="M141" s="5"/>
    </row>
    <row r="142" ht="15.75" customHeight="1">
      <c r="M142" s="5"/>
    </row>
    <row r="143" ht="15.75" customHeight="1">
      <c r="M143" s="5"/>
    </row>
    <row r="144" ht="15.75" customHeight="1">
      <c r="M144" s="5"/>
    </row>
    <row r="145" ht="15.75" customHeight="1">
      <c r="M145" s="5"/>
    </row>
    <row r="146" ht="15.75" customHeight="1">
      <c r="M146" s="5"/>
    </row>
    <row r="147" ht="15.75" customHeight="1">
      <c r="M147" s="5"/>
    </row>
    <row r="148" ht="15.75" customHeight="1">
      <c r="M148" s="5"/>
    </row>
    <row r="149" ht="15.75" customHeight="1">
      <c r="M149" s="5"/>
    </row>
    <row r="150" ht="15.75" customHeight="1">
      <c r="M150" s="5"/>
    </row>
    <row r="151" ht="15.75" customHeight="1">
      <c r="M151" s="5"/>
    </row>
    <row r="152" ht="15.75" customHeight="1">
      <c r="M152" s="5"/>
    </row>
    <row r="153" ht="15.75" customHeight="1">
      <c r="M153" s="5"/>
    </row>
    <row r="154" ht="15.75" customHeight="1">
      <c r="M154" s="5"/>
    </row>
    <row r="155" ht="15.75" customHeight="1">
      <c r="M155" s="5"/>
    </row>
    <row r="156" ht="15.75" customHeight="1">
      <c r="M156" s="5"/>
    </row>
    <row r="157" ht="15.75" customHeight="1">
      <c r="M157" s="5"/>
    </row>
    <row r="158" ht="15.75" customHeight="1">
      <c r="M158" s="5"/>
    </row>
    <row r="159" ht="15.75" customHeight="1">
      <c r="M159" s="5"/>
    </row>
    <row r="160" ht="15.75" customHeight="1">
      <c r="M160" s="5"/>
    </row>
    <row r="161" ht="15.75" customHeight="1">
      <c r="M161" s="5"/>
    </row>
    <row r="162" ht="15.75" customHeight="1">
      <c r="M162" s="5"/>
    </row>
    <row r="163" ht="15.75" customHeight="1">
      <c r="M163" s="5"/>
    </row>
    <row r="164" ht="15.75" customHeight="1">
      <c r="M164" s="5"/>
    </row>
    <row r="165" ht="15.75" customHeight="1">
      <c r="M165" s="5"/>
    </row>
    <row r="166" ht="15.75" customHeight="1">
      <c r="M166" s="5"/>
    </row>
    <row r="167" ht="15.75" customHeight="1">
      <c r="M167" s="5"/>
    </row>
    <row r="168" ht="15.75" customHeight="1">
      <c r="M168" s="5"/>
    </row>
    <row r="169" ht="15.75" customHeight="1">
      <c r="M169" s="5"/>
    </row>
    <row r="170" ht="15.75" customHeight="1">
      <c r="M170" s="5"/>
    </row>
    <row r="171" ht="15.75" customHeight="1">
      <c r="M171" s="5"/>
    </row>
    <row r="172" ht="15.75" customHeight="1">
      <c r="M172" s="5"/>
    </row>
    <row r="173" ht="15.75" customHeight="1">
      <c r="M173" s="5"/>
    </row>
    <row r="174" ht="15.75" customHeight="1">
      <c r="M174" s="5"/>
    </row>
    <row r="175" ht="15.75" customHeight="1">
      <c r="M175" s="5"/>
    </row>
    <row r="176" ht="15.75" customHeight="1">
      <c r="M176" s="5"/>
    </row>
    <row r="177" ht="15.75" customHeight="1">
      <c r="M177" s="5"/>
    </row>
    <row r="178" ht="15.75" customHeight="1">
      <c r="M178" s="5"/>
    </row>
    <row r="179" ht="15.75" customHeight="1">
      <c r="M179" s="5"/>
    </row>
    <row r="180" ht="15.75" customHeight="1">
      <c r="M180" s="5"/>
    </row>
    <row r="181" ht="15.75" customHeight="1">
      <c r="M181" s="5"/>
    </row>
    <row r="182" ht="15.75" customHeight="1">
      <c r="M182" s="5"/>
    </row>
    <row r="183" ht="15.75" customHeight="1">
      <c r="M183" s="5"/>
    </row>
    <row r="184" ht="15.75" customHeight="1">
      <c r="M184" s="5"/>
    </row>
    <row r="185" ht="15.75" customHeight="1">
      <c r="M185" s="5"/>
    </row>
    <row r="186" ht="15.75" customHeight="1">
      <c r="M186" s="5"/>
    </row>
    <row r="187" ht="15.75" customHeight="1">
      <c r="M187" s="5"/>
    </row>
    <row r="188" ht="15.75" customHeight="1">
      <c r="M188" s="5"/>
    </row>
    <row r="189" ht="15.75" customHeight="1">
      <c r="M189" s="5"/>
    </row>
    <row r="190" ht="15.75" customHeight="1">
      <c r="M190" s="5"/>
    </row>
    <row r="191" ht="15.75" customHeight="1">
      <c r="M191" s="5"/>
    </row>
    <row r="192" ht="15.75" customHeight="1">
      <c r="M192" s="5"/>
    </row>
    <row r="193" ht="15.75" customHeight="1">
      <c r="M193" s="5"/>
    </row>
    <row r="194" ht="15.75" customHeight="1">
      <c r="M194" s="5"/>
    </row>
    <row r="195" ht="15.75" customHeight="1">
      <c r="M195" s="5"/>
    </row>
    <row r="196" ht="15.75" customHeight="1">
      <c r="M196" s="5"/>
    </row>
    <row r="197" ht="15.75" customHeight="1">
      <c r="M197" s="5"/>
    </row>
    <row r="198" ht="15.75" customHeight="1">
      <c r="M198" s="5"/>
    </row>
    <row r="199" ht="15.75" customHeight="1">
      <c r="M199" s="5"/>
    </row>
    <row r="200" ht="15.75" customHeight="1">
      <c r="M200" s="5"/>
    </row>
    <row r="201" ht="15.75" customHeight="1">
      <c r="M201" s="5"/>
    </row>
    <row r="202" ht="15.75" customHeight="1">
      <c r="M202" s="5"/>
    </row>
    <row r="203" ht="15.75" customHeight="1">
      <c r="M203" s="5"/>
    </row>
    <row r="204" ht="15.75" customHeight="1">
      <c r="M204" s="5"/>
    </row>
    <row r="205" ht="15.75" customHeight="1">
      <c r="M205" s="5"/>
    </row>
    <row r="206" ht="15.75" customHeight="1">
      <c r="M206" s="5"/>
    </row>
    <row r="207" ht="15.75" customHeight="1">
      <c r="M207" s="5"/>
    </row>
    <row r="208" ht="15.75" customHeight="1">
      <c r="M208" s="5"/>
    </row>
    <row r="209" ht="15.75" customHeight="1">
      <c r="M209" s="5"/>
    </row>
    <row r="210" ht="15.75" customHeight="1">
      <c r="M210" s="5"/>
    </row>
    <row r="211" ht="15.75" customHeight="1">
      <c r="M211" s="5"/>
    </row>
    <row r="212" ht="15.75" customHeight="1">
      <c r="M212" s="5"/>
    </row>
    <row r="213" ht="15.75" customHeight="1">
      <c r="M213" s="5"/>
    </row>
    <row r="214" ht="15.75" customHeight="1">
      <c r="M214" s="5"/>
    </row>
    <row r="215" ht="15.75" customHeight="1">
      <c r="M215" s="5"/>
    </row>
    <row r="216" ht="15.75" customHeight="1">
      <c r="M216" s="5"/>
    </row>
    <row r="217" ht="15.75" customHeight="1">
      <c r="M217" s="5"/>
    </row>
    <row r="218" ht="15.75" customHeight="1">
      <c r="M218" s="5"/>
    </row>
    <row r="219" ht="15.75" customHeight="1">
      <c r="M219" s="5"/>
    </row>
    <row r="220" ht="15.75" customHeight="1">
      <c r="M220" s="5"/>
    </row>
    <row r="221" ht="15.75" customHeight="1">
      <c r="M221" s="5"/>
    </row>
    <row r="222" ht="15.75" customHeight="1">
      <c r="M222" s="5"/>
    </row>
    <row r="223" ht="15.75" customHeight="1">
      <c r="M223" s="5"/>
    </row>
    <row r="224" ht="15.75" customHeight="1">
      <c r="M224" s="5"/>
    </row>
    <row r="225" ht="15.75" customHeight="1">
      <c r="M225" s="5"/>
    </row>
    <row r="226" ht="15.75" customHeight="1">
      <c r="M226" s="5"/>
    </row>
    <row r="227" ht="15.75" customHeight="1">
      <c r="M227" s="5"/>
    </row>
    <row r="228" ht="15.75" customHeight="1">
      <c r="M228" s="5"/>
    </row>
    <row r="229" ht="15.75" customHeight="1">
      <c r="M229" s="5"/>
    </row>
    <row r="230" ht="15.75" customHeight="1">
      <c r="M230" s="5"/>
    </row>
    <row r="231" ht="15.75" customHeight="1">
      <c r="M231" s="5"/>
    </row>
    <row r="232" ht="15.75" customHeight="1">
      <c r="M232" s="5"/>
    </row>
    <row r="233" ht="15.75" customHeight="1">
      <c r="M233" s="5"/>
    </row>
    <row r="234" ht="15.75" customHeight="1">
      <c r="M234" s="5"/>
    </row>
    <row r="235" ht="15.75" customHeight="1">
      <c r="M235" s="5"/>
    </row>
    <row r="236" ht="15.75" customHeight="1">
      <c r="M236" s="5"/>
    </row>
    <row r="237" ht="15.75" customHeight="1">
      <c r="M237" s="5"/>
    </row>
    <row r="238" ht="15.75" customHeight="1">
      <c r="M238" s="5"/>
    </row>
    <row r="239" ht="15.75" customHeight="1">
      <c r="M239" s="5"/>
    </row>
    <row r="240" ht="15.75" customHeight="1">
      <c r="M240" s="5"/>
    </row>
    <row r="241" ht="15.75" customHeight="1">
      <c r="M241" s="5"/>
    </row>
    <row r="242" ht="15.75" customHeight="1">
      <c r="M242" s="5"/>
    </row>
    <row r="243" ht="15.75" customHeight="1">
      <c r="M243" s="5"/>
    </row>
    <row r="244" ht="15.75" customHeight="1">
      <c r="M244" s="5"/>
    </row>
    <row r="245" ht="15.75" customHeight="1">
      <c r="M245" s="5"/>
    </row>
    <row r="246" ht="15.75" customHeight="1">
      <c r="M246" s="5"/>
    </row>
    <row r="247" ht="15.75" customHeight="1">
      <c r="M247" s="5"/>
    </row>
    <row r="248" ht="15.75" customHeight="1">
      <c r="M248" s="5"/>
    </row>
    <row r="249" ht="15.75" customHeight="1">
      <c r="M249" s="5"/>
    </row>
    <row r="250" ht="15.75" customHeight="1">
      <c r="M250" s="5"/>
    </row>
    <row r="251" ht="15.75" customHeight="1">
      <c r="M251" s="5"/>
    </row>
    <row r="252" ht="15.75" customHeight="1">
      <c r="M252" s="5"/>
    </row>
    <row r="253" ht="15.75" customHeight="1">
      <c r="M253" s="5"/>
    </row>
    <row r="254" ht="15.75" customHeight="1">
      <c r="M254" s="5"/>
    </row>
    <row r="255" ht="15.75" customHeight="1">
      <c r="M255" s="5"/>
    </row>
    <row r="256" ht="15.75" customHeight="1">
      <c r="M256" s="5"/>
    </row>
    <row r="257" ht="15.75" customHeight="1">
      <c r="M257" s="5"/>
    </row>
    <row r="258" ht="15.75" customHeight="1">
      <c r="M258" s="5"/>
    </row>
    <row r="259" ht="15.75" customHeight="1">
      <c r="M259" s="5"/>
    </row>
    <row r="260" ht="15.75" customHeight="1">
      <c r="M260" s="5"/>
    </row>
    <row r="261" ht="15.75" customHeight="1">
      <c r="M261" s="5"/>
    </row>
    <row r="262" ht="15.75" customHeight="1">
      <c r="M262" s="5"/>
    </row>
    <row r="263" ht="15.75" customHeight="1">
      <c r="M263" s="5"/>
    </row>
    <row r="264" ht="15.75" customHeight="1">
      <c r="M264" s="5"/>
    </row>
    <row r="265" ht="15.75" customHeight="1">
      <c r="M265" s="5"/>
    </row>
    <row r="266" ht="15.75" customHeight="1">
      <c r="M266" s="5"/>
    </row>
    <row r="267" ht="15.75" customHeight="1">
      <c r="M267" s="5"/>
    </row>
    <row r="268" ht="15.75" customHeight="1">
      <c r="M268" s="5"/>
    </row>
    <row r="269" ht="15.75" customHeight="1">
      <c r="M269" s="5"/>
    </row>
    <row r="270" ht="15.75" customHeight="1">
      <c r="M270" s="5"/>
    </row>
    <row r="271" ht="15.75" customHeight="1">
      <c r="M271" s="5"/>
    </row>
    <row r="272" ht="15.75" customHeight="1">
      <c r="M272" s="5"/>
    </row>
    <row r="273" ht="15.75" customHeight="1">
      <c r="M273" s="5"/>
    </row>
    <row r="274" ht="15.75" customHeight="1">
      <c r="M274" s="5"/>
    </row>
    <row r="275" ht="15.75" customHeight="1">
      <c r="M275" s="5"/>
    </row>
    <row r="276" ht="15.75" customHeight="1">
      <c r="M276" s="5"/>
    </row>
    <row r="277" ht="15.75" customHeight="1">
      <c r="M277" s="5"/>
    </row>
    <row r="278" ht="15.75" customHeight="1">
      <c r="M278" s="5"/>
    </row>
    <row r="279" ht="15.75" customHeight="1">
      <c r="M279" s="5"/>
    </row>
    <row r="280" ht="15.75" customHeight="1">
      <c r="M280" s="5"/>
    </row>
    <row r="281" ht="15.75" customHeight="1">
      <c r="M281" s="5"/>
    </row>
    <row r="282" ht="15.75" customHeight="1">
      <c r="M282" s="5"/>
    </row>
    <row r="283" ht="15.75" customHeight="1">
      <c r="M283" s="5"/>
    </row>
    <row r="284" ht="15.75" customHeight="1">
      <c r="M284" s="5"/>
    </row>
    <row r="285" ht="15.75" customHeight="1">
      <c r="M285" s="5"/>
    </row>
    <row r="286" ht="15.75" customHeight="1">
      <c r="M286" s="5"/>
    </row>
    <row r="287" ht="15.75" customHeight="1">
      <c r="M287" s="5"/>
    </row>
    <row r="288" ht="15.75" customHeight="1">
      <c r="M288" s="5"/>
    </row>
    <row r="289" ht="15.75" customHeight="1">
      <c r="M289" s="5"/>
    </row>
    <row r="290" ht="15.75" customHeight="1">
      <c r="M290" s="5"/>
    </row>
    <row r="291" ht="15.75" customHeight="1">
      <c r="M291" s="5"/>
    </row>
    <row r="292" ht="15.75" customHeight="1">
      <c r="M292" s="5"/>
    </row>
    <row r="293" ht="15.75" customHeight="1">
      <c r="M293" s="5"/>
    </row>
    <row r="294" ht="15.75" customHeight="1">
      <c r="M294" s="5"/>
    </row>
    <row r="295" ht="15.75" customHeight="1">
      <c r="M295" s="5"/>
    </row>
    <row r="296" ht="15.75" customHeight="1">
      <c r="M296" s="5"/>
    </row>
    <row r="297" ht="15.75" customHeight="1">
      <c r="M297" s="5"/>
    </row>
    <row r="298" ht="15.75" customHeight="1">
      <c r="M298" s="5"/>
    </row>
    <row r="299" ht="15.75" customHeight="1">
      <c r="M299" s="5"/>
    </row>
    <row r="300" ht="15.75" customHeight="1">
      <c r="M300" s="5"/>
    </row>
    <row r="301" ht="15.75" customHeight="1">
      <c r="M301" s="5"/>
    </row>
    <row r="302" ht="15.75" customHeight="1">
      <c r="M302" s="5"/>
    </row>
    <row r="303" ht="15.75" customHeight="1">
      <c r="M303" s="5"/>
    </row>
    <row r="304" ht="15.75" customHeight="1">
      <c r="M304" s="5"/>
    </row>
    <row r="305" ht="15.75" customHeight="1">
      <c r="M305" s="5"/>
    </row>
    <row r="306" ht="15.75" customHeight="1">
      <c r="M306" s="5"/>
    </row>
    <row r="307" ht="15.75" customHeight="1">
      <c r="M307" s="5"/>
    </row>
    <row r="308" ht="15.75" customHeight="1">
      <c r="M308" s="5"/>
    </row>
    <row r="309" ht="15.75" customHeight="1">
      <c r="M309" s="5"/>
    </row>
    <row r="310" ht="15.75" customHeight="1">
      <c r="M310" s="5"/>
    </row>
    <row r="311" ht="15.75" customHeight="1">
      <c r="M311" s="5"/>
    </row>
    <row r="312" ht="15.75" customHeight="1">
      <c r="M312" s="5"/>
    </row>
    <row r="313" ht="15.75" customHeight="1">
      <c r="M313" s="5"/>
    </row>
    <row r="314" ht="15.75" customHeight="1">
      <c r="M314" s="5"/>
    </row>
    <row r="315" ht="15.75" customHeight="1">
      <c r="M315" s="5"/>
    </row>
    <row r="316" ht="15.75" customHeight="1">
      <c r="M316" s="5"/>
    </row>
    <row r="317" ht="15.75" customHeight="1">
      <c r="M317" s="5"/>
    </row>
    <row r="318" ht="15.75" customHeight="1">
      <c r="M318" s="5"/>
    </row>
    <row r="319" ht="15.75" customHeight="1">
      <c r="M319" s="5"/>
    </row>
    <row r="320" ht="15.75" customHeight="1">
      <c r="M320" s="5"/>
    </row>
    <row r="321" ht="15.75" customHeight="1">
      <c r="M321" s="5"/>
    </row>
    <row r="322" ht="15.75" customHeight="1">
      <c r="M322" s="5"/>
    </row>
    <row r="323" ht="15.75" customHeight="1">
      <c r="M323" s="5"/>
    </row>
    <row r="324" ht="15.75" customHeight="1">
      <c r="M324" s="5"/>
    </row>
    <row r="325" ht="15.75" customHeight="1">
      <c r="M325" s="5"/>
    </row>
    <row r="326" ht="15.75" customHeight="1">
      <c r="M326" s="5"/>
    </row>
    <row r="327" ht="15.75" customHeight="1">
      <c r="M327" s="5"/>
    </row>
    <row r="328" ht="15.75" customHeight="1">
      <c r="M328" s="5"/>
    </row>
    <row r="329" ht="15.75" customHeight="1">
      <c r="M329" s="5"/>
    </row>
    <row r="330" ht="15.75" customHeight="1">
      <c r="M330" s="5"/>
    </row>
    <row r="331" ht="15.75" customHeight="1">
      <c r="M331" s="5"/>
    </row>
    <row r="332" ht="15.75" customHeight="1">
      <c r="M332" s="5"/>
    </row>
    <row r="333" ht="15.75" customHeight="1">
      <c r="M333" s="5"/>
    </row>
    <row r="334" ht="15.75" customHeight="1">
      <c r="M334" s="5"/>
    </row>
    <row r="335" ht="15.75" customHeight="1">
      <c r="M335" s="5"/>
    </row>
    <row r="336" ht="15.75" customHeight="1">
      <c r="M336" s="5"/>
    </row>
    <row r="337" ht="15.75" customHeight="1">
      <c r="M337" s="5"/>
    </row>
    <row r="338" ht="15.75" customHeight="1">
      <c r="M338" s="5"/>
    </row>
    <row r="339" ht="15.75" customHeight="1">
      <c r="M339" s="5"/>
    </row>
    <row r="340" ht="15.75" customHeight="1">
      <c r="M340" s="5"/>
    </row>
    <row r="341" ht="15.75" customHeight="1">
      <c r="M341" s="5"/>
    </row>
    <row r="342" ht="15.75" customHeight="1">
      <c r="M342" s="5"/>
    </row>
    <row r="343" ht="15.75" customHeight="1">
      <c r="M343" s="5"/>
    </row>
    <row r="344" ht="15.75" customHeight="1">
      <c r="M344" s="5"/>
    </row>
    <row r="345" ht="15.75" customHeight="1">
      <c r="M345" s="5"/>
    </row>
    <row r="346" ht="15.75" customHeight="1">
      <c r="M346" s="5"/>
    </row>
    <row r="347" ht="15.75" customHeight="1">
      <c r="M347" s="5"/>
    </row>
    <row r="348" ht="15.75" customHeight="1">
      <c r="M348" s="5"/>
    </row>
    <row r="349" ht="15.75" customHeight="1">
      <c r="M349" s="5"/>
    </row>
    <row r="350" ht="15.75" customHeight="1">
      <c r="M350" s="5"/>
    </row>
    <row r="351" ht="15.75" customHeight="1">
      <c r="M351" s="5"/>
    </row>
    <row r="352" ht="15.75" customHeight="1">
      <c r="M352" s="5"/>
    </row>
    <row r="353" ht="15.75" customHeight="1">
      <c r="M353" s="5"/>
    </row>
    <row r="354" ht="15.75" customHeight="1">
      <c r="M354" s="5"/>
    </row>
    <row r="355" ht="15.75" customHeight="1">
      <c r="M355" s="5"/>
    </row>
    <row r="356" ht="15.75" customHeight="1">
      <c r="M356" s="5"/>
    </row>
    <row r="357" ht="15.75" customHeight="1">
      <c r="M357" s="5"/>
    </row>
    <row r="358" ht="15.75" customHeight="1">
      <c r="M358" s="5"/>
    </row>
    <row r="359" ht="15.75" customHeight="1">
      <c r="M359" s="5"/>
    </row>
    <row r="360" ht="15.75" customHeight="1">
      <c r="M360" s="5"/>
    </row>
    <row r="361" ht="15.75" customHeight="1">
      <c r="M361" s="5"/>
    </row>
    <row r="362" ht="15.75" customHeight="1">
      <c r="M362" s="5"/>
    </row>
    <row r="363" ht="15.75" customHeight="1">
      <c r="M363" s="5"/>
    </row>
    <row r="364" ht="15.75" customHeight="1">
      <c r="M364" s="5"/>
    </row>
    <row r="365" ht="15.75" customHeight="1">
      <c r="M365" s="5"/>
    </row>
    <row r="366" ht="15.75" customHeight="1">
      <c r="M366" s="5"/>
    </row>
    <row r="367" ht="15.75" customHeight="1">
      <c r="M367" s="5"/>
    </row>
    <row r="368" ht="15.75" customHeight="1">
      <c r="M368" s="5"/>
    </row>
    <row r="369" ht="15.75" customHeight="1">
      <c r="M369" s="5"/>
    </row>
    <row r="370" ht="15.75" customHeight="1">
      <c r="M370" s="5"/>
    </row>
    <row r="371" ht="15.75" customHeight="1">
      <c r="M371" s="5"/>
    </row>
    <row r="372" ht="15.75" customHeight="1">
      <c r="M372" s="5"/>
    </row>
    <row r="373" ht="15.75" customHeight="1">
      <c r="M373" s="5"/>
    </row>
    <row r="374" ht="15.75" customHeight="1">
      <c r="M374" s="5"/>
    </row>
    <row r="375" ht="15.75" customHeight="1">
      <c r="M375" s="5"/>
    </row>
    <row r="376" ht="15.75" customHeight="1">
      <c r="M376" s="5"/>
    </row>
    <row r="377" ht="15.75" customHeight="1">
      <c r="M377" s="5"/>
    </row>
    <row r="378" ht="15.75" customHeight="1">
      <c r="M378" s="5"/>
    </row>
    <row r="379" ht="15.75" customHeight="1">
      <c r="M379" s="5"/>
    </row>
    <row r="380" ht="15.75" customHeight="1">
      <c r="M380" s="5"/>
    </row>
    <row r="381" ht="15.75" customHeight="1">
      <c r="M381" s="5"/>
    </row>
    <row r="382" ht="15.75" customHeight="1">
      <c r="M382" s="5"/>
    </row>
    <row r="383" ht="15.75" customHeight="1">
      <c r="M383" s="5"/>
    </row>
    <row r="384" ht="15.75" customHeight="1">
      <c r="M384" s="5"/>
    </row>
    <row r="385" ht="15.75" customHeight="1">
      <c r="M385" s="5"/>
    </row>
    <row r="386" ht="15.75" customHeight="1">
      <c r="M386" s="5"/>
    </row>
    <row r="387" ht="15.75" customHeight="1">
      <c r="M387" s="5"/>
    </row>
    <row r="388" ht="15.75" customHeight="1">
      <c r="M388" s="5"/>
    </row>
    <row r="389" ht="15.75" customHeight="1">
      <c r="M389" s="5"/>
    </row>
    <row r="390" ht="15.75" customHeight="1">
      <c r="M390" s="5"/>
    </row>
    <row r="391" ht="15.75" customHeight="1">
      <c r="M391" s="5"/>
    </row>
    <row r="392" ht="15.75" customHeight="1">
      <c r="M392" s="5"/>
    </row>
    <row r="393" ht="15.75" customHeight="1">
      <c r="M393" s="5"/>
    </row>
    <row r="394" ht="15.75" customHeight="1">
      <c r="M394" s="5"/>
    </row>
    <row r="395" ht="15.75" customHeight="1">
      <c r="M395" s="5"/>
    </row>
    <row r="396" ht="15.75" customHeight="1">
      <c r="M396" s="5"/>
    </row>
    <row r="397" ht="15.75" customHeight="1">
      <c r="M397" s="5"/>
    </row>
    <row r="398" ht="15.75" customHeight="1">
      <c r="M398" s="5"/>
    </row>
    <row r="399" ht="15.75" customHeight="1">
      <c r="M399" s="5"/>
    </row>
    <row r="400" ht="15.75" customHeight="1">
      <c r="M400" s="5"/>
    </row>
    <row r="401" ht="15.75" customHeight="1">
      <c r="M401" s="5"/>
    </row>
    <row r="402" ht="15.75" customHeight="1">
      <c r="M402" s="5"/>
    </row>
    <row r="403" ht="15.75" customHeight="1">
      <c r="M403" s="5"/>
    </row>
    <row r="404" ht="15.75" customHeight="1">
      <c r="M404" s="5"/>
    </row>
    <row r="405" ht="15.75" customHeight="1">
      <c r="M405" s="5"/>
    </row>
    <row r="406" ht="15.75" customHeight="1">
      <c r="M406" s="5"/>
    </row>
    <row r="407" ht="15.75" customHeight="1">
      <c r="M407" s="5"/>
    </row>
    <row r="408" ht="15.75" customHeight="1">
      <c r="M408" s="5"/>
    </row>
    <row r="409" ht="15.75" customHeight="1">
      <c r="M409" s="5"/>
    </row>
    <row r="410" ht="15.75" customHeight="1">
      <c r="M410" s="5"/>
    </row>
    <row r="411" ht="15.75" customHeight="1">
      <c r="M411" s="5"/>
    </row>
    <row r="412" ht="15.75" customHeight="1">
      <c r="M412" s="5"/>
    </row>
    <row r="413" ht="15.75" customHeight="1">
      <c r="M413" s="5"/>
    </row>
    <row r="414" ht="15.75" customHeight="1">
      <c r="M414" s="5"/>
    </row>
    <row r="415" ht="15.75" customHeight="1">
      <c r="M415" s="5"/>
    </row>
    <row r="416" ht="15.75" customHeight="1">
      <c r="M416" s="5"/>
    </row>
    <row r="417" ht="15.75" customHeight="1">
      <c r="M417" s="5"/>
    </row>
    <row r="418" ht="15.75" customHeight="1">
      <c r="M418" s="5"/>
    </row>
    <row r="419" ht="15.75" customHeight="1">
      <c r="M419" s="5"/>
    </row>
    <row r="420" ht="15.75" customHeight="1">
      <c r="M420" s="5"/>
    </row>
    <row r="421" ht="15.75" customHeight="1">
      <c r="M421" s="5"/>
    </row>
    <row r="422" ht="15.75" customHeight="1">
      <c r="M422" s="5"/>
    </row>
    <row r="423" ht="15.75" customHeight="1">
      <c r="M423" s="5"/>
    </row>
    <row r="424" ht="15.75" customHeight="1">
      <c r="M424" s="5"/>
    </row>
    <row r="425" ht="15.75" customHeight="1">
      <c r="M425" s="5"/>
    </row>
    <row r="426" ht="15.75" customHeight="1">
      <c r="M426" s="5"/>
    </row>
    <row r="427" ht="15.75" customHeight="1">
      <c r="M427" s="5"/>
    </row>
    <row r="428" ht="15.75" customHeight="1">
      <c r="M428" s="5"/>
    </row>
    <row r="429" ht="15.75" customHeight="1">
      <c r="M429" s="5"/>
    </row>
    <row r="430" ht="15.75" customHeight="1">
      <c r="M430" s="5"/>
    </row>
    <row r="431" ht="15.75" customHeight="1">
      <c r="M431" s="5"/>
    </row>
    <row r="432" ht="15.75" customHeight="1">
      <c r="M432" s="5"/>
    </row>
    <row r="433" ht="15.75" customHeight="1">
      <c r="M433" s="5"/>
    </row>
    <row r="434" ht="15.75" customHeight="1">
      <c r="M434" s="5"/>
    </row>
    <row r="435" ht="15.75" customHeight="1">
      <c r="M435" s="5"/>
    </row>
    <row r="436" ht="15.75" customHeight="1">
      <c r="M436" s="5"/>
    </row>
    <row r="437" ht="15.75" customHeight="1">
      <c r="M437" s="5"/>
    </row>
    <row r="438" ht="15.75" customHeight="1">
      <c r="M438" s="5"/>
    </row>
    <row r="439" ht="15.75" customHeight="1">
      <c r="M439" s="5"/>
    </row>
    <row r="440" ht="15.75" customHeight="1">
      <c r="M440" s="5"/>
    </row>
    <row r="441" ht="15.75" customHeight="1">
      <c r="M441" s="5"/>
    </row>
    <row r="442" ht="15.75" customHeight="1">
      <c r="M442" s="5"/>
    </row>
    <row r="443" ht="15.75" customHeight="1">
      <c r="M443" s="5"/>
    </row>
    <row r="444" ht="15.75" customHeight="1">
      <c r="M444" s="5"/>
    </row>
    <row r="445" ht="15.75" customHeight="1">
      <c r="M445" s="5"/>
    </row>
    <row r="446" ht="15.75" customHeight="1">
      <c r="M446" s="5"/>
    </row>
    <row r="447" ht="15.75" customHeight="1">
      <c r="M447" s="5"/>
    </row>
    <row r="448" ht="15.75" customHeight="1">
      <c r="M448" s="5"/>
    </row>
    <row r="449" ht="15.75" customHeight="1">
      <c r="M449" s="5"/>
    </row>
    <row r="450" ht="15.75" customHeight="1">
      <c r="M450" s="5"/>
    </row>
    <row r="451" ht="15.75" customHeight="1">
      <c r="M451" s="5"/>
    </row>
    <row r="452" ht="15.75" customHeight="1">
      <c r="M452" s="5"/>
    </row>
    <row r="453" ht="15.75" customHeight="1">
      <c r="M453" s="5"/>
    </row>
    <row r="454" ht="15.75" customHeight="1">
      <c r="M454" s="5"/>
    </row>
    <row r="455" ht="15.75" customHeight="1">
      <c r="M455" s="5"/>
    </row>
    <row r="456" ht="15.75" customHeight="1">
      <c r="M456" s="5"/>
    </row>
    <row r="457" ht="15.75" customHeight="1">
      <c r="M457" s="5"/>
    </row>
    <row r="458" ht="15.75" customHeight="1">
      <c r="M458" s="5"/>
    </row>
    <row r="459" ht="15.75" customHeight="1">
      <c r="M459" s="5"/>
    </row>
    <row r="460" ht="15.75" customHeight="1">
      <c r="M460" s="5"/>
    </row>
    <row r="461" ht="15.75" customHeight="1">
      <c r="M461" s="5"/>
    </row>
    <row r="462" ht="15.75" customHeight="1">
      <c r="M462" s="5"/>
    </row>
    <row r="463" ht="15.75" customHeight="1">
      <c r="M463" s="5"/>
    </row>
    <row r="464" ht="15.75" customHeight="1">
      <c r="M464" s="5"/>
    </row>
    <row r="465" ht="15.75" customHeight="1">
      <c r="M465" s="5"/>
    </row>
    <row r="466" ht="15.75" customHeight="1">
      <c r="M466" s="5"/>
    </row>
    <row r="467" ht="15.75" customHeight="1">
      <c r="M467" s="5"/>
    </row>
    <row r="468" ht="15.75" customHeight="1">
      <c r="M468" s="5"/>
    </row>
    <row r="469" ht="15.75" customHeight="1">
      <c r="M469" s="5"/>
    </row>
    <row r="470" ht="15.75" customHeight="1">
      <c r="M470" s="5"/>
    </row>
    <row r="471" ht="15.75" customHeight="1">
      <c r="M471" s="5"/>
    </row>
    <row r="472" ht="15.75" customHeight="1">
      <c r="M472" s="5"/>
    </row>
    <row r="473" ht="15.75" customHeight="1">
      <c r="M473" s="5"/>
    </row>
    <row r="474" ht="15.75" customHeight="1">
      <c r="M474" s="5"/>
    </row>
    <row r="475" ht="15.75" customHeight="1">
      <c r="M475" s="5"/>
    </row>
    <row r="476" ht="15.75" customHeight="1">
      <c r="M476" s="5"/>
    </row>
    <row r="477" ht="15.75" customHeight="1">
      <c r="M477" s="5"/>
    </row>
    <row r="478" ht="15.75" customHeight="1">
      <c r="M478" s="5"/>
    </row>
    <row r="479" ht="15.75" customHeight="1">
      <c r="M479" s="5"/>
    </row>
    <row r="480" ht="15.75" customHeight="1">
      <c r="M480" s="5"/>
    </row>
    <row r="481" ht="15.75" customHeight="1">
      <c r="M481" s="5"/>
    </row>
    <row r="482" ht="15.75" customHeight="1">
      <c r="M482" s="5"/>
    </row>
    <row r="483" ht="15.75" customHeight="1">
      <c r="M483" s="5"/>
    </row>
    <row r="484" ht="15.75" customHeight="1">
      <c r="M484" s="5"/>
    </row>
    <row r="485" ht="15.75" customHeight="1">
      <c r="M485" s="5"/>
    </row>
    <row r="486" ht="15.75" customHeight="1">
      <c r="M486" s="5"/>
    </row>
    <row r="487" ht="15.75" customHeight="1">
      <c r="M487" s="5"/>
    </row>
    <row r="488" ht="15.75" customHeight="1">
      <c r="M488" s="5"/>
    </row>
    <row r="489" ht="15.75" customHeight="1">
      <c r="M489" s="5"/>
    </row>
    <row r="490" ht="15.75" customHeight="1">
      <c r="M490" s="5"/>
    </row>
    <row r="491" ht="15.75" customHeight="1">
      <c r="M491" s="5"/>
    </row>
    <row r="492" ht="15.75" customHeight="1">
      <c r="M492" s="5"/>
    </row>
    <row r="493" ht="15.75" customHeight="1">
      <c r="M493" s="5"/>
    </row>
    <row r="494" ht="15.75" customHeight="1">
      <c r="M494" s="5"/>
    </row>
    <row r="495" ht="15.75" customHeight="1">
      <c r="M495" s="5"/>
    </row>
    <row r="496" ht="15.75" customHeight="1">
      <c r="M496" s="5"/>
    </row>
    <row r="497" ht="15.75" customHeight="1">
      <c r="M497" s="5"/>
    </row>
    <row r="498" ht="15.75" customHeight="1">
      <c r="M498" s="5"/>
    </row>
    <row r="499" ht="15.75" customHeight="1">
      <c r="M499" s="5"/>
    </row>
    <row r="500" ht="15.75" customHeight="1">
      <c r="M500" s="5"/>
    </row>
    <row r="501" ht="15.75" customHeight="1">
      <c r="M501" s="5"/>
    </row>
    <row r="502" ht="15.75" customHeight="1">
      <c r="M502" s="5"/>
    </row>
    <row r="503" ht="15.75" customHeight="1">
      <c r="M503" s="5"/>
    </row>
    <row r="504" ht="15.75" customHeight="1">
      <c r="M504" s="5"/>
    </row>
    <row r="505" ht="15.75" customHeight="1">
      <c r="M505" s="5"/>
    </row>
    <row r="506" ht="15.75" customHeight="1">
      <c r="M506" s="5"/>
    </row>
    <row r="507" ht="15.75" customHeight="1">
      <c r="M507" s="5"/>
    </row>
    <row r="508" ht="15.75" customHeight="1">
      <c r="M508" s="5"/>
    </row>
    <row r="509" ht="15.75" customHeight="1">
      <c r="M509" s="5"/>
    </row>
    <row r="510" ht="15.75" customHeight="1">
      <c r="M510" s="5"/>
    </row>
    <row r="511" ht="15.75" customHeight="1">
      <c r="M511" s="5"/>
    </row>
    <row r="512" ht="15.75" customHeight="1">
      <c r="M512" s="5"/>
    </row>
    <row r="513" ht="15.75" customHeight="1">
      <c r="M513" s="5"/>
    </row>
    <row r="514" ht="15.75" customHeight="1">
      <c r="M514" s="5"/>
    </row>
    <row r="515" ht="15.75" customHeight="1">
      <c r="M515" s="5"/>
    </row>
    <row r="516" ht="15.75" customHeight="1">
      <c r="M516" s="5"/>
    </row>
    <row r="517" ht="15.75" customHeight="1">
      <c r="M517" s="5"/>
    </row>
    <row r="518" ht="15.75" customHeight="1">
      <c r="M518" s="5"/>
    </row>
    <row r="519" ht="15.75" customHeight="1">
      <c r="M519" s="5"/>
    </row>
    <row r="520" ht="15.75" customHeight="1">
      <c r="M520" s="5"/>
    </row>
    <row r="521" ht="15.75" customHeight="1">
      <c r="M521" s="5"/>
    </row>
    <row r="522" ht="15.75" customHeight="1">
      <c r="M522" s="5"/>
    </row>
    <row r="523" ht="15.75" customHeight="1">
      <c r="M523" s="5"/>
    </row>
    <row r="524" ht="15.75" customHeight="1">
      <c r="M524" s="5"/>
    </row>
    <row r="525" ht="15.75" customHeight="1">
      <c r="M525" s="5"/>
    </row>
    <row r="526" ht="15.75" customHeight="1">
      <c r="M526" s="5"/>
    </row>
    <row r="527" ht="15.75" customHeight="1">
      <c r="M527" s="5"/>
    </row>
    <row r="528" ht="15.75" customHeight="1">
      <c r="M528" s="5"/>
    </row>
    <row r="529" ht="15.75" customHeight="1">
      <c r="M529" s="5"/>
    </row>
    <row r="530" ht="15.75" customHeight="1">
      <c r="M530" s="5"/>
    </row>
    <row r="531" ht="15.75" customHeight="1">
      <c r="M531" s="5"/>
    </row>
    <row r="532" ht="15.75" customHeight="1">
      <c r="M532" s="5"/>
    </row>
    <row r="533" ht="15.75" customHeight="1">
      <c r="M533" s="5"/>
    </row>
    <row r="534" ht="15.75" customHeight="1">
      <c r="M534" s="5"/>
    </row>
    <row r="535" ht="15.75" customHeight="1">
      <c r="M535" s="5"/>
    </row>
    <row r="536" ht="15.75" customHeight="1">
      <c r="M536" s="5"/>
    </row>
    <row r="537" ht="15.75" customHeight="1">
      <c r="M537" s="5"/>
    </row>
    <row r="538" ht="15.75" customHeight="1">
      <c r="M538" s="5"/>
    </row>
    <row r="539" ht="15.75" customHeight="1">
      <c r="M539" s="5"/>
    </row>
    <row r="540" ht="15.75" customHeight="1">
      <c r="M540" s="5"/>
    </row>
    <row r="541" ht="15.75" customHeight="1">
      <c r="M541" s="5"/>
    </row>
    <row r="542" ht="15.75" customHeight="1">
      <c r="M542" s="5"/>
    </row>
    <row r="543" ht="15.75" customHeight="1">
      <c r="M543" s="5"/>
    </row>
    <row r="544" ht="15.75" customHeight="1">
      <c r="M544" s="5"/>
    </row>
    <row r="545" ht="15.75" customHeight="1">
      <c r="M545" s="5"/>
    </row>
    <row r="546" ht="15.75" customHeight="1">
      <c r="M546" s="5"/>
    </row>
    <row r="547" ht="15.75" customHeight="1">
      <c r="M547" s="5"/>
    </row>
    <row r="548" ht="15.75" customHeight="1">
      <c r="M548" s="5"/>
    </row>
    <row r="549" ht="15.75" customHeight="1">
      <c r="M549" s="5"/>
    </row>
    <row r="550" ht="15.75" customHeight="1">
      <c r="M550" s="5"/>
    </row>
    <row r="551" ht="15.75" customHeight="1">
      <c r="M551" s="5"/>
    </row>
    <row r="552" ht="15.75" customHeight="1">
      <c r="M552" s="5"/>
    </row>
    <row r="553" ht="15.75" customHeight="1">
      <c r="M553" s="5"/>
    </row>
    <row r="554" ht="15.75" customHeight="1">
      <c r="M554" s="5"/>
    </row>
    <row r="555" ht="15.75" customHeight="1">
      <c r="M555" s="5"/>
    </row>
    <row r="556" ht="15.75" customHeight="1">
      <c r="M556" s="5"/>
    </row>
    <row r="557" ht="15.75" customHeight="1">
      <c r="M557" s="5"/>
    </row>
    <row r="558" ht="15.75" customHeight="1">
      <c r="M558" s="5"/>
    </row>
    <row r="559" ht="15.75" customHeight="1">
      <c r="M559" s="5"/>
    </row>
    <row r="560" ht="15.75" customHeight="1">
      <c r="M560" s="5"/>
    </row>
    <row r="561" ht="15.75" customHeight="1">
      <c r="M561" s="5"/>
    </row>
    <row r="562" ht="15.75" customHeight="1">
      <c r="M562" s="5"/>
    </row>
    <row r="563" ht="15.75" customHeight="1">
      <c r="M563" s="5"/>
    </row>
    <row r="564" ht="15.75" customHeight="1">
      <c r="M564" s="5"/>
    </row>
    <row r="565" ht="15.75" customHeight="1">
      <c r="M565" s="5"/>
    </row>
    <row r="566" ht="15.75" customHeight="1">
      <c r="M566" s="5"/>
    </row>
    <row r="567" ht="15.75" customHeight="1">
      <c r="M567" s="5"/>
    </row>
    <row r="568" ht="15.75" customHeight="1">
      <c r="M568" s="5"/>
    </row>
    <row r="569" ht="15.75" customHeight="1">
      <c r="M569" s="5"/>
    </row>
    <row r="570" ht="15.75" customHeight="1">
      <c r="M570" s="5"/>
    </row>
    <row r="571" ht="15.75" customHeight="1">
      <c r="M571" s="5"/>
    </row>
    <row r="572" ht="15.75" customHeight="1">
      <c r="M572" s="5"/>
    </row>
    <row r="573" ht="15.75" customHeight="1">
      <c r="M573" s="5"/>
    </row>
    <row r="574" ht="15.75" customHeight="1">
      <c r="M574" s="5"/>
    </row>
    <row r="575" ht="15.75" customHeight="1">
      <c r="M575" s="5"/>
    </row>
    <row r="576" ht="15.75" customHeight="1">
      <c r="M576" s="5"/>
    </row>
    <row r="577" ht="15.75" customHeight="1">
      <c r="M577" s="5"/>
    </row>
    <row r="578" ht="15.75" customHeight="1">
      <c r="M578" s="5"/>
    </row>
    <row r="579" ht="15.75" customHeight="1">
      <c r="M579" s="5"/>
    </row>
    <row r="580" ht="15.75" customHeight="1">
      <c r="M580" s="5"/>
    </row>
    <row r="581" ht="15.75" customHeight="1">
      <c r="M581" s="5"/>
    </row>
    <row r="582" ht="15.75" customHeight="1">
      <c r="M582" s="5"/>
    </row>
    <row r="583" ht="15.75" customHeight="1">
      <c r="M583" s="5"/>
    </row>
    <row r="584" ht="15.75" customHeight="1">
      <c r="M584" s="5"/>
    </row>
    <row r="585" ht="15.75" customHeight="1">
      <c r="M585" s="5"/>
    </row>
    <row r="586" ht="15.75" customHeight="1">
      <c r="M586" s="5"/>
    </row>
    <row r="587" ht="15.75" customHeight="1">
      <c r="M587" s="5"/>
    </row>
    <row r="588" ht="15.75" customHeight="1">
      <c r="M588" s="5"/>
    </row>
    <row r="589" ht="15.75" customHeight="1">
      <c r="M589" s="5"/>
    </row>
    <row r="590" ht="15.75" customHeight="1">
      <c r="M590" s="5"/>
    </row>
    <row r="591" ht="15.75" customHeight="1">
      <c r="M591" s="5"/>
    </row>
    <row r="592" ht="15.75" customHeight="1">
      <c r="M592" s="5"/>
    </row>
    <row r="593" ht="15.75" customHeight="1">
      <c r="M593" s="5"/>
    </row>
    <row r="594" ht="15.75" customHeight="1">
      <c r="M594" s="5"/>
    </row>
    <row r="595" ht="15.75" customHeight="1">
      <c r="M595" s="5"/>
    </row>
    <row r="596" ht="15.75" customHeight="1">
      <c r="M596" s="5"/>
    </row>
    <row r="597" ht="15.75" customHeight="1">
      <c r="M597" s="5"/>
    </row>
    <row r="598" ht="15.75" customHeight="1">
      <c r="M598" s="5"/>
    </row>
    <row r="599" ht="15.75" customHeight="1">
      <c r="M599" s="5"/>
    </row>
    <row r="600" ht="15.75" customHeight="1">
      <c r="M600" s="5"/>
    </row>
    <row r="601" ht="15.75" customHeight="1">
      <c r="M601" s="5"/>
    </row>
    <row r="602" ht="15.75" customHeight="1">
      <c r="M602" s="5"/>
    </row>
    <row r="603" ht="15.75" customHeight="1">
      <c r="M603" s="5"/>
    </row>
    <row r="604" ht="15.75" customHeight="1">
      <c r="M604" s="5"/>
    </row>
    <row r="605" ht="15.75" customHeight="1">
      <c r="M605" s="5"/>
    </row>
    <row r="606" ht="15.75" customHeight="1">
      <c r="M606" s="5"/>
    </row>
    <row r="607" ht="15.75" customHeight="1">
      <c r="M607" s="5"/>
    </row>
    <row r="608" ht="15.75" customHeight="1">
      <c r="M608" s="5"/>
    </row>
    <row r="609" ht="15.75" customHeight="1">
      <c r="M609" s="5"/>
    </row>
    <row r="610" ht="15.75" customHeight="1">
      <c r="M610" s="5"/>
    </row>
    <row r="611" ht="15.75" customHeight="1">
      <c r="M611" s="5"/>
    </row>
    <row r="612" ht="15.75" customHeight="1">
      <c r="M612" s="5"/>
    </row>
    <row r="613" ht="15.75" customHeight="1">
      <c r="M613" s="5"/>
    </row>
    <row r="614" ht="15.75" customHeight="1">
      <c r="M614" s="5"/>
    </row>
    <row r="615" ht="15.75" customHeight="1">
      <c r="M615" s="5"/>
    </row>
    <row r="616" ht="15.75" customHeight="1">
      <c r="M616" s="5"/>
    </row>
    <row r="617" ht="15.75" customHeight="1">
      <c r="M617" s="5"/>
    </row>
    <row r="618" ht="15.75" customHeight="1">
      <c r="M618" s="5"/>
    </row>
    <row r="619" ht="15.75" customHeight="1">
      <c r="M619" s="5"/>
    </row>
    <row r="620" ht="15.75" customHeight="1">
      <c r="M620" s="5"/>
    </row>
    <row r="621" ht="15.75" customHeight="1">
      <c r="M621" s="5"/>
    </row>
    <row r="622" ht="15.75" customHeight="1">
      <c r="M622" s="5"/>
    </row>
    <row r="623" ht="15.75" customHeight="1">
      <c r="M623" s="5"/>
    </row>
    <row r="624" ht="15.75" customHeight="1">
      <c r="M624" s="5"/>
    </row>
    <row r="625" ht="15.75" customHeight="1">
      <c r="M625" s="5"/>
    </row>
    <row r="626" ht="15.75" customHeight="1">
      <c r="M626" s="5"/>
    </row>
    <row r="627" ht="15.75" customHeight="1">
      <c r="M627" s="5"/>
    </row>
    <row r="628" ht="15.75" customHeight="1">
      <c r="M628" s="5"/>
    </row>
    <row r="629" ht="15.75" customHeight="1">
      <c r="M629" s="5"/>
    </row>
    <row r="630" ht="15.75" customHeight="1">
      <c r="M630" s="5"/>
    </row>
    <row r="631" ht="15.75" customHeight="1">
      <c r="M631" s="5"/>
    </row>
    <row r="632" ht="15.75" customHeight="1">
      <c r="M632" s="5"/>
    </row>
    <row r="633" ht="15.75" customHeight="1">
      <c r="M633" s="5"/>
    </row>
    <row r="634" ht="15.75" customHeight="1">
      <c r="M634" s="5"/>
    </row>
    <row r="635" ht="15.75" customHeight="1">
      <c r="M635" s="5"/>
    </row>
    <row r="636" ht="15.75" customHeight="1">
      <c r="M636" s="5"/>
    </row>
    <row r="637" ht="15.75" customHeight="1">
      <c r="M637" s="5"/>
    </row>
    <row r="638" ht="15.75" customHeight="1">
      <c r="M638" s="5"/>
    </row>
    <row r="639" ht="15.75" customHeight="1">
      <c r="M639" s="5"/>
    </row>
    <row r="640" ht="15.75" customHeight="1">
      <c r="M640" s="5"/>
    </row>
    <row r="641" ht="15.75" customHeight="1">
      <c r="M641" s="5"/>
    </row>
    <row r="642" ht="15.75" customHeight="1">
      <c r="M642" s="5"/>
    </row>
    <row r="643" ht="15.75" customHeight="1">
      <c r="M643" s="5"/>
    </row>
    <row r="644" ht="15.75" customHeight="1">
      <c r="M644" s="5"/>
    </row>
    <row r="645" ht="15.75" customHeight="1">
      <c r="M645" s="5"/>
    </row>
    <row r="646" ht="15.75" customHeight="1">
      <c r="M646" s="5"/>
    </row>
    <row r="647" ht="15.75" customHeight="1">
      <c r="M647" s="5"/>
    </row>
    <row r="648" ht="15.75" customHeight="1">
      <c r="M648" s="5"/>
    </row>
    <row r="649" ht="15.75" customHeight="1">
      <c r="M649" s="5"/>
    </row>
    <row r="650" ht="15.75" customHeight="1">
      <c r="M650" s="5"/>
    </row>
    <row r="651" ht="15.75" customHeight="1">
      <c r="M651" s="5"/>
    </row>
    <row r="652" ht="15.75" customHeight="1">
      <c r="M652" s="5"/>
    </row>
    <row r="653" ht="15.75" customHeight="1">
      <c r="M653" s="5"/>
    </row>
    <row r="654" ht="15.75" customHeight="1">
      <c r="M654" s="5"/>
    </row>
    <row r="655" ht="15.75" customHeight="1">
      <c r="M655" s="5"/>
    </row>
    <row r="656" ht="15.75" customHeight="1">
      <c r="M656" s="5"/>
    </row>
    <row r="657" ht="15.75" customHeight="1">
      <c r="M657" s="5"/>
    </row>
    <row r="658" ht="15.75" customHeight="1">
      <c r="M658" s="5"/>
    </row>
    <row r="659" ht="15.75" customHeight="1">
      <c r="M659" s="5"/>
    </row>
    <row r="660" ht="15.75" customHeight="1">
      <c r="M660" s="5"/>
    </row>
    <row r="661" ht="15.75" customHeight="1">
      <c r="M661" s="5"/>
    </row>
    <row r="662" ht="15.75" customHeight="1">
      <c r="M662" s="5"/>
    </row>
    <row r="663" ht="15.75" customHeight="1">
      <c r="M663" s="5"/>
    </row>
    <row r="664" ht="15.75" customHeight="1">
      <c r="M664" s="5"/>
    </row>
    <row r="665" ht="15.75" customHeight="1">
      <c r="M665" s="5"/>
    </row>
    <row r="666" ht="15.75" customHeight="1">
      <c r="M666" s="5"/>
    </row>
    <row r="667" ht="15.75" customHeight="1">
      <c r="M667" s="5"/>
    </row>
    <row r="668" ht="15.75" customHeight="1">
      <c r="M668" s="5"/>
    </row>
    <row r="669" ht="15.75" customHeight="1">
      <c r="M669" s="5"/>
    </row>
    <row r="670" ht="15.75" customHeight="1">
      <c r="M670" s="5"/>
    </row>
    <row r="671" ht="15.75" customHeight="1">
      <c r="M671" s="5"/>
    </row>
    <row r="672" ht="15.75" customHeight="1">
      <c r="M672" s="5"/>
    </row>
    <row r="673" ht="15.75" customHeight="1">
      <c r="M673" s="5"/>
    </row>
    <row r="674" ht="15.75" customHeight="1">
      <c r="M674" s="5"/>
    </row>
    <row r="675" ht="15.75" customHeight="1">
      <c r="M675" s="5"/>
    </row>
    <row r="676" ht="15.75" customHeight="1">
      <c r="M676" s="5"/>
    </row>
    <row r="677" ht="15.75" customHeight="1">
      <c r="M677" s="5"/>
    </row>
    <row r="678" ht="15.75" customHeight="1">
      <c r="M678" s="5"/>
    </row>
    <row r="679" ht="15.75" customHeight="1">
      <c r="M679" s="5"/>
    </row>
    <row r="680" ht="15.75" customHeight="1">
      <c r="M680" s="5"/>
    </row>
    <row r="681" ht="15.75" customHeight="1">
      <c r="M681" s="5"/>
    </row>
    <row r="682" ht="15.75" customHeight="1">
      <c r="M682" s="5"/>
    </row>
    <row r="683" ht="15.75" customHeight="1">
      <c r="M683" s="5"/>
    </row>
    <row r="684" ht="15.75" customHeight="1">
      <c r="M684" s="5"/>
    </row>
    <row r="685" ht="15.75" customHeight="1">
      <c r="M685" s="5"/>
    </row>
    <row r="686" ht="15.75" customHeight="1">
      <c r="M686" s="5"/>
    </row>
    <row r="687" ht="15.75" customHeight="1">
      <c r="M687" s="5"/>
    </row>
    <row r="688" ht="15.75" customHeight="1">
      <c r="M688" s="5"/>
    </row>
    <row r="689" ht="15.75" customHeight="1">
      <c r="M689" s="5"/>
    </row>
    <row r="690" ht="15.75" customHeight="1">
      <c r="M690" s="5"/>
    </row>
    <row r="691" ht="15.75" customHeight="1">
      <c r="M691" s="5"/>
    </row>
    <row r="692" ht="15.75" customHeight="1">
      <c r="M692" s="5"/>
    </row>
    <row r="693" ht="15.75" customHeight="1">
      <c r="M693" s="5"/>
    </row>
    <row r="694" ht="15.75" customHeight="1">
      <c r="M694" s="5"/>
    </row>
    <row r="695" ht="15.75" customHeight="1">
      <c r="M695" s="5"/>
    </row>
    <row r="696" ht="15.75" customHeight="1">
      <c r="M696" s="5"/>
    </row>
    <row r="697" ht="15.75" customHeight="1">
      <c r="M697" s="5"/>
    </row>
    <row r="698" ht="15.75" customHeight="1">
      <c r="M698" s="5"/>
    </row>
    <row r="699" ht="15.75" customHeight="1">
      <c r="M699" s="5"/>
    </row>
    <row r="700" ht="15.75" customHeight="1">
      <c r="M700" s="5"/>
    </row>
    <row r="701" ht="15.75" customHeight="1">
      <c r="M701" s="5"/>
    </row>
    <row r="702" ht="15.75" customHeight="1">
      <c r="M702" s="5"/>
    </row>
    <row r="703" ht="15.75" customHeight="1">
      <c r="M703" s="5"/>
    </row>
    <row r="704" ht="15.75" customHeight="1">
      <c r="M704" s="5"/>
    </row>
    <row r="705" ht="15.75" customHeight="1">
      <c r="M705" s="5"/>
    </row>
    <row r="706" ht="15.75" customHeight="1">
      <c r="M706" s="5"/>
    </row>
    <row r="707" ht="15.75" customHeight="1">
      <c r="M707" s="5"/>
    </row>
    <row r="708" ht="15.75" customHeight="1">
      <c r="M708" s="5"/>
    </row>
    <row r="709" ht="15.75" customHeight="1">
      <c r="M709" s="5"/>
    </row>
    <row r="710" ht="15.75" customHeight="1">
      <c r="M710" s="5"/>
    </row>
    <row r="711" ht="15.75" customHeight="1">
      <c r="M711" s="5"/>
    </row>
    <row r="712" ht="15.75" customHeight="1">
      <c r="M712" s="5"/>
    </row>
    <row r="713" ht="15.75" customHeight="1">
      <c r="M713" s="5"/>
    </row>
    <row r="714" ht="15.75" customHeight="1">
      <c r="M714" s="5"/>
    </row>
    <row r="715" ht="15.75" customHeight="1">
      <c r="M715" s="5"/>
    </row>
    <row r="716" ht="15.75" customHeight="1">
      <c r="M716" s="5"/>
    </row>
    <row r="717" ht="15.75" customHeight="1">
      <c r="M717" s="5"/>
    </row>
    <row r="718" ht="15.75" customHeight="1">
      <c r="M718" s="5"/>
    </row>
    <row r="719" ht="15.75" customHeight="1">
      <c r="M719" s="5"/>
    </row>
    <row r="720" ht="15.75" customHeight="1">
      <c r="M720" s="5"/>
    </row>
    <row r="721" ht="15.75" customHeight="1">
      <c r="M721" s="5"/>
    </row>
    <row r="722" ht="15.75" customHeight="1">
      <c r="M722" s="5"/>
    </row>
    <row r="723" ht="15.75" customHeight="1">
      <c r="M723" s="5"/>
    </row>
    <row r="724" ht="15.75" customHeight="1">
      <c r="M724" s="5"/>
    </row>
    <row r="725" ht="15.75" customHeight="1">
      <c r="M725" s="5"/>
    </row>
    <row r="726" ht="15.75" customHeight="1">
      <c r="M726" s="5"/>
    </row>
    <row r="727" ht="15.75" customHeight="1">
      <c r="M727" s="5"/>
    </row>
    <row r="728" ht="15.75" customHeight="1">
      <c r="M728" s="5"/>
    </row>
    <row r="729" ht="15.75" customHeight="1">
      <c r="M729" s="5"/>
    </row>
    <row r="730" ht="15.75" customHeight="1">
      <c r="M730" s="5"/>
    </row>
    <row r="731" ht="15.75" customHeight="1">
      <c r="M731" s="5"/>
    </row>
    <row r="732" ht="15.75" customHeight="1">
      <c r="M732" s="5"/>
    </row>
    <row r="733" ht="15.75" customHeight="1">
      <c r="M733" s="5"/>
    </row>
    <row r="734" ht="15.75" customHeight="1">
      <c r="M734" s="5"/>
    </row>
    <row r="735" ht="15.75" customHeight="1">
      <c r="M735" s="5"/>
    </row>
    <row r="736" ht="15.75" customHeight="1">
      <c r="M736" s="5"/>
    </row>
    <row r="737" ht="15.75" customHeight="1">
      <c r="M737" s="5"/>
    </row>
    <row r="738" ht="15.75" customHeight="1">
      <c r="M738" s="5"/>
    </row>
    <row r="739" ht="15.75" customHeight="1">
      <c r="M739" s="5"/>
    </row>
    <row r="740" ht="15.75" customHeight="1">
      <c r="M740" s="5"/>
    </row>
    <row r="741" ht="15.75" customHeight="1">
      <c r="M741" s="5"/>
    </row>
    <row r="742" ht="15.75" customHeight="1">
      <c r="M742" s="5"/>
    </row>
    <row r="743" ht="15.75" customHeight="1">
      <c r="M743" s="5"/>
    </row>
    <row r="744" ht="15.75" customHeight="1">
      <c r="M744" s="5"/>
    </row>
    <row r="745" ht="15.75" customHeight="1">
      <c r="M745" s="5"/>
    </row>
    <row r="746" ht="15.75" customHeight="1">
      <c r="M746" s="5"/>
    </row>
    <row r="747" ht="15.75" customHeight="1">
      <c r="M747" s="5"/>
    </row>
    <row r="748" ht="15.75" customHeight="1">
      <c r="M748" s="5"/>
    </row>
    <row r="749" ht="15.75" customHeight="1">
      <c r="M749" s="5"/>
    </row>
    <row r="750" ht="15.75" customHeight="1">
      <c r="M750" s="5"/>
    </row>
    <row r="751" ht="15.75" customHeight="1">
      <c r="M751" s="5"/>
    </row>
    <row r="752" ht="15.75" customHeight="1">
      <c r="M752" s="5"/>
    </row>
    <row r="753" ht="15.75" customHeight="1">
      <c r="M753" s="5"/>
    </row>
    <row r="754" ht="15.75" customHeight="1">
      <c r="M754" s="5"/>
    </row>
    <row r="755" ht="15.75" customHeight="1">
      <c r="M755" s="5"/>
    </row>
    <row r="756" ht="15.75" customHeight="1">
      <c r="M756" s="5"/>
    </row>
    <row r="757" ht="15.75" customHeight="1">
      <c r="M757" s="5"/>
    </row>
    <row r="758" ht="15.75" customHeight="1">
      <c r="M758" s="5"/>
    </row>
    <row r="759" ht="15.75" customHeight="1">
      <c r="M759" s="5"/>
    </row>
    <row r="760" ht="15.75" customHeight="1">
      <c r="M760" s="5"/>
    </row>
    <row r="761" ht="15.75" customHeight="1">
      <c r="M761" s="5"/>
    </row>
    <row r="762" ht="15.75" customHeight="1">
      <c r="M762" s="5"/>
    </row>
    <row r="763" ht="15.75" customHeight="1">
      <c r="M763" s="5"/>
    </row>
    <row r="764" ht="15.75" customHeight="1">
      <c r="M764" s="5"/>
    </row>
    <row r="765" ht="15.75" customHeight="1">
      <c r="M765" s="5"/>
    </row>
    <row r="766" ht="15.75" customHeight="1">
      <c r="M766" s="5"/>
    </row>
    <row r="767" ht="15.75" customHeight="1">
      <c r="M767" s="5"/>
    </row>
    <row r="768" ht="15.75" customHeight="1">
      <c r="M768" s="5"/>
    </row>
    <row r="769" ht="15.75" customHeight="1">
      <c r="M769" s="5"/>
    </row>
    <row r="770" ht="15.75" customHeight="1">
      <c r="M770" s="5"/>
    </row>
    <row r="771" ht="15.75" customHeight="1">
      <c r="M771" s="5"/>
    </row>
    <row r="772" ht="15.75" customHeight="1">
      <c r="M772" s="5"/>
    </row>
    <row r="773" ht="15.75" customHeight="1">
      <c r="M773" s="5"/>
    </row>
    <row r="774" ht="15.75" customHeight="1">
      <c r="M774" s="5"/>
    </row>
    <row r="775" ht="15.75" customHeight="1">
      <c r="M775" s="5"/>
    </row>
    <row r="776" ht="15.75" customHeight="1">
      <c r="M776" s="5"/>
    </row>
    <row r="777" ht="15.75" customHeight="1">
      <c r="M777" s="5"/>
    </row>
    <row r="778" ht="15.75" customHeight="1">
      <c r="M778" s="5"/>
    </row>
    <row r="779" ht="15.75" customHeight="1">
      <c r="M779" s="5"/>
    </row>
    <row r="780" ht="15.75" customHeight="1">
      <c r="M780" s="5"/>
    </row>
    <row r="781" ht="15.75" customHeight="1">
      <c r="M781" s="5"/>
    </row>
    <row r="782" ht="15.75" customHeight="1">
      <c r="M782" s="5"/>
    </row>
    <row r="783" ht="15.75" customHeight="1">
      <c r="M783" s="5"/>
    </row>
    <row r="784" ht="15.75" customHeight="1">
      <c r="M784" s="5"/>
    </row>
    <row r="785" ht="15.75" customHeight="1">
      <c r="M785" s="5"/>
    </row>
    <row r="786" ht="15.75" customHeight="1">
      <c r="M786" s="5"/>
    </row>
    <row r="787" ht="15.75" customHeight="1">
      <c r="M787" s="5"/>
    </row>
    <row r="788" ht="15.75" customHeight="1">
      <c r="M788" s="5"/>
    </row>
    <row r="789" ht="15.75" customHeight="1">
      <c r="M789" s="5"/>
    </row>
    <row r="790" ht="15.75" customHeight="1">
      <c r="M790" s="5"/>
    </row>
    <row r="791" ht="15.75" customHeight="1">
      <c r="M791" s="5"/>
    </row>
    <row r="792" ht="15.75" customHeight="1">
      <c r="M792" s="5"/>
    </row>
    <row r="793" ht="15.75" customHeight="1">
      <c r="M793" s="5"/>
    </row>
    <row r="794" ht="15.75" customHeight="1">
      <c r="M794" s="5"/>
    </row>
    <row r="795" ht="15.75" customHeight="1">
      <c r="M795" s="5"/>
    </row>
    <row r="796" ht="15.75" customHeight="1">
      <c r="M796" s="5"/>
    </row>
    <row r="797" ht="15.75" customHeight="1">
      <c r="M797" s="5"/>
    </row>
    <row r="798" ht="15.75" customHeight="1">
      <c r="M798" s="5"/>
    </row>
    <row r="799" ht="15.75" customHeight="1">
      <c r="M799" s="5"/>
    </row>
    <row r="800" ht="15.75" customHeight="1">
      <c r="M800" s="5"/>
    </row>
    <row r="801" ht="15.75" customHeight="1">
      <c r="M801" s="5"/>
    </row>
    <row r="802" ht="15.75" customHeight="1">
      <c r="M802" s="5"/>
    </row>
    <row r="803" ht="15.75" customHeight="1">
      <c r="M803" s="5"/>
    </row>
    <row r="804" ht="15.75" customHeight="1">
      <c r="M804" s="5"/>
    </row>
    <row r="805" ht="15.75" customHeight="1">
      <c r="M805" s="5"/>
    </row>
    <row r="806" ht="15.75" customHeight="1">
      <c r="M806" s="5"/>
    </row>
    <row r="807" ht="15.75" customHeight="1">
      <c r="M807" s="5"/>
    </row>
    <row r="808" ht="15.75" customHeight="1">
      <c r="M808" s="5"/>
    </row>
    <row r="809" ht="15.75" customHeight="1">
      <c r="M809" s="5"/>
    </row>
    <row r="810" ht="15.75" customHeight="1">
      <c r="M810" s="5"/>
    </row>
    <row r="811" ht="15.75" customHeight="1">
      <c r="M811" s="5"/>
    </row>
    <row r="812" ht="15.75" customHeight="1">
      <c r="M812" s="5"/>
    </row>
    <row r="813" ht="15.75" customHeight="1">
      <c r="M813" s="5"/>
    </row>
    <row r="814" ht="15.75" customHeight="1">
      <c r="M814" s="5"/>
    </row>
    <row r="815" ht="15.75" customHeight="1">
      <c r="M815" s="5"/>
    </row>
    <row r="816" ht="15.75" customHeight="1">
      <c r="M816" s="5"/>
    </row>
    <row r="817" ht="15.75" customHeight="1">
      <c r="M817" s="5"/>
    </row>
    <row r="818" ht="15.75" customHeight="1">
      <c r="M818" s="5"/>
    </row>
    <row r="819" ht="15.75" customHeight="1">
      <c r="M819" s="5"/>
    </row>
    <row r="820" ht="15.75" customHeight="1">
      <c r="M820" s="5"/>
    </row>
    <row r="821" ht="15.75" customHeight="1">
      <c r="M821" s="5"/>
    </row>
    <row r="822" ht="15.75" customHeight="1">
      <c r="M822" s="5"/>
    </row>
    <row r="823" ht="15.75" customHeight="1">
      <c r="M823" s="5"/>
    </row>
    <row r="824" ht="15.75" customHeight="1">
      <c r="M824" s="5"/>
    </row>
    <row r="825" ht="15.75" customHeight="1">
      <c r="M825" s="5"/>
    </row>
    <row r="826" ht="15.75" customHeight="1">
      <c r="M826" s="5"/>
    </row>
    <row r="827" ht="15.75" customHeight="1">
      <c r="M827" s="5"/>
    </row>
    <row r="828" ht="15.75" customHeight="1">
      <c r="M828" s="5"/>
    </row>
    <row r="829" ht="15.75" customHeight="1">
      <c r="M829" s="5"/>
    </row>
    <row r="830" ht="15.75" customHeight="1">
      <c r="M830" s="5"/>
    </row>
    <row r="831" ht="15.75" customHeight="1">
      <c r="M831" s="5"/>
    </row>
    <row r="832" ht="15.75" customHeight="1">
      <c r="M832" s="5"/>
    </row>
    <row r="833" ht="15.75" customHeight="1">
      <c r="M833" s="5"/>
    </row>
    <row r="834" ht="15.75" customHeight="1">
      <c r="M834" s="5"/>
    </row>
    <row r="835" ht="15.75" customHeight="1">
      <c r="M835" s="5"/>
    </row>
    <row r="836" ht="15.75" customHeight="1">
      <c r="M836" s="5"/>
    </row>
    <row r="837" ht="15.75" customHeight="1">
      <c r="M837" s="5"/>
    </row>
    <row r="838" ht="15.75" customHeight="1">
      <c r="M838" s="5"/>
    </row>
    <row r="839" ht="15.75" customHeight="1">
      <c r="M839" s="5"/>
    </row>
    <row r="840" ht="15.75" customHeight="1">
      <c r="M840" s="5"/>
    </row>
    <row r="841" ht="15.75" customHeight="1">
      <c r="M841" s="5"/>
    </row>
    <row r="842" ht="15.75" customHeight="1">
      <c r="M842" s="5"/>
    </row>
    <row r="843" ht="15.75" customHeight="1">
      <c r="M843" s="5"/>
    </row>
    <row r="844" ht="15.75" customHeight="1">
      <c r="M844" s="5"/>
    </row>
    <row r="845" ht="15.75" customHeight="1">
      <c r="M845" s="5"/>
    </row>
    <row r="846" ht="15.75" customHeight="1">
      <c r="M846" s="5"/>
    </row>
    <row r="847" ht="15.75" customHeight="1">
      <c r="M847" s="5"/>
    </row>
    <row r="848" ht="15.75" customHeight="1">
      <c r="M848" s="5"/>
    </row>
    <row r="849" ht="15.75" customHeight="1">
      <c r="M849" s="5"/>
    </row>
    <row r="850" ht="15.75" customHeight="1">
      <c r="M850" s="5"/>
    </row>
    <row r="851" ht="15.75" customHeight="1">
      <c r="M851" s="5"/>
    </row>
    <row r="852" ht="15.75" customHeight="1">
      <c r="M852" s="5"/>
    </row>
    <row r="853" ht="15.75" customHeight="1">
      <c r="M853" s="5"/>
    </row>
    <row r="854" ht="15.75" customHeight="1">
      <c r="M854" s="5"/>
    </row>
    <row r="855" ht="15.75" customHeight="1">
      <c r="M855" s="5"/>
    </row>
    <row r="856" ht="15.75" customHeight="1">
      <c r="M856" s="5"/>
    </row>
    <row r="857" ht="15.75" customHeight="1">
      <c r="M857" s="5"/>
    </row>
    <row r="858" ht="15.75" customHeight="1">
      <c r="M858" s="5"/>
    </row>
    <row r="859" ht="15.75" customHeight="1">
      <c r="M859" s="5"/>
    </row>
    <row r="860" ht="15.75" customHeight="1">
      <c r="M860" s="5"/>
    </row>
    <row r="861" ht="15.75" customHeight="1">
      <c r="M861" s="5"/>
    </row>
    <row r="862" ht="15.75" customHeight="1">
      <c r="M862" s="5"/>
    </row>
    <row r="863" ht="15.75" customHeight="1">
      <c r="M863" s="5"/>
    </row>
    <row r="864" ht="15.75" customHeight="1">
      <c r="M864" s="5"/>
    </row>
    <row r="865" ht="15.75" customHeight="1">
      <c r="M865" s="5"/>
    </row>
    <row r="866" ht="15.75" customHeight="1">
      <c r="M866" s="5"/>
    </row>
    <row r="867" ht="15.75" customHeight="1">
      <c r="M867" s="5"/>
    </row>
    <row r="868" ht="15.75" customHeight="1">
      <c r="M868" s="5"/>
    </row>
    <row r="869" ht="15.75" customHeight="1">
      <c r="M869" s="5"/>
    </row>
    <row r="870" ht="15.75" customHeight="1">
      <c r="M870" s="5"/>
    </row>
    <row r="871" ht="15.75" customHeight="1">
      <c r="M871" s="5"/>
    </row>
    <row r="872" ht="15.75" customHeight="1">
      <c r="M872" s="5"/>
    </row>
    <row r="873" ht="15.75" customHeight="1">
      <c r="M873" s="5"/>
    </row>
    <row r="874" ht="15.75" customHeight="1">
      <c r="M874" s="5"/>
    </row>
    <row r="875" ht="15.75" customHeight="1">
      <c r="M875" s="5"/>
    </row>
    <row r="876" ht="15.75" customHeight="1">
      <c r="M876" s="5"/>
    </row>
    <row r="877" ht="15.75" customHeight="1">
      <c r="M877" s="5"/>
    </row>
    <row r="878" ht="15.75" customHeight="1">
      <c r="M878" s="5"/>
    </row>
    <row r="879" ht="15.75" customHeight="1">
      <c r="M879" s="5"/>
    </row>
    <row r="880" ht="15.75" customHeight="1">
      <c r="M880" s="5"/>
    </row>
    <row r="881" ht="15.75" customHeight="1">
      <c r="M881" s="5"/>
    </row>
    <row r="882" ht="15.75" customHeight="1">
      <c r="M882" s="5"/>
    </row>
    <row r="883" ht="15.75" customHeight="1">
      <c r="M883" s="5"/>
    </row>
    <row r="884" ht="15.75" customHeight="1">
      <c r="M884" s="5"/>
    </row>
    <row r="885" ht="15.75" customHeight="1">
      <c r="M885" s="5"/>
    </row>
    <row r="886" ht="15.75" customHeight="1">
      <c r="M886" s="5"/>
    </row>
    <row r="887" ht="15.75" customHeight="1">
      <c r="M887" s="5"/>
    </row>
    <row r="888" ht="15.75" customHeight="1">
      <c r="M888" s="5"/>
    </row>
    <row r="889" ht="15.75" customHeight="1">
      <c r="M889" s="5"/>
    </row>
    <row r="890" ht="15.75" customHeight="1">
      <c r="M890" s="5"/>
    </row>
    <row r="891" ht="15.75" customHeight="1">
      <c r="M891" s="5"/>
    </row>
    <row r="892" ht="15.75" customHeight="1">
      <c r="M892" s="5"/>
    </row>
    <row r="893" ht="15.75" customHeight="1">
      <c r="M893" s="5"/>
    </row>
    <row r="894" ht="15.75" customHeight="1">
      <c r="M894" s="5"/>
    </row>
    <row r="895" ht="15.75" customHeight="1">
      <c r="M895" s="5"/>
    </row>
    <row r="896" ht="15.75" customHeight="1">
      <c r="M896" s="5"/>
    </row>
    <row r="897" ht="15.75" customHeight="1">
      <c r="M897" s="5"/>
    </row>
    <row r="898" ht="15.75" customHeight="1">
      <c r="M898" s="5"/>
    </row>
    <row r="899" ht="15.75" customHeight="1">
      <c r="M899" s="5"/>
    </row>
    <row r="900" ht="15.75" customHeight="1">
      <c r="M900" s="5"/>
    </row>
    <row r="901" ht="15.75" customHeight="1">
      <c r="M901" s="5"/>
    </row>
    <row r="902" ht="15.75" customHeight="1">
      <c r="M902" s="5"/>
    </row>
    <row r="903" ht="15.75" customHeight="1">
      <c r="M903" s="5"/>
    </row>
    <row r="904" ht="15.75" customHeight="1">
      <c r="M904" s="5"/>
    </row>
    <row r="905" ht="15.75" customHeight="1">
      <c r="M905" s="5"/>
    </row>
    <row r="906" ht="15.75" customHeight="1">
      <c r="M906" s="5"/>
    </row>
    <row r="907" ht="15.75" customHeight="1">
      <c r="M907" s="5"/>
    </row>
    <row r="908" ht="15.75" customHeight="1">
      <c r="M908" s="5"/>
    </row>
    <row r="909" ht="15.75" customHeight="1">
      <c r="M909" s="5"/>
    </row>
    <row r="910" ht="15.75" customHeight="1">
      <c r="M910" s="5"/>
    </row>
    <row r="911" ht="15.75" customHeight="1">
      <c r="M911" s="5"/>
    </row>
    <row r="912" ht="15.75" customHeight="1">
      <c r="M912" s="5"/>
    </row>
    <row r="913" ht="15.75" customHeight="1">
      <c r="M913" s="5"/>
    </row>
    <row r="914" ht="15.75" customHeight="1">
      <c r="M914" s="5"/>
    </row>
    <row r="915" ht="15.75" customHeight="1">
      <c r="M915" s="5"/>
    </row>
    <row r="916" ht="15.75" customHeight="1">
      <c r="M916" s="5"/>
    </row>
    <row r="917" ht="15.75" customHeight="1">
      <c r="M917" s="5"/>
    </row>
    <row r="918" ht="15.75" customHeight="1">
      <c r="M918" s="5"/>
    </row>
    <row r="919" ht="15.75" customHeight="1">
      <c r="M919" s="5"/>
    </row>
    <row r="920" ht="15.75" customHeight="1">
      <c r="M920" s="5"/>
    </row>
    <row r="921" ht="15.75" customHeight="1">
      <c r="M921" s="5"/>
    </row>
    <row r="922" ht="15.75" customHeight="1">
      <c r="M922" s="5"/>
    </row>
    <row r="923" ht="15.75" customHeight="1">
      <c r="M923" s="5"/>
    </row>
    <row r="924" ht="15.75" customHeight="1">
      <c r="M924" s="5"/>
    </row>
    <row r="925" ht="15.75" customHeight="1">
      <c r="M925" s="5"/>
    </row>
    <row r="926" ht="15.75" customHeight="1">
      <c r="M926" s="5"/>
    </row>
    <row r="927" ht="15.75" customHeight="1">
      <c r="M927" s="5"/>
    </row>
    <row r="928" ht="15.75" customHeight="1">
      <c r="M928" s="5"/>
    </row>
    <row r="929" ht="15.75" customHeight="1">
      <c r="M929" s="5"/>
    </row>
    <row r="930" ht="15.75" customHeight="1">
      <c r="M930" s="5"/>
    </row>
    <row r="931" ht="15.75" customHeight="1">
      <c r="M931" s="5"/>
    </row>
    <row r="932" ht="15.75" customHeight="1">
      <c r="M932" s="5"/>
    </row>
    <row r="933" ht="15.75" customHeight="1">
      <c r="M933" s="5"/>
    </row>
    <row r="934" ht="15.75" customHeight="1">
      <c r="M934" s="5"/>
    </row>
    <row r="935" ht="15.75" customHeight="1">
      <c r="M935" s="5"/>
    </row>
    <row r="936" ht="15.75" customHeight="1">
      <c r="M936" s="5"/>
    </row>
    <row r="937" ht="15.75" customHeight="1">
      <c r="M937" s="5"/>
    </row>
    <row r="938" ht="15.75" customHeight="1">
      <c r="M938" s="5"/>
    </row>
    <row r="939" ht="15.75" customHeight="1">
      <c r="M939" s="5"/>
    </row>
    <row r="940" ht="15.75" customHeight="1">
      <c r="M940" s="5"/>
    </row>
    <row r="941" ht="15.75" customHeight="1">
      <c r="M941" s="5"/>
    </row>
    <row r="942" ht="15.75" customHeight="1">
      <c r="M942" s="5"/>
    </row>
    <row r="943" ht="15.75" customHeight="1">
      <c r="M943" s="5"/>
    </row>
    <row r="944" ht="15.75" customHeight="1">
      <c r="M944" s="5"/>
    </row>
    <row r="945" ht="15.75" customHeight="1">
      <c r="M945" s="5"/>
    </row>
    <row r="946" ht="15.75" customHeight="1">
      <c r="M946" s="5"/>
    </row>
    <row r="947" ht="15.75" customHeight="1">
      <c r="M947" s="5"/>
    </row>
    <row r="948" ht="15.75" customHeight="1">
      <c r="M948" s="5"/>
    </row>
    <row r="949" ht="15.75" customHeight="1">
      <c r="M949" s="5"/>
    </row>
    <row r="950" ht="15.75" customHeight="1">
      <c r="M950" s="5"/>
    </row>
    <row r="951" ht="15.75" customHeight="1">
      <c r="M951" s="5"/>
    </row>
    <row r="952" ht="15.75" customHeight="1">
      <c r="M952" s="5"/>
    </row>
    <row r="953" ht="15.75" customHeight="1">
      <c r="M953" s="5"/>
    </row>
    <row r="954" ht="15.75" customHeight="1">
      <c r="M954" s="5"/>
    </row>
    <row r="955" ht="15.75" customHeight="1">
      <c r="M955" s="5"/>
    </row>
    <row r="956" ht="15.75" customHeight="1">
      <c r="M956" s="5"/>
    </row>
    <row r="957" ht="15.75" customHeight="1">
      <c r="M957" s="5"/>
    </row>
    <row r="958" ht="15.75" customHeight="1">
      <c r="M958" s="5"/>
    </row>
    <row r="959" ht="15.75" customHeight="1">
      <c r="M959" s="5"/>
    </row>
    <row r="960" ht="15.75" customHeight="1">
      <c r="M960" s="5"/>
    </row>
    <row r="961" ht="15.75" customHeight="1">
      <c r="M961" s="5"/>
    </row>
    <row r="962" ht="15.75" customHeight="1">
      <c r="M962" s="5"/>
    </row>
    <row r="963" ht="15.75" customHeight="1">
      <c r="M963" s="5"/>
    </row>
    <row r="964" ht="15.75" customHeight="1">
      <c r="M964" s="5"/>
    </row>
    <row r="965" ht="15.75" customHeight="1">
      <c r="M965" s="5"/>
    </row>
    <row r="966" ht="15.75" customHeight="1">
      <c r="M966" s="5"/>
    </row>
    <row r="967" ht="15.75" customHeight="1">
      <c r="M967" s="5"/>
    </row>
    <row r="968" ht="15.75" customHeight="1">
      <c r="M968" s="5"/>
    </row>
    <row r="969" ht="15.75" customHeight="1">
      <c r="M969" s="5"/>
    </row>
    <row r="970" ht="15.75" customHeight="1">
      <c r="M970" s="5"/>
    </row>
    <row r="971" ht="15.75" customHeight="1">
      <c r="M971" s="5"/>
    </row>
    <row r="972" ht="15.75" customHeight="1">
      <c r="M972" s="5"/>
    </row>
    <row r="973" ht="15.75" customHeight="1">
      <c r="M973" s="5"/>
    </row>
    <row r="974" ht="15.75" customHeight="1">
      <c r="M974" s="5"/>
    </row>
    <row r="975" ht="15.75" customHeight="1">
      <c r="M975" s="5"/>
    </row>
    <row r="976" ht="15.75" customHeight="1">
      <c r="M976" s="5"/>
    </row>
    <row r="977" ht="15.75" customHeight="1">
      <c r="M977" s="5"/>
    </row>
    <row r="978" ht="15.75" customHeight="1">
      <c r="M978" s="5"/>
    </row>
    <row r="979" ht="15.75" customHeight="1">
      <c r="M979" s="5"/>
    </row>
    <row r="980" ht="15.75" customHeight="1">
      <c r="M980" s="5"/>
    </row>
    <row r="981" ht="15.75" customHeight="1">
      <c r="M981" s="5"/>
    </row>
    <row r="982" ht="15.75" customHeight="1">
      <c r="M982" s="5"/>
    </row>
    <row r="983" ht="15.75" customHeight="1">
      <c r="M983" s="5"/>
    </row>
    <row r="984" ht="15.75" customHeight="1">
      <c r="M984" s="5"/>
    </row>
    <row r="985" ht="15.75" customHeight="1">
      <c r="M985" s="5"/>
    </row>
    <row r="986" ht="15.75" customHeight="1">
      <c r="M986" s="5"/>
    </row>
    <row r="987" ht="15.75" customHeight="1">
      <c r="M987" s="5"/>
    </row>
    <row r="988" ht="15.75" customHeight="1">
      <c r="M988" s="5"/>
    </row>
    <row r="989" ht="15.75" customHeight="1">
      <c r="M989" s="5"/>
    </row>
    <row r="990" ht="15.75" customHeight="1">
      <c r="M990" s="5"/>
    </row>
    <row r="991" ht="15.75" customHeight="1">
      <c r="M991" s="5"/>
    </row>
    <row r="992" ht="15.75" customHeight="1">
      <c r="M992" s="5"/>
    </row>
    <row r="993" ht="15.75" customHeight="1">
      <c r="M993" s="5"/>
    </row>
    <row r="994" ht="15.75" customHeight="1">
      <c r="M994" s="5"/>
    </row>
    <row r="995" ht="15.75" customHeight="1">
      <c r="M995" s="5"/>
    </row>
    <row r="996" ht="15.75" customHeight="1">
      <c r="M996" s="5"/>
    </row>
    <row r="997" ht="15.75" customHeight="1">
      <c r="M997" s="5"/>
    </row>
    <row r="998" ht="15.75" customHeight="1">
      <c r="M998" s="5"/>
    </row>
    <row r="999" ht="15.75" customHeight="1">
      <c r="M999" s="5"/>
    </row>
    <row r="1000" ht="15.75" customHeight="1">
      <c r="M1000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5"/>
    <col customWidth="1" hidden="1" min="3" max="3" width="9.63"/>
    <col customWidth="1" hidden="1" min="4" max="4" width="12.5"/>
    <col customWidth="1" hidden="1" min="5" max="5" width="15.88"/>
    <col customWidth="1" hidden="1" min="6" max="6" width="4.0"/>
    <col customWidth="1" hidden="1" min="7" max="7" width="17.63"/>
    <col customWidth="1" hidden="1" min="8" max="8" width="7.75"/>
    <col customWidth="1" min="9" max="9" width="13.5"/>
    <col customWidth="1" min="10" max="10" width="9.38"/>
    <col customWidth="1" min="11" max="11" width="8.5"/>
    <col customWidth="1" min="12" max="12" width="23.0"/>
    <col customWidth="1" min="13" max="13" width="21.38"/>
    <col customWidth="1" min="14" max="26" width="14.5"/>
  </cols>
  <sheetData>
    <row r="1" ht="15.75" customHeight="1">
      <c r="A1" s="1" t="s">
        <v>0</v>
      </c>
      <c r="B1" s="1" t="s">
        <v>37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38</v>
      </c>
      <c r="K1" s="1" t="s">
        <v>10</v>
      </c>
      <c r="L1" s="1" t="s">
        <v>13</v>
      </c>
      <c r="M1" s="1" t="s">
        <v>14</v>
      </c>
      <c r="N1" s="1" t="s">
        <v>15</v>
      </c>
    </row>
    <row r="2" ht="15.75" customHeight="1">
      <c r="A2" s="1">
        <v>1.0</v>
      </c>
      <c r="B2" s="1">
        <v>126.0</v>
      </c>
      <c r="C2" s="1" t="s">
        <v>16</v>
      </c>
      <c r="D2" s="1" t="s">
        <v>17</v>
      </c>
      <c r="E2" s="1" t="s">
        <v>18</v>
      </c>
      <c r="F2" s="1">
        <v>64.0</v>
      </c>
      <c r="G2" s="1" t="s">
        <v>19</v>
      </c>
      <c r="H2" s="1" t="s">
        <v>20</v>
      </c>
      <c r="I2" s="1" t="s">
        <v>21</v>
      </c>
      <c r="N2" s="6" t="s">
        <v>23</v>
      </c>
      <c r="Q2" s="6" t="s">
        <v>24</v>
      </c>
    </row>
    <row r="3" ht="15.75" customHeight="1">
      <c r="A3" s="1">
        <v>2.0</v>
      </c>
      <c r="B3" s="1">
        <v>120.0</v>
      </c>
      <c r="C3" s="1" t="s">
        <v>16</v>
      </c>
      <c r="D3" s="1" t="s">
        <v>17</v>
      </c>
      <c r="E3" s="1" t="s">
        <v>18</v>
      </c>
      <c r="F3" s="1">
        <v>64.0</v>
      </c>
      <c r="G3" s="1" t="s">
        <v>19</v>
      </c>
      <c r="H3" s="1" t="s">
        <v>20</v>
      </c>
      <c r="I3" s="1" t="s">
        <v>21</v>
      </c>
      <c r="N3" s="6" t="s">
        <v>23</v>
      </c>
      <c r="Q3" s="6" t="s">
        <v>24</v>
      </c>
    </row>
    <row r="4" ht="15.75" customHeight="1">
      <c r="A4" s="1">
        <v>3.0</v>
      </c>
      <c r="B4" s="1">
        <v>185.0</v>
      </c>
      <c r="C4" s="1" t="s">
        <v>16</v>
      </c>
      <c r="D4" s="1" t="s">
        <v>17</v>
      </c>
      <c r="E4" s="1" t="s">
        <v>18</v>
      </c>
      <c r="F4" s="1">
        <v>64.0</v>
      </c>
      <c r="G4" s="1" t="s">
        <v>19</v>
      </c>
      <c r="H4" s="1" t="s">
        <v>20</v>
      </c>
      <c r="I4" s="1" t="s">
        <v>21</v>
      </c>
      <c r="N4" s="6" t="s">
        <v>23</v>
      </c>
      <c r="Q4" s="6" t="s">
        <v>24</v>
      </c>
    </row>
    <row r="5" ht="15.75" customHeight="1">
      <c r="A5" s="1">
        <v>4.0</v>
      </c>
      <c r="B5" s="1">
        <v>176.0</v>
      </c>
      <c r="C5" s="1" t="s">
        <v>16</v>
      </c>
      <c r="D5" s="1" t="s">
        <v>17</v>
      </c>
      <c r="E5" s="1" t="s">
        <v>18</v>
      </c>
      <c r="F5" s="1">
        <v>64.0</v>
      </c>
      <c r="G5" s="1" t="s">
        <v>19</v>
      </c>
      <c r="H5" s="1" t="s">
        <v>20</v>
      </c>
      <c r="I5" s="1" t="s">
        <v>21</v>
      </c>
      <c r="N5" s="6" t="s">
        <v>23</v>
      </c>
      <c r="Q5" s="6" t="s">
        <v>24</v>
      </c>
    </row>
    <row r="6" ht="15.75" customHeight="1">
      <c r="A6" s="1">
        <v>5.0</v>
      </c>
      <c r="B6" s="1">
        <v>92.0</v>
      </c>
      <c r="C6" s="1" t="s">
        <v>16</v>
      </c>
      <c r="D6" s="1" t="s">
        <v>17</v>
      </c>
      <c r="E6" s="1" t="s">
        <v>18</v>
      </c>
      <c r="F6" s="1">
        <v>64.0</v>
      </c>
      <c r="G6" s="1" t="s">
        <v>19</v>
      </c>
      <c r="H6" s="1" t="s">
        <v>20</v>
      </c>
      <c r="I6" s="1" t="s">
        <v>21</v>
      </c>
      <c r="J6" s="3"/>
      <c r="K6" s="3"/>
      <c r="N6" s="6" t="s">
        <v>23</v>
      </c>
      <c r="Q6" s="6" t="s">
        <v>24</v>
      </c>
    </row>
    <row r="7" ht="15.75" customHeight="1">
      <c r="A7" s="1">
        <v>6.0</v>
      </c>
      <c r="B7" s="1">
        <v>28.0</v>
      </c>
      <c r="C7" s="1" t="s">
        <v>16</v>
      </c>
      <c r="D7" s="1" t="s">
        <v>17</v>
      </c>
      <c r="E7" s="1" t="s">
        <v>18</v>
      </c>
      <c r="F7" s="1">
        <v>64.0</v>
      </c>
      <c r="G7" s="1" t="s">
        <v>19</v>
      </c>
      <c r="H7" s="1" t="s">
        <v>20</v>
      </c>
      <c r="I7" s="1" t="s">
        <v>21</v>
      </c>
      <c r="J7" s="3"/>
      <c r="K7" s="3"/>
      <c r="N7" s="6" t="s">
        <v>23</v>
      </c>
      <c r="Q7" s="6" t="s">
        <v>24</v>
      </c>
    </row>
    <row r="8" ht="15.75" customHeight="1">
      <c r="A8" s="1">
        <v>7.0</v>
      </c>
      <c r="B8" s="1">
        <v>100.0</v>
      </c>
      <c r="C8" s="1" t="s">
        <v>16</v>
      </c>
      <c r="D8" s="1" t="s">
        <v>17</v>
      </c>
      <c r="E8" s="1" t="s">
        <v>18</v>
      </c>
      <c r="F8" s="1">
        <v>64.0</v>
      </c>
      <c r="G8" s="1" t="s">
        <v>19</v>
      </c>
      <c r="H8" s="1" t="s">
        <v>20</v>
      </c>
      <c r="I8" s="1" t="s">
        <v>21</v>
      </c>
      <c r="J8" s="3"/>
      <c r="K8" s="3"/>
      <c r="N8" s="6" t="s">
        <v>23</v>
      </c>
      <c r="Q8" s="6" t="s">
        <v>24</v>
      </c>
    </row>
    <row r="9" ht="15.75" customHeight="1">
      <c r="A9" s="1">
        <v>8.0</v>
      </c>
      <c r="B9" s="1">
        <v>64.0</v>
      </c>
      <c r="C9" s="1" t="s">
        <v>16</v>
      </c>
      <c r="D9" s="1" t="s">
        <v>17</v>
      </c>
      <c r="E9" s="1" t="s">
        <v>18</v>
      </c>
      <c r="F9" s="1">
        <v>64.0</v>
      </c>
      <c r="G9" s="1" t="s">
        <v>19</v>
      </c>
      <c r="H9" s="1" t="s">
        <v>20</v>
      </c>
      <c r="I9" s="1" t="s">
        <v>21</v>
      </c>
      <c r="J9" s="3">
        <f>13951/53</f>
        <v>263.2264151</v>
      </c>
      <c r="K9" s="3"/>
      <c r="L9" s="6">
        <v>53.0</v>
      </c>
      <c r="N9" s="6" t="s">
        <v>23</v>
      </c>
      <c r="Q9" s="6" t="s">
        <v>24</v>
      </c>
    </row>
    <row r="10" ht="15.75" customHeight="1">
      <c r="A10" s="1">
        <v>9.0</v>
      </c>
      <c r="B10" s="1">
        <v>107.0</v>
      </c>
      <c r="C10" s="1" t="s">
        <v>16</v>
      </c>
      <c r="D10" s="1" t="s">
        <v>17</v>
      </c>
      <c r="E10" s="1" t="s">
        <v>18</v>
      </c>
      <c r="F10" s="1">
        <v>64.0</v>
      </c>
      <c r="G10" s="1" t="s">
        <v>19</v>
      </c>
      <c r="H10" s="1" t="s">
        <v>20</v>
      </c>
      <c r="I10" s="1" t="s">
        <v>21</v>
      </c>
      <c r="J10" s="3">
        <f>7526/55</f>
        <v>136.8363636</v>
      </c>
      <c r="K10" s="3"/>
      <c r="L10" s="6">
        <v>55.0</v>
      </c>
      <c r="N10" s="6" t="s">
        <v>23</v>
      </c>
      <c r="Q10" s="6" t="s">
        <v>24</v>
      </c>
    </row>
    <row r="11" ht="15.75" customHeight="1">
      <c r="A11" s="1">
        <v>10.0</v>
      </c>
      <c r="B11" s="1">
        <v>7366.0</v>
      </c>
      <c r="C11" s="1" t="s">
        <v>16</v>
      </c>
      <c r="D11" s="1" t="s">
        <v>17</v>
      </c>
      <c r="E11" s="1" t="s">
        <v>18</v>
      </c>
      <c r="F11" s="1">
        <v>64.0</v>
      </c>
      <c r="G11" s="1" t="s">
        <v>19</v>
      </c>
      <c r="H11" s="1" t="s">
        <v>20</v>
      </c>
      <c r="I11" s="1" t="s">
        <v>21</v>
      </c>
      <c r="J11" s="3">
        <f>826988/61</f>
        <v>13557.18033</v>
      </c>
      <c r="K11" s="3"/>
      <c r="L11" s="3">
        <v>61.0</v>
      </c>
      <c r="N11" s="6" t="s">
        <v>23</v>
      </c>
      <c r="Q11" s="6" t="s">
        <v>24</v>
      </c>
    </row>
    <row r="12" ht="15.75" customHeight="1">
      <c r="A12" s="7">
        <v>11.0</v>
      </c>
      <c r="B12" s="7">
        <v>24230.0</v>
      </c>
      <c r="C12" s="7" t="s">
        <v>16</v>
      </c>
      <c r="D12" s="7" t="s">
        <v>17</v>
      </c>
      <c r="E12" s="7" t="s">
        <v>18</v>
      </c>
      <c r="F12" s="7">
        <v>64.0</v>
      </c>
      <c r="G12" s="7" t="s">
        <v>19</v>
      </c>
      <c r="H12" s="7" t="s">
        <v>20</v>
      </c>
      <c r="I12" s="7" t="s">
        <v>31</v>
      </c>
      <c r="J12" s="8"/>
      <c r="K12" s="8"/>
      <c r="L12" s="8"/>
      <c r="M12" s="8"/>
      <c r="O12" s="8"/>
      <c r="P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">
        <v>12.0</v>
      </c>
      <c r="B13" s="1">
        <v>8266.0</v>
      </c>
      <c r="C13" s="1" t="s">
        <v>16</v>
      </c>
      <c r="D13" s="1" t="s">
        <v>17</v>
      </c>
      <c r="E13" s="1" t="s">
        <v>18</v>
      </c>
      <c r="F13" s="1">
        <v>80.0</v>
      </c>
      <c r="G13" s="1" t="s">
        <v>19</v>
      </c>
      <c r="H13" s="1" t="s">
        <v>20</v>
      </c>
      <c r="I13" s="1" t="s">
        <v>31</v>
      </c>
      <c r="J13" s="3"/>
      <c r="K13" s="3"/>
      <c r="N13" s="6" t="s">
        <v>23</v>
      </c>
      <c r="Q13" s="6" t="s">
        <v>24</v>
      </c>
    </row>
    <row r="14" ht="15.75" customHeight="1">
      <c r="A14" s="1">
        <v>13.0</v>
      </c>
      <c r="B14" s="1">
        <v>1806.0</v>
      </c>
      <c r="C14" s="1" t="s">
        <v>16</v>
      </c>
      <c r="D14" s="1" t="s">
        <v>17</v>
      </c>
      <c r="E14" s="1" t="s">
        <v>18</v>
      </c>
      <c r="F14" s="1">
        <v>80.0</v>
      </c>
      <c r="G14" s="1" t="s">
        <v>19</v>
      </c>
      <c r="H14" s="1" t="s">
        <v>20</v>
      </c>
      <c r="I14" s="1" t="s">
        <v>31</v>
      </c>
      <c r="N14" s="6" t="s">
        <v>23</v>
      </c>
      <c r="Q14" s="6" t="s">
        <v>24</v>
      </c>
    </row>
    <row r="15" ht="15.75" customHeight="1">
      <c r="A15" s="1">
        <v>14.0</v>
      </c>
      <c r="B15" s="1">
        <v>394.0</v>
      </c>
      <c r="C15" s="1" t="s">
        <v>16</v>
      </c>
      <c r="D15" s="1" t="s">
        <v>17</v>
      </c>
      <c r="E15" s="1" t="s">
        <v>18</v>
      </c>
      <c r="F15" s="1">
        <v>80.0</v>
      </c>
      <c r="G15" s="1" t="s">
        <v>19</v>
      </c>
      <c r="H15" s="1" t="s">
        <v>20</v>
      </c>
      <c r="I15" s="1" t="s">
        <v>31</v>
      </c>
      <c r="N15" s="6" t="s">
        <v>23</v>
      </c>
      <c r="Q15" s="6" t="s">
        <v>24</v>
      </c>
    </row>
    <row r="16" ht="15.75" customHeight="1">
      <c r="A16" s="1">
        <v>15.0</v>
      </c>
      <c r="B16" s="1">
        <v>229.0</v>
      </c>
      <c r="C16" s="1" t="s">
        <v>16</v>
      </c>
      <c r="D16" s="1" t="s">
        <v>17</v>
      </c>
      <c r="E16" s="1" t="s">
        <v>18</v>
      </c>
      <c r="F16" s="1">
        <v>80.0</v>
      </c>
      <c r="G16" s="1" t="s">
        <v>19</v>
      </c>
      <c r="H16" s="1" t="s">
        <v>20</v>
      </c>
      <c r="I16" s="1" t="s">
        <v>31</v>
      </c>
      <c r="N16" s="6" t="s">
        <v>23</v>
      </c>
      <c r="Q16" s="6" t="s">
        <v>24</v>
      </c>
    </row>
    <row r="17" ht="15.75" customHeight="1">
      <c r="A17" s="1">
        <v>16.0</v>
      </c>
      <c r="B17" s="1">
        <v>198.0</v>
      </c>
      <c r="C17" s="1" t="s">
        <v>16</v>
      </c>
      <c r="D17" s="1" t="s">
        <v>17</v>
      </c>
      <c r="E17" s="1" t="s">
        <v>18</v>
      </c>
      <c r="F17" s="1">
        <v>80.0</v>
      </c>
      <c r="G17" s="1" t="s">
        <v>19</v>
      </c>
      <c r="H17" s="1" t="s">
        <v>20</v>
      </c>
      <c r="I17" s="1" t="s">
        <v>31</v>
      </c>
      <c r="N17" s="6" t="s">
        <v>23</v>
      </c>
      <c r="Q17" s="6" t="s">
        <v>24</v>
      </c>
    </row>
    <row r="18" ht="15.75" customHeight="1">
      <c r="A18" s="1">
        <v>17.0</v>
      </c>
      <c r="B18" s="1">
        <v>562.0</v>
      </c>
      <c r="C18" s="1" t="s">
        <v>16</v>
      </c>
      <c r="D18" s="1" t="s">
        <v>17</v>
      </c>
      <c r="E18" s="1" t="s">
        <v>18</v>
      </c>
      <c r="F18" s="1">
        <v>50.0</v>
      </c>
      <c r="G18" s="1" t="s">
        <v>34</v>
      </c>
      <c r="H18" s="1" t="s">
        <v>20</v>
      </c>
      <c r="I18" s="1" t="s">
        <v>31</v>
      </c>
      <c r="N18" s="6" t="s">
        <v>23</v>
      </c>
      <c r="Q18" s="6" t="s">
        <v>24</v>
      </c>
    </row>
    <row r="19" ht="15.75" customHeight="1">
      <c r="A19" s="1">
        <v>18.0</v>
      </c>
      <c r="B19" s="1">
        <v>446.0</v>
      </c>
      <c r="C19" s="1" t="s">
        <v>16</v>
      </c>
      <c r="D19" s="1" t="s">
        <v>17</v>
      </c>
      <c r="E19" s="1" t="s">
        <v>18</v>
      </c>
      <c r="F19" s="1">
        <v>50.0</v>
      </c>
      <c r="G19" s="1" t="s">
        <v>34</v>
      </c>
      <c r="H19" s="1" t="s">
        <v>20</v>
      </c>
      <c r="I19" s="1" t="s">
        <v>31</v>
      </c>
      <c r="N19" s="6" t="s">
        <v>23</v>
      </c>
      <c r="Q19" s="6" t="s">
        <v>24</v>
      </c>
    </row>
    <row r="20" ht="15.75" customHeight="1">
      <c r="A20" s="1">
        <v>19.0</v>
      </c>
      <c r="B20" s="1">
        <v>121.0</v>
      </c>
      <c r="C20" s="1" t="s">
        <v>16</v>
      </c>
      <c r="D20" s="1" t="s">
        <v>17</v>
      </c>
      <c r="E20" s="1" t="s">
        <v>18</v>
      </c>
      <c r="F20" s="1">
        <v>50.0</v>
      </c>
      <c r="G20" s="1" t="s">
        <v>34</v>
      </c>
      <c r="H20" s="1" t="s">
        <v>20</v>
      </c>
      <c r="I20" s="1" t="s">
        <v>31</v>
      </c>
      <c r="N20" s="6" t="s">
        <v>23</v>
      </c>
      <c r="Q20" s="6" t="s">
        <v>24</v>
      </c>
    </row>
    <row r="21" ht="15.75" customHeight="1">
      <c r="A21" s="1">
        <v>20.0</v>
      </c>
      <c r="B21" s="1">
        <v>111.0</v>
      </c>
      <c r="C21" s="1" t="s">
        <v>16</v>
      </c>
      <c r="D21" s="1" t="s">
        <v>17</v>
      </c>
      <c r="E21" s="1" t="s">
        <v>18</v>
      </c>
      <c r="F21" s="1">
        <v>50.0</v>
      </c>
      <c r="G21" s="1" t="s">
        <v>34</v>
      </c>
      <c r="H21" s="1" t="s">
        <v>20</v>
      </c>
      <c r="I21" s="1" t="s">
        <v>31</v>
      </c>
      <c r="N21" s="6" t="s">
        <v>23</v>
      </c>
      <c r="Q21" s="6" t="s">
        <v>24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