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acs/Documents/START_UP/DOC PROGETTI/DOC_ECO 3d Multisonda/__BP 2025/assets/"/>
    </mc:Choice>
  </mc:AlternateContent>
  <xr:revisionPtr revIDLastSave="0" documentId="8_{4EC01409-C863-C642-89A8-735BC2409E30}" xr6:coauthVersionLast="47" xr6:coauthVersionMax="47" xr10:uidLastSave="{00000000-0000-0000-0000-000000000000}"/>
  <bookViews>
    <workbookView xWindow="0" yWindow="500" windowWidth="68800" windowHeight="28300" xr2:uid="{00000000-000D-0000-FFFF-FFFF00000000}"/>
  </bookViews>
  <sheets>
    <sheet name="ECO_Riepilogo" sheetId="2" r:id="rId1"/>
    <sheet name="TotaliPerPriorità" sheetId="1" r:id="rId2"/>
    <sheet name="README_Rename" sheetId="3" r:id="rId3"/>
    <sheet name="ECO_ECO_Capocollo" sheetId="4" r:id="rId4"/>
    <sheet name="ECO_ECO_CardiodoppRiposo" sheetId="5" r:id="rId5"/>
    <sheet name="ECO_ECO_TSA" sheetId="6" r:id="rId6"/>
    <sheet name="ECO_ECO_GrossivasiAddominali" sheetId="7" r:id="rId7"/>
    <sheet name="ECO_ECO_ArtiinfArterioso" sheetId="8" r:id="rId8"/>
    <sheet name="ECO_EcodopplerArtiSupArterioso" sheetId="9" r:id="rId9"/>
    <sheet name="ECO_Ecografia_MSK" sheetId="10" r:id="rId10"/>
    <sheet name="ECO_Ecografia_DELL_AddomeComple" sheetId="11" r:id="rId11"/>
    <sheet name="ECO_EcoAddomeSuperiore" sheetId="12" r:id="rId12"/>
    <sheet name="ECO_EcoAddomeInferiore" sheetId="13" r:id="rId13"/>
    <sheet name="ECO_EcoBilateraleMammella" sheetId="14" r:id="rId14"/>
    <sheet name="ECO_EcoMonolateraleMammella" sheetId="15" r:id="rId15"/>
    <sheet name="ECO_EcografiaScrotale" sheetId="16" r:id="rId16"/>
    <sheet name="ECO_EcografiaGinecologica" sheetId="17" r:id="rId17"/>
    <sheet name="ECO_EcocolordopplerScrotale" sheetId="18" r:id="rId18"/>
    <sheet name="ECO_TemplatePrestazione" sheetId="19" r:id="rId19"/>
    <sheet name="Parametri_Stagionali" sheetId="20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B_Tot_ArtiInfArt">[1]ECO_ArtiInf_Arterioso!I16</definedName>
    <definedName name="B_Tot_CapoCollo">[2]ECO_CapoCollo!I16</definedName>
    <definedName name="B_Tot_CardioRiposo">[3]ECO_CardioDopp_Riposo!I16</definedName>
    <definedName name="B_Tot_GrossiVasi">[4]ECO_GrossiVasi_Addominali!I16</definedName>
    <definedName name="B_Tot_TSA">[5]ECO_TSA!I16</definedName>
    <definedName name="D_Tot_ArtiInfArt">[1]ECO_ArtiInf_Arterioso!O16</definedName>
    <definedName name="D_Tot_CapoCollo">[2]ECO_CapoCollo!O16</definedName>
    <definedName name="D_Tot_CardioRiposo">[3]ECO_CardioDopp_Riposo!O16</definedName>
    <definedName name="D_Tot_GrossiVasi">[4]ECO_GrossiVasi_Addominali!O16</definedName>
    <definedName name="D_Tot_TSA">[5]ECO_TSA!O16</definedName>
    <definedName name="P_Tot_ArtiInfArt">[1]ECO_ArtiInf_Arterioso!U16</definedName>
    <definedName name="P_Tot_CapoCollo">[2]ECO_CapoCollo!U16</definedName>
    <definedName name="P_Tot_CardioRiposo">[3]ECO_CardioDopp_Riposo!U16</definedName>
    <definedName name="P_Tot_GrossiVasi">[4]ECO_GrossiVasi_Addominali!U16</definedName>
    <definedName name="P_Tot_TSA">[5]ECO_TSA!U16</definedName>
    <definedName name="U_Tot_ArtiInfArt">[1]ECO_ArtiInf_Arterioso!C16</definedName>
    <definedName name="U_Tot_CapoCollo">[2]ECO_CapoCollo!C16</definedName>
    <definedName name="U_Tot_CardioRiposo">[3]ECO_CardioDopp_Riposo!C16</definedName>
    <definedName name="U_Tot_GrossiVasi">[4]ECO_GrossiVasi_Addominali!C16</definedName>
    <definedName name="U_Tot_TSA">[5]ECO_TSA!C16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2" l="1"/>
  <c r="G62" i="2"/>
  <c r="G58" i="2"/>
  <c r="G54" i="2"/>
  <c r="G69" i="2" s="1"/>
  <c r="G50" i="2"/>
  <c r="G46" i="2"/>
  <c r="G42" i="2"/>
  <c r="G38" i="2"/>
  <c r="G34" i="2"/>
  <c r="G30" i="2"/>
  <c r="G26" i="2"/>
  <c r="G22" i="2"/>
  <c r="G18" i="2"/>
  <c r="G14" i="2"/>
  <c r="G10" i="2"/>
  <c r="G6" i="2"/>
  <c r="U15" i="4"/>
  <c r="O15" i="4"/>
  <c r="I15" i="4"/>
  <c r="C15" i="4"/>
  <c r="U14" i="4"/>
  <c r="O14" i="4"/>
  <c r="I14" i="4"/>
  <c r="C14" i="4"/>
  <c r="U13" i="4"/>
  <c r="O13" i="4"/>
  <c r="I13" i="4"/>
  <c r="I16" i="4" s="1"/>
  <c r="B6" i="2" s="1"/>
  <c r="C13" i="4"/>
  <c r="U12" i="4"/>
  <c r="O12" i="4"/>
  <c r="I12" i="4"/>
  <c r="C12" i="4"/>
  <c r="U15" i="5"/>
  <c r="U15" i="1" s="1"/>
  <c r="O15" i="5"/>
  <c r="I15" i="5"/>
  <c r="C15" i="5"/>
  <c r="U14" i="5"/>
  <c r="O14" i="5"/>
  <c r="I14" i="5"/>
  <c r="C14" i="5"/>
  <c r="U13" i="5"/>
  <c r="O13" i="5"/>
  <c r="I13" i="5"/>
  <c r="C13" i="5"/>
  <c r="U12" i="5"/>
  <c r="U16" i="5" s="1"/>
  <c r="D10" i="2" s="1"/>
  <c r="O12" i="5"/>
  <c r="O16" i="5" s="1"/>
  <c r="C10" i="2" s="1"/>
  <c r="I12" i="5"/>
  <c r="I16" i="5" s="1"/>
  <c r="B10" i="2" s="1"/>
  <c r="C12" i="5"/>
  <c r="C16" i="5" s="1"/>
  <c r="A10" i="2" s="1"/>
  <c r="U15" i="6"/>
  <c r="O15" i="6"/>
  <c r="I15" i="6"/>
  <c r="C15" i="6"/>
  <c r="U14" i="6"/>
  <c r="O14" i="6"/>
  <c r="I14" i="6"/>
  <c r="C14" i="6"/>
  <c r="U13" i="6"/>
  <c r="O13" i="6"/>
  <c r="I13" i="6"/>
  <c r="C13" i="6"/>
  <c r="C16" i="6" s="1"/>
  <c r="A14" i="2" s="1"/>
  <c r="U12" i="6"/>
  <c r="O12" i="6"/>
  <c r="O16" i="6" s="1"/>
  <c r="C14" i="2" s="1"/>
  <c r="I12" i="6"/>
  <c r="I16" i="6" s="1"/>
  <c r="B14" i="2" s="1"/>
  <c r="C12" i="6"/>
  <c r="U15" i="7"/>
  <c r="O15" i="7"/>
  <c r="I15" i="7"/>
  <c r="C15" i="7"/>
  <c r="U14" i="7"/>
  <c r="O14" i="7"/>
  <c r="I14" i="7"/>
  <c r="C14" i="7"/>
  <c r="U13" i="7"/>
  <c r="O13" i="7"/>
  <c r="I13" i="7"/>
  <c r="C13" i="7"/>
  <c r="U12" i="7"/>
  <c r="U16" i="7" s="1"/>
  <c r="D26" i="2" s="1"/>
  <c r="O12" i="7"/>
  <c r="I12" i="7"/>
  <c r="I16" i="7" s="1"/>
  <c r="B26" i="2" s="1"/>
  <c r="C12" i="7"/>
  <c r="C16" i="7" s="1"/>
  <c r="A26" i="2" s="1"/>
  <c r="U15" i="8"/>
  <c r="O15" i="8"/>
  <c r="I15" i="8"/>
  <c r="C15" i="8"/>
  <c r="U14" i="8"/>
  <c r="O14" i="8"/>
  <c r="I14" i="8"/>
  <c r="C14" i="8"/>
  <c r="U13" i="8"/>
  <c r="U16" i="8" s="1"/>
  <c r="D18" i="2" s="1"/>
  <c r="O13" i="8"/>
  <c r="I13" i="8"/>
  <c r="C13" i="8"/>
  <c r="U12" i="8"/>
  <c r="O12" i="8"/>
  <c r="I12" i="8"/>
  <c r="C12" i="8"/>
  <c r="C16" i="8" s="1"/>
  <c r="A18" i="2" s="1"/>
  <c r="U15" i="9"/>
  <c r="O15" i="9"/>
  <c r="I15" i="9"/>
  <c r="C15" i="9"/>
  <c r="U14" i="9"/>
  <c r="O14" i="9"/>
  <c r="I14" i="9"/>
  <c r="C14" i="9"/>
  <c r="U13" i="9"/>
  <c r="O13" i="9"/>
  <c r="I13" i="9"/>
  <c r="C13" i="9"/>
  <c r="U12" i="9"/>
  <c r="U16" i="9" s="1"/>
  <c r="D22" i="2" s="1"/>
  <c r="O12" i="9"/>
  <c r="O16" i="9" s="1"/>
  <c r="C22" i="2" s="1"/>
  <c r="I12" i="9"/>
  <c r="I16" i="9" s="1"/>
  <c r="B22" i="2" s="1"/>
  <c r="C12" i="9"/>
  <c r="C16" i="9" s="1"/>
  <c r="A22" i="2" s="1"/>
  <c r="U15" i="10"/>
  <c r="O15" i="10"/>
  <c r="I15" i="10"/>
  <c r="C15" i="10"/>
  <c r="U14" i="10"/>
  <c r="O14" i="10"/>
  <c r="I14" i="10"/>
  <c r="C14" i="10"/>
  <c r="U13" i="10"/>
  <c r="O13" i="10"/>
  <c r="O16" i="10" s="1"/>
  <c r="C54" i="2" s="1"/>
  <c r="I13" i="10"/>
  <c r="C13" i="10"/>
  <c r="U12" i="10"/>
  <c r="U16" i="10" s="1"/>
  <c r="D54" i="2" s="1"/>
  <c r="O12" i="10"/>
  <c r="I12" i="10"/>
  <c r="I16" i="10" s="1"/>
  <c r="B54" i="2" s="1"/>
  <c r="C12" i="10"/>
  <c r="C16" i="10" s="1"/>
  <c r="A54" i="2" s="1"/>
  <c r="U15" i="11"/>
  <c r="O15" i="11"/>
  <c r="I15" i="11"/>
  <c r="C15" i="11"/>
  <c r="U14" i="11"/>
  <c r="O14" i="11"/>
  <c r="I14" i="11"/>
  <c r="I16" i="11" s="1"/>
  <c r="B34" i="2" s="1"/>
  <c r="C14" i="11"/>
  <c r="U13" i="11"/>
  <c r="U16" i="11" s="1"/>
  <c r="D34" i="2" s="1"/>
  <c r="O13" i="11"/>
  <c r="I13" i="11"/>
  <c r="C13" i="11"/>
  <c r="C16" i="11" s="1"/>
  <c r="A34" i="2" s="1"/>
  <c r="U12" i="11"/>
  <c r="O12" i="11"/>
  <c r="O16" i="11" s="1"/>
  <c r="C34" i="2" s="1"/>
  <c r="I12" i="11"/>
  <c r="C12" i="11"/>
  <c r="U15" i="12"/>
  <c r="O15" i="12"/>
  <c r="I15" i="12"/>
  <c r="C15" i="12"/>
  <c r="U14" i="12"/>
  <c r="O14" i="12"/>
  <c r="I14" i="12"/>
  <c r="C14" i="12"/>
  <c r="U13" i="12"/>
  <c r="O13" i="12"/>
  <c r="I13" i="12"/>
  <c r="C13" i="12"/>
  <c r="U12" i="12"/>
  <c r="U16" i="12" s="1"/>
  <c r="D42" i="2" s="1"/>
  <c r="O12" i="12"/>
  <c r="I12" i="12"/>
  <c r="I16" i="12" s="1"/>
  <c r="B42" i="2" s="1"/>
  <c r="C12" i="12"/>
  <c r="U15" i="13"/>
  <c r="O15" i="13"/>
  <c r="I15" i="13"/>
  <c r="C15" i="13"/>
  <c r="U14" i="13"/>
  <c r="O14" i="13"/>
  <c r="I14" i="13"/>
  <c r="I16" i="13" s="1"/>
  <c r="B38" i="2" s="1"/>
  <c r="C14" i="13"/>
  <c r="U13" i="13"/>
  <c r="O13" i="13"/>
  <c r="I13" i="13"/>
  <c r="C13" i="13"/>
  <c r="U12" i="13"/>
  <c r="U16" i="13" s="1"/>
  <c r="D38" i="2" s="1"/>
  <c r="O12" i="13"/>
  <c r="O16" i="13" s="1"/>
  <c r="C38" i="2" s="1"/>
  <c r="I12" i="13"/>
  <c r="C12" i="13"/>
  <c r="C16" i="13" s="1"/>
  <c r="A38" i="2" s="1"/>
  <c r="U15" i="14"/>
  <c r="O15" i="14"/>
  <c r="I15" i="14"/>
  <c r="C15" i="14"/>
  <c r="U14" i="14"/>
  <c r="O14" i="14"/>
  <c r="I14" i="14"/>
  <c r="I16" i="14" s="1"/>
  <c r="B46" i="2" s="1"/>
  <c r="C14" i="14"/>
  <c r="U13" i="14"/>
  <c r="O13" i="14"/>
  <c r="I13" i="14"/>
  <c r="C13" i="14"/>
  <c r="U12" i="14"/>
  <c r="U16" i="14" s="1"/>
  <c r="D46" i="2" s="1"/>
  <c r="O12" i="14"/>
  <c r="O16" i="14" s="1"/>
  <c r="C46" i="2" s="1"/>
  <c r="I12" i="14"/>
  <c r="C12" i="14"/>
  <c r="C16" i="14" s="1"/>
  <c r="A46" i="2" s="1"/>
  <c r="U15" i="15"/>
  <c r="O15" i="15"/>
  <c r="I15" i="15"/>
  <c r="C15" i="15"/>
  <c r="U14" i="15"/>
  <c r="O14" i="15"/>
  <c r="I14" i="15"/>
  <c r="C14" i="15"/>
  <c r="U13" i="15"/>
  <c r="O13" i="15"/>
  <c r="I13" i="15"/>
  <c r="C13" i="15"/>
  <c r="U12" i="15"/>
  <c r="O12" i="15"/>
  <c r="I12" i="15"/>
  <c r="I16" i="15" s="1"/>
  <c r="B50" i="2" s="1"/>
  <c r="C12" i="15"/>
  <c r="C16" i="15" s="1"/>
  <c r="A50" i="2" s="1"/>
  <c r="U15" i="16"/>
  <c r="O15" i="16"/>
  <c r="I15" i="16"/>
  <c r="C15" i="16"/>
  <c r="U14" i="16"/>
  <c r="O14" i="16"/>
  <c r="I14" i="16"/>
  <c r="C14" i="16"/>
  <c r="U13" i="16"/>
  <c r="O13" i="16"/>
  <c r="I13" i="16"/>
  <c r="C13" i="16"/>
  <c r="C16" i="16" s="1"/>
  <c r="A58" i="2" s="1"/>
  <c r="U12" i="16"/>
  <c r="O12" i="16"/>
  <c r="O16" i="16" s="1"/>
  <c r="C58" i="2" s="1"/>
  <c r="I12" i="16"/>
  <c r="C12" i="16"/>
  <c r="U15" i="18"/>
  <c r="O15" i="18"/>
  <c r="I15" i="18"/>
  <c r="C15" i="18"/>
  <c r="U14" i="18"/>
  <c r="O14" i="18"/>
  <c r="I14" i="18"/>
  <c r="C14" i="18"/>
  <c r="U13" i="18"/>
  <c r="O13" i="18"/>
  <c r="I13" i="18"/>
  <c r="C13" i="18"/>
  <c r="U12" i="18"/>
  <c r="O12" i="18"/>
  <c r="O16" i="18" s="1"/>
  <c r="C62" i="2" s="1"/>
  <c r="I12" i="18"/>
  <c r="I16" i="18" s="1"/>
  <c r="B62" i="2" s="1"/>
  <c r="C12" i="18"/>
  <c r="C16" i="18" s="1"/>
  <c r="A62" i="2" s="1"/>
  <c r="U15" i="17"/>
  <c r="U14" i="17"/>
  <c r="U13" i="17"/>
  <c r="U12" i="17"/>
  <c r="O15" i="17"/>
  <c r="O14" i="17"/>
  <c r="O13" i="17"/>
  <c r="O12" i="17"/>
  <c r="I15" i="17"/>
  <c r="I14" i="17"/>
  <c r="I13" i="17"/>
  <c r="I12" i="17"/>
  <c r="C15" i="17"/>
  <c r="C14" i="17"/>
  <c r="C13" i="17"/>
  <c r="C12" i="17"/>
  <c r="U16" i="17"/>
  <c r="D30" i="2" s="1"/>
  <c r="O16" i="17"/>
  <c r="I16" i="17"/>
  <c r="B30" i="2" s="1"/>
  <c r="C16" i="17"/>
  <c r="A30" i="2" s="1"/>
  <c r="U20" i="19"/>
  <c r="O20" i="19"/>
  <c r="I20" i="19"/>
  <c r="C20" i="19"/>
  <c r="U16" i="16"/>
  <c r="D58" i="2" s="1"/>
  <c r="I16" i="16"/>
  <c r="B58" i="2" s="1"/>
  <c r="U16" i="15"/>
  <c r="D50" i="2" s="1"/>
  <c r="O16" i="12"/>
  <c r="C16" i="12"/>
  <c r="O16" i="8"/>
  <c r="C18" i="2" s="1"/>
  <c r="I16" i="8"/>
  <c r="B18" i="2" s="1"/>
  <c r="O16" i="7"/>
  <c r="C26" i="2" s="1"/>
  <c r="U16" i="6"/>
  <c r="D14" i="2" s="1"/>
  <c r="U16" i="4"/>
  <c r="D6" i="2" s="1"/>
  <c r="O16" i="4"/>
  <c r="C6" i="2" s="1"/>
  <c r="C16" i="4"/>
  <c r="A6" i="2" s="1"/>
  <c r="C42" i="2"/>
  <c r="A42" i="2"/>
  <c r="C30" i="2"/>
  <c r="P3" i="2"/>
  <c r="Q3" i="2" s="1"/>
  <c r="O3" i="2"/>
  <c r="M3" i="2"/>
  <c r="L3" i="2"/>
  <c r="K3" i="2"/>
  <c r="J3" i="2"/>
  <c r="X15" i="1"/>
  <c r="W15" i="1"/>
  <c r="V15" i="1"/>
  <c r="R15" i="1"/>
  <c r="Q15" i="1"/>
  <c r="P15" i="1"/>
  <c r="L15" i="1"/>
  <c r="K15" i="1"/>
  <c r="J15" i="1"/>
  <c r="F15" i="1"/>
  <c r="E15" i="1"/>
  <c r="D15" i="1"/>
  <c r="X14" i="1"/>
  <c r="W14" i="1"/>
  <c r="V14" i="1"/>
  <c r="R14" i="1"/>
  <c r="Q14" i="1"/>
  <c r="P14" i="1"/>
  <c r="L14" i="1"/>
  <c r="K14" i="1"/>
  <c r="J14" i="1"/>
  <c r="F14" i="1"/>
  <c r="E14" i="1"/>
  <c r="D14" i="1"/>
  <c r="X13" i="1"/>
  <c r="W13" i="1"/>
  <c r="V13" i="1"/>
  <c r="R13" i="1"/>
  <c r="Q13" i="1"/>
  <c r="P13" i="1"/>
  <c r="L13" i="1"/>
  <c r="K13" i="1"/>
  <c r="J13" i="1"/>
  <c r="F13" i="1"/>
  <c r="E13" i="1"/>
  <c r="D13" i="1"/>
  <c r="X12" i="1"/>
  <c r="W12" i="1"/>
  <c r="V12" i="1"/>
  <c r="R12" i="1"/>
  <c r="Q12" i="1"/>
  <c r="P12" i="1"/>
  <c r="L12" i="1"/>
  <c r="K12" i="1"/>
  <c r="J12" i="1"/>
  <c r="F12" i="1"/>
  <c r="E12" i="1"/>
  <c r="D12" i="1"/>
  <c r="X11" i="1"/>
  <c r="W11" i="1"/>
  <c r="V11" i="1"/>
  <c r="U11" i="1"/>
  <c r="R11" i="1"/>
  <c r="Q11" i="1"/>
  <c r="P11" i="1"/>
  <c r="O11" i="1"/>
  <c r="L11" i="1"/>
  <c r="K11" i="1"/>
  <c r="J11" i="1"/>
  <c r="I11" i="1"/>
  <c r="F11" i="1"/>
  <c r="E11" i="1"/>
  <c r="D11" i="1"/>
  <c r="C11" i="1"/>
  <c r="X10" i="1"/>
  <c r="W10" i="1"/>
  <c r="V10" i="1"/>
  <c r="U10" i="1"/>
  <c r="R10" i="1"/>
  <c r="Q10" i="1"/>
  <c r="P10" i="1"/>
  <c r="O10" i="1"/>
  <c r="L10" i="1"/>
  <c r="K10" i="1"/>
  <c r="J10" i="1"/>
  <c r="I10" i="1"/>
  <c r="F10" i="1"/>
  <c r="E10" i="1"/>
  <c r="D10" i="1"/>
  <c r="C10" i="1"/>
  <c r="X9" i="1"/>
  <c r="W9" i="1"/>
  <c r="V9" i="1"/>
  <c r="U9" i="1"/>
  <c r="R9" i="1"/>
  <c r="Q9" i="1"/>
  <c r="P9" i="1"/>
  <c r="O9" i="1"/>
  <c r="L9" i="1"/>
  <c r="K9" i="1"/>
  <c r="J9" i="1"/>
  <c r="I9" i="1"/>
  <c r="F9" i="1"/>
  <c r="E9" i="1"/>
  <c r="D9" i="1"/>
  <c r="C9" i="1"/>
  <c r="X8" i="1"/>
  <c r="W8" i="1"/>
  <c r="V8" i="1"/>
  <c r="U8" i="1"/>
  <c r="R8" i="1"/>
  <c r="Q8" i="1"/>
  <c r="P8" i="1"/>
  <c r="O8" i="1"/>
  <c r="L8" i="1"/>
  <c r="K8" i="1"/>
  <c r="J8" i="1"/>
  <c r="I8" i="1"/>
  <c r="F8" i="1"/>
  <c r="E8" i="1"/>
  <c r="D8" i="1"/>
  <c r="C8" i="1"/>
  <c r="X7" i="1"/>
  <c r="W7" i="1"/>
  <c r="V7" i="1"/>
  <c r="U7" i="1"/>
  <c r="R7" i="1"/>
  <c r="Q7" i="1"/>
  <c r="P7" i="1"/>
  <c r="O7" i="1"/>
  <c r="L7" i="1"/>
  <c r="K7" i="1"/>
  <c r="J7" i="1"/>
  <c r="I7" i="1"/>
  <c r="F7" i="1"/>
  <c r="E7" i="1"/>
  <c r="D7" i="1"/>
  <c r="C7" i="1"/>
  <c r="X6" i="1"/>
  <c r="W6" i="1"/>
  <c r="V6" i="1"/>
  <c r="U6" i="1"/>
  <c r="R6" i="1"/>
  <c r="Q6" i="1"/>
  <c r="P6" i="1"/>
  <c r="O6" i="1"/>
  <c r="L6" i="1"/>
  <c r="K6" i="1"/>
  <c r="J6" i="1"/>
  <c r="I6" i="1"/>
  <c r="F6" i="1"/>
  <c r="E6" i="1"/>
  <c r="D6" i="1"/>
  <c r="C6" i="1"/>
  <c r="X5" i="1"/>
  <c r="W5" i="1"/>
  <c r="V5" i="1"/>
  <c r="U5" i="1"/>
  <c r="R5" i="1"/>
  <c r="Q5" i="1"/>
  <c r="P5" i="1"/>
  <c r="O5" i="1"/>
  <c r="L5" i="1"/>
  <c r="K5" i="1"/>
  <c r="J5" i="1"/>
  <c r="I5" i="1"/>
  <c r="F5" i="1"/>
  <c r="E5" i="1"/>
  <c r="D5" i="1"/>
  <c r="C5" i="1"/>
  <c r="X4" i="1"/>
  <c r="W4" i="1"/>
  <c r="V4" i="1"/>
  <c r="U4" i="1"/>
  <c r="R4" i="1"/>
  <c r="Q4" i="1"/>
  <c r="P4" i="1"/>
  <c r="O4" i="1"/>
  <c r="L4" i="1"/>
  <c r="K4" i="1"/>
  <c r="J4" i="1"/>
  <c r="I4" i="1"/>
  <c r="F4" i="1"/>
  <c r="E4" i="1"/>
  <c r="D4" i="1"/>
  <c r="C4" i="1"/>
  <c r="E26" i="2" l="1"/>
  <c r="E10" i="2"/>
  <c r="E46" i="2"/>
  <c r="I15" i="1"/>
  <c r="C14" i="1"/>
  <c r="E42" i="2"/>
  <c r="U14" i="1"/>
  <c r="O15" i="1"/>
  <c r="U13" i="1"/>
  <c r="I14" i="1"/>
  <c r="I13" i="1"/>
  <c r="O16" i="15"/>
  <c r="C50" i="2" s="1"/>
  <c r="C69" i="2" s="1"/>
  <c r="C15" i="1"/>
  <c r="I12" i="1"/>
  <c r="O13" i="1"/>
  <c r="E58" i="2"/>
  <c r="O14" i="1"/>
  <c r="C13" i="1"/>
  <c r="U12" i="1"/>
  <c r="U16" i="1" s="1"/>
  <c r="C12" i="1"/>
  <c r="O12" i="1"/>
  <c r="U16" i="18"/>
  <c r="D62" i="2" s="1"/>
  <c r="E62" i="2" s="1"/>
  <c r="E30" i="2"/>
  <c r="E50" i="2"/>
  <c r="E38" i="2"/>
  <c r="E34" i="2"/>
  <c r="E54" i="2"/>
  <c r="E22" i="2"/>
  <c r="E18" i="2"/>
  <c r="E14" i="2"/>
  <c r="B69" i="2"/>
  <c r="R3" i="2"/>
  <c r="E6" i="2"/>
  <c r="A69" i="2"/>
  <c r="F62" i="2" l="1"/>
  <c r="F54" i="2"/>
  <c r="F69" i="2" s="1"/>
  <c r="F10" i="2"/>
  <c r="F42" i="2"/>
  <c r="F22" i="2"/>
  <c r="F38" i="2"/>
  <c r="D69" i="2"/>
  <c r="C16" i="1"/>
  <c r="I16" i="1"/>
  <c r="O16" i="1"/>
  <c r="F18" i="2"/>
  <c r="F26" i="2"/>
  <c r="F50" i="2"/>
  <c r="F58" i="2"/>
  <c r="F34" i="2"/>
  <c r="F46" i="2"/>
  <c r="F30" i="2"/>
  <c r="F6" i="2"/>
  <c r="F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800-000003000000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00000000-0006-0000-08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F30EFBAA-C7BB-2440-BC8E-349EF644F0D5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B6FD4EE4-DD38-5F46-A366-76748B03859D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69FA9784-53FC-5848-B531-7AE6D6AD2A15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AC7CE86C-5113-3E4C-A1CA-A86D28B92019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94E3A4BD-56DF-D145-80DD-8482BB842171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FE3E68D3-342A-3747-BDF4-7B6D8B18CA6F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D84A68F1-9CD3-9A48-B45C-AD6643D0E919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B9FF746D-1762-694A-8BF6-49E3102E345C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D4E8786C-FE2F-0743-963C-6C655D174873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5862092F-2286-6444-BBF1-AE83DA7AE8D9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719639F7-AA1B-254B-952D-152DDCFC3A82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825DB37B-EEA5-984E-9020-232FB487DDA7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B00-000001000000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00000000-0006-0000-0B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B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B00-000004000000}">
      <text>
        <r>
          <rPr>
            <sz val="11"/>
            <color theme="1"/>
            <rFont val="Calibri"/>
            <family val="2"/>
            <scheme val="minor"/>
          </rPr>
          <t>Totale immagine: 360.878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C00-000001000000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00000000-0006-0000-0C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C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C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D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D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D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E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E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F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F00-000004000000}">
      <text>
        <r>
          <rPr>
            <sz val="11"/>
            <color theme="1"/>
            <rFont val="Calibri"/>
            <family val="2"/>
            <scheme val="minor"/>
          </rPr>
          <t>Totale immagine: 360.878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69D06CDB-A1AB-6B44-8739-B4B0DF309FE3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6A5703E8-89C5-9645-B94B-4D3CC00D4010}">
      <text>
        <r>
          <rPr>
            <sz val="11"/>
            <color rgb="FF000000"/>
            <rFont val="Calibri"/>
            <family val="2"/>
          </rPr>
          <t>Totale immagine: 65.987</t>
        </r>
      </text>
    </comment>
    <comment ref="O16" authorId="0" shapeId="0" xr:uid="{F09ECF7C-082A-D24A-B18F-7C7BBB0B4FE1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494B6ADB-B1F2-CB4B-9F67-BC516CDBE2B8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sharedStrings.xml><?xml version="1.0" encoding="utf-8"?>
<sst xmlns="http://schemas.openxmlformats.org/spreadsheetml/2006/main" count="905" uniqueCount="176">
  <si>
    <t>PRIORITÀ U</t>
  </si>
  <si>
    <t>PRIORITÀ B</t>
  </si>
  <si>
    <t>PRIORITÀ D</t>
  </si>
  <si>
    <t>PRIORITÀ P</t>
  </si>
  <si>
    <t>(Urgente → entro 3 giorni) — ECOGRAFIA CAPO/COLLO</t>
  </si>
  <si>
    <t>(Breve → entro 10 giorni) — ECOGRAFIA CAPO/COLLO</t>
  </si>
  <si>
    <t>(Differibile → entro 60 giorni) — ECOGRAFIA CAPO/COLLO</t>
  </si>
  <si>
    <t>(Programmabile → entro 120 giorni) — ECOGRAFIA CAPO/COLLO</t>
  </si>
  <si>
    <t>anno</t>
  </si>
  <si>
    <t>mese</t>
  </si>
  <si>
    <t>prenotazioni</t>
  </si>
  <si>
    <t>1° quartile</t>
  </si>
  <si>
    <t>mediana</t>
  </si>
  <si>
    <t>3° quartile</t>
  </si>
  <si>
    <t>Totale</t>
  </si>
  <si>
    <t>Questo foglio somma cella-per-cella le 15 prestazioni ECO_* (prenotazioni e quartili); la riga Totale somma solo le prenotazioni.</t>
  </si>
  <si>
    <t>Riepilogo prestazioni ecografiche – PNLA (gen‑mesi coperti)</t>
  </si>
  <si>
    <t>w_Set</t>
  </si>
  <si>
    <t>w_Ott</t>
  </si>
  <si>
    <t>w_Nov</t>
  </si>
  <si>
    <t>w_Dic</t>
  </si>
  <si>
    <t>Aug(SSN)</t>
  </si>
  <si>
    <t>Tot_no_Aug</t>
  </si>
  <si>
    <t>Valid_months</t>
  </si>
  <si>
    <t>Baseline</t>
  </si>
  <si>
    <t>Residuo_SetDic</t>
  </si>
  <si>
    <t>Riepilogo prestazioni ecografiche</t>
  </si>
  <si>
    <t>88.71.4 – DIAGNOSTICA ECOGRAFICA DEL CAPO E DEL COLLO</t>
  </si>
  <si>
    <t>U</t>
  </si>
  <si>
    <t>B</t>
  </si>
  <si>
    <t>D</t>
  </si>
  <si>
    <t>P</t>
  </si>
  <si>
    <t>Totale gen‑mesi</t>
  </si>
  <si>
    <t>Totale annuo (SSN+extra‑SSN)</t>
  </si>
  <si>
    <t>Stima extra‑SSN</t>
  </si>
  <si>
    <t>%Stima extra‑SSN</t>
  </si>
  <si>
    <t>88.72.2 – ECO(COLOR)DOPPLERGRAFIA CARDIACA a riposo</t>
  </si>
  <si>
    <t>88.72.2</t>
  </si>
  <si>
    <t>88.73.5 – ECO(COLOR)DOPPLERGRAFIA DEI TRONCHI SOVRAAORTICI</t>
  </si>
  <si>
    <t>88.73.5</t>
  </si>
  <si>
    <t>88.77.4 – ECOCOLORDOPPLER DEGLI ARTI INFERIORI ARTERIOSO E/O VENOSO</t>
  </si>
  <si>
    <t>88.77.4</t>
  </si>
  <si>
    <t>88.77.6 – ECOCOLORDOPPLER DEGLI ARTI SUPERIORI ARTERIOSO E/O VENOSO</t>
  </si>
  <si>
    <t>88.77.6</t>
  </si>
  <si>
    <t>88.76.3 – ECOCOLOR DOPPLER DEI GROSSI VASI ADDOMINALI ARTERIOSI O VENOSI</t>
  </si>
  <si>
    <t>88.76.3</t>
  </si>
  <si>
    <t>88.78.2 – ECOGRAFIA GINECOLOGICA con sonda transvaginale o addominale</t>
  </si>
  <si>
    <t>88.78.2</t>
  </si>
  <si>
    <t>88.76.1 – ECOGRAFIA DELL'ADDOME COMPLETO</t>
  </si>
  <si>
    <t>88.76.1</t>
  </si>
  <si>
    <t>88.75.1 – ECOGRAFIA DELL'ADDOME INFERIORE</t>
  </si>
  <si>
    <t>88.75.1</t>
  </si>
  <si>
    <t>88.74.1 – ECOGRAFIA DELL'ADDOME SUPERIORE</t>
  </si>
  <si>
    <t>88.74.1</t>
  </si>
  <si>
    <t>88.73.1 – ECOGRAFIA BILATERALE DELLA MAMMELLA</t>
  </si>
  <si>
    <t>88.73.1</t>
  </si>
  <si>
    <t>88.73.2 – ECOGRAFIA MONOLATERALE DELLA MAMMELLA</t>
  </si>
  <si>
    <t>88.73.2</t>
  </si>
  <si>
    <t>88.79.3 – ECOGRAFIA MUSCOLOTENDINEA E OSTEOARTICOLARE</t>
  </si>
  <si>
    <t>88.79.3</t>
  </si>
  <si>
    <t>88.79.6 – ECOGRAFIA SCROTALE</t>
  </si>
  <si>
    <t>88.79.6</t>
  </si>
  <si>
    <t>88.79.E – ECOCOLORDOPPLER SCROTALE</t>
  </si>
  <si>
    <t>88.79.E</t>
  </si>
  <si>
    <t>TOTALE ITALIA - STIMA</t>
  </si>
  <si>
    <t>Vecchio nome</t>
  </si>
  <si>
    <t>Nuovo nome</t>
  </si>
  <si>
    <t>Fogli finali</t>
  </si>
  <si>
    <t>ECO_CapoCollo</t>
  </si>
  <si>
    <t>ECO_ECO_Capocollo</t>
  </si>
  <si>
    <t>README_Rename</t>
  </si>
  <si>
    <t>ECO_CardioDopp_Riposo</t>
  </si>
  <si>
    <t>ECO_ECO_CardiodoppRiposo</t>
  </si>
  <si>
    <t>ECO_TSA</t>
  </si>
  <si>
    <t>ECO_ECO_TSA</t>
  </si>
  <si>
    <t>ECO_GrossiVasi_Addominali</t>
  </si>
  <si>
    <t>ECO_ECO_GrossivasiAddominali</t>
  </si>
  <si>
    <t>ECO_ArtiInf_Arterioso</t>
  </si>
  <si>
    <t>ECO_ECO_ArtiinfArterioso</t>
  </si>
  <si>
    <t>Ecodoppler Arti Sup. Arterioso</t>
  </si>
  <si>
    <t>ECO_EcodopplerArtiSupArterioso</t>
  </si>
  <si>
    <t>ECOGRAFIA MSK</t>
  </si>
  <si>
    <t>ECO_Ecografia_MSK</t>
  </si>
  <si>
    <t>ECOGRAFIA DELL'ADDOME COMPLETO</t>
  </si>
  <si>
    <t>ECO_Ecografia_DELL_AddomeComple</t>
  </si>
  <si>
    <t>Eco Addome Superiore</t>
  </si>
  <si>
    <t>ECO_EcoAddomeSuperiore</t>
  </si>
  <si>
    <t>Eco Addome Inferiore</t>
  </si>
  <si>
    <t>ECO_EcoAddomeInferiore</t>
  </si>
  <si>
    <t>Eco Bilaterale Mammella</t>
  </si>
  <si>
    <t>ECO_EcoBilateraleMammella</t>
  </si>
  <si>
    <t>Eco Monolaterale Mammella</t>
  </si>
  <si>
    <t>ECO_EcoMonolateraleMammella</t>
  </si>
  <si>
    <t>Ecografia Scrotale</t>
  </si>
  <si>
    <t>ECO_EcografiaScrotale</t>
  </si>
  <si>
    <t>ECOGRAFIA GINECOLOGICA</t>
  </si>
  <si>
    <t>ECO_EcografiaGinecologica</t>
  </si>
  <si>
    <t>ECOCOLORDOPPLER SCROTALE</t>
  </si>
  <si>
    <t>ECO_EcocolordopplerScrotale</t>
  </si>
  <si>
    <t>TEMPLATE_PRESTAZIONE</t>
  </si>
  <si>
    <t>ECO_TemplatePrestazione</t>
  </si>
  <si>
    <t>RIEPILOGO</t>
  </si>
  <si>
    <t>ECO_Riepilogo</t>
  </si>
  <si>
    <t>Fonte dati: Elaborazione Agenas su dati trasmessi da Regioni/PA.</t>
  </si>
  <si>
    <t>(Urgente → entro 3 giorni) — ECO(COLOR)DOPPLERGRAFIA CARDIACA A RIPOSO</t>
  </si>
  <si>
    <t>(Breve → entro 10 giorni) — ECO(COLOR)DOPPLERGRAFIA CARDIACA A RIPOSO</t>
  </si>
  <si>
    <t>(Differibile → entro 60 giorni) — ECO(COLOR)DOPPLERGRAFIA CARDIACA A RIPOSO</t>
  </si>
  <si>
    <t>(Programmabile → entro 120 giorni) — ECO(COLOR)DOPPLERGRAFIA CARDIACA A RIPOSO</t>
  </si>
  <si>
    <t>(Urgente → entro 3 giorni) — ECO(COLOR)DOPPLERGRAFIA DEI TRONCHI SOVRAAORTICI</t>
  </si>
  <si>
    <t>(Breve → entro 10 giorni) — ECO(COLOR)DOPPLERGRAFIA DEI TRONCHI SOVRAAORTICI</t>
  </si>
  <si>
    <t>(Differibile → entro 60 giorni) — ECO(COLOR)DOPPLERGRAFIA DEI TRONCHI SOVRAAORTICI</t>
  </si>
  <si>
    <t>(Programmabile → entro 120 giorni) — ECO(COLOR)DOPPLERGRAFIA DEI TRONCHI SOVRAAORTICI</t>
  </si>
  <si>
    <t>(Urgente → entro 3 giorni) — ECOCOLOR DOPPLER DEI GROSSI VASI ADDOMINALI</t>
  </si>
  <si>
    <t>(Breve → entro 10 giorni) — ECOCOLOR DOPPLER DEI GROSSI VASI ADDOMINALI</t>
  </si>
  <si>
    <t>(Differibile → entro 60 giorni) — ECOCOLOR DOPPLER DEI GROSSI VASI ADDOMINALI</t>
  </si>
  <si>
    <t>(Programmabile → entro 120 giorni) — ECOCOLOR DOPPLER DEI GROSSI VASI ADDOMINALI</t>
  </si>
  <si>
    <t>(Urgente → entro 3 giorni) — ECOCOLOR DOPPLER DEGLI ARTI INFERIORI ARTERIOSO</t>
  </si>
  <si>
    <t>(Breve → entro 10 giorni) — ECOCOLOR DOPPLER DEGLI ARTI INFERIORI ARTERIOSO</t>
  </si>
  <si>
    <t>(Differibile → entro 60 giorni) — ECOCOLOR DOPPLER DEGLI ARTI INFERIORI ARTERIOSO</t>
  </si>
  <si>
    <t>(Programmabile → entro 120 giorni) — ECOCOLOR DOPPLER DEGLI ARTI INFERIORI ARTERIOSO</t>
  </si>
  <si>
    <t>(Urgente → entro 3 giorni) — ECOCOLOR DOPPLER ARTI SUPERIORI ARTERIOSO</t>
  </si>
  <si>
    <t>(Breve → entro 10 giorni) — ECOCOLOR DOPPLER ARTI SUPERIORI ARTERIOSO</t>
  </si>
  <si>
    <t>(Differibile → entro 60 giorni) — ECOCOLOR DOPPLER ARTI SUPERIORI ARTERIOSO</t>
  </si>
  <si>
    <t>(Programmabile → entro 120 giorni) — ECOCOLOR DOPPLER ARTI SUPERIORI ARTERIOSO</t>
  </si>
  <si>
    <t>ECOGRAFIA MUSCOLOTENDINEA E OSTEOARTICOLARE — gen-ago 2025 (ESAMI)</t>
  </si>
  <si>
    <t>ECOGRAFIA DELL'ADDOME COMPLETO — gen-ago 2025 (ESAMI)</t>
  </si>
  <si>
    <t>(Urgente → entro 3 giorni) — ECOGRAFIA DELL'ADDOME SUPERIORE</t>
  </si>
  <si>
    <t>(Breve → entro 10 giorni) — ECOGRAFIA DELL'ADDOME SUPERIORE</t>
  </si>
  <si>
    <t>(Differibile → entro 60 giorni) — ECOGRAFIA DELL'ADDOME SUPERIORE</t>
  </si>
  <si>
    <t>(Programmabile → entro 120 giorni) — ECOGRAFIA DELL'ADDOME SUPERIORE</t>
  </si>
  <si>
    <t>(Urgente → entro 3 giorni) — ECOGRAFIA DELL'ADDOME INFERIORE</t>
  </si>
  <si>
    <t>(Breve → entro 10 giorni) — ECOGRAFIA DELL'ADDOME INFERIORE</t>
  </si>
  <si>
    <t>(Differibile → entro 60 giorni) — ECOGRAFIA DELL'ADDOME INFERIORE</t>
  </si>
  <si>
    <t>(Programmabile → entro 120 giorni) — ECOGRAFIA DELL'ADDOME INFERIORE</t>
  </si>
  <si>
    <t>(Urgente → entro 3 giorni) — ECOGRAFIA BILATERALE DELLA MAMMELLA</t>
  </si>
  <si>
    <t>(Breve → entro 10 giorni) — ECOGRAFIA BILATERALE DELLA MAMMELLA</t>
  </si>
  <si>
    <t>(Differibile → entro 60 giorni) — ECOGRAFIA BILATERALE DELLA MAMMELLA</t>
  </si>
  <si>
    <t>(Programmabile → entro 120 giorni) — ECOGRAFIA BILATERALE DELLA MAMMELLA</t>
  </si>
  <si>
    <t>(Urgente → entro 3 giorni) — ECOGRAFIA MONOLATERALE DELLA MAMMELLA</t>
  </si>
  <si>
    <t>(Breve → entro 10 giorni) — ECOGRAFIA MONOLATERALE DELLA MAMMELLA</t>
  </si>
  <si>
    <t>(Differibile → entro 60 giorni) — ECOGRAFIA MONOLATERALE DELLA MAMMELLA</t>
  </si>
  <si>
    <t>(Programmabile → entro 120 giorni) — ECOGRAFIA MONOLATERALE DELLA MAMMELLA</t>
  </si>
  <si>
    <t>(Urgente → entro 3 giorni) — ECOGRAFIA SCROTALE</t>
  </si>
  <si>
    <t>(Breve → entro 10 giorni) — ECOGRAFIA SCROTALE</t>
  </si>
  <si>
    <t>(Differibile → entro 60 giorni) — ECOGRAFIA SCROTALE</t>
  </si>
  <si>
    <t>(Programmabile → entro 120 giorni) — ECOGRAFIA SCROTALE</t>
  </si>
  <si>
    <t>(Urgente → entro 3 giorni) — ECOGRAFIA GINECOLOGICA</t>
  </si>
  <si>
    <t>(Breve → entro 10 giorni) — ECOGRAFIA GINECOLOGICA</t>
  </si>
  <si>
    <t>(Differibile → entro 60 giorni) — ECOGRAFIA GINECOLOGICA</t>
  </si>
  <si>
    <t>(Programmabile → entro 120 giorni) — ECOGRAFIA GINECOLOGICA</t>
  </si>
  <si>
    <t>ECOCOLORDOPPLER SCROTALE — gen-ago 2025 (ESAMI)</t>
  </si>
  <si>
    <t>TEMPLATE PRESTAZIONE — DUPLICA IL FOGLIO E RINOMINALO</t>
  </si>
  <si>
    <t>Istruzioni: compila le celle Gen→Dic; la riga 'Totale' somma solo le prenotazioni.</t>
  </si>
  <si>
    <t>(Urgente → entro 3 giorni) — ECOGRAFIA [NOME]</t>
  </si>
  <si>
    <t>(Breve → entro 10 giorni) — ECOGRAFIA [NOME]</t>
  </si>
  <si>
    <t>(Differibile → entro 60 giorni) — ECOGRAFIA [NOME]</t>
  </si>
  <si>
    <t>(Programmabile → entro 120 giorni) — ECOGRAFIA [NOME]</t>
  </si>
  <si>
    <t>Codice</t>
  </si>
  <si>
    <t>Settore/Memo</t>
  </si>
  <si>
    <t>Mammella bilat.</t>
  </si>
  <si>
    <t>Mammella monolat.</t>
  </si>
  <si>
    <t>Cardio riposo</t>
  </si>
  <si>
    <t>TSA</t>
  </si>
  <si>
    <t>Arti inf.</t>
  </si>
  <si>
    <t>Arti sup.</t>
  </si>
  <si>
    <t>Grossi vasi addom.</t>
  </si>
  <si>
    <t>Ginecologica</t>
  </si>
  <si>
    <t>Addome compl.</t>
  </si>
  <si>
    <t>Addome sup.</t>
  </si>
  <si>
    <t>Addome inf.</t>
  </si>
  <si>
    <t>MSK</t>
  </si>
  <si>
    <t>Scrotale (eco)</t>
  </si>
  <si>
    <t>Scrotale (ECD)</t>
  </si>
  <si>
    <t>88.71.4</t>
  </si>
  <si>
    <t>Capo/Collo</t>
  </si>
  <si>
    <t>Stima annua 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</si>
</sst>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CE5FF"/>
      </patternFill>
    </fill>
    <fill>
      <patternFill patternType="solid">
        <fgColor rgb="FFE6F2FF"/>
      </patternFill>
    </fill>
    <fill>
      <patternFill patternType="solid">
        <fgColor rgb="FFE6F2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0D7DE"/>
      </left>
      <right style="thin">
        <color rgb="FFD0D7DE"/>
      </right>
      <top style="thin">
        <color rgb="FFD0D7DE"/>
      </top>
      <bottom style="thin">
        <color rgb="FFD0D7DE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5" fillId="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7" fillId="0" borderId="0" xfId="0" applyFont="1"/>
    <xf numFmtId="0" fontId="5" fillId="5" borderId="0" xfId="0" applyFont="1" applyFill="1" applyAlignment="1">
      <alignment horizontal="left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ArtiInf_Arterios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CapoCollo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CardioDopp_Riposo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GrossiVasi_Addominali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TS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ArtiInf_Arterios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CapoColl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CardioDopp_Ripos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GrossiVasi_Addominali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T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9"/>
  <sheetViews>
    <sheetView tabSelected="1" workbookViewId="0">
      <pane ySplit="3" topLeftCell="A4" activePane="bottomLeft" state="frozen"/>
      <selection pane="bottomLeft" activeCell="H2" sqref="H2"/>
    </sheetView>
  </sheetViews>
  <sheetFormatPr baseColWidth="10" defaultColWidth="8.83203125" defaultRowHeight="15" x14ac:dyDescent="0.2"/>
  <cols>
    <col min="1" max="4" width="12" customWidth="1"/>
    <col min="5" max="5" width="16" customWidth="1"/>
    <col min="6" max="6" width="22" customWidth="1"/>
    <col min="7" max="7" width="20" customWidth="1"/>
    <col min="8" max="8" width="15.83203125" customWidth="1"/>
    <col min="9" max="9" width="14" customWidth="1"/>
    <col min="10" max="18" width="13" hidden="1" customWidth="1"/>
    <col min="26" max="26" width="18.5" customWidth="1"/>
  </cols>
  <sheetData>
    <row r="1" spans="1:18" ht="16" customHeight="1" x14ac:dyDescent="0.2">
      <c r="A1" s="7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">
      <c r="F2">
        <v>8</v>
      </c>
      <c r="G2">
        <v>4</v>
      </c>
    </row>
    <row r="3" spans="1:18" x14ac:dyDescent="0.2">
      <c r="I3" t="s">
        <v>26</v>
      </c>
      <c r="J3">
        <f ca="1">IFERROR(_xludf.XLOOKUP($I3, Parametri_Stagionali!$A:$A, Parametri_Stagionali!$C:$C), 1)</f>
        <v>1</v>
      </c>
      <c r="K3">
        <f ca="1">IFERROR(_xludf.XLOOKUP($I3, Parametri_Stagionali!$A:$A, Parametri_Stagionali!$D:$D), 1)</f>
        <v>1</v>
      </c>
      <c r="L3">
        <f ca="1">IFERROR(_xludf.XLOOKUP($I3, Parametri_Stagionali!$A:$A, Parametri_Stagionali!$E:$E), 1)</f>
        <v>1</v>
      </c>
      <c r="M3">
        <f ca="1">IFERROR(_xludf.XLOOKUP($I3, Parametri_Stagionali!$A:$A, Parametri_Stagionali!$F:$F), 1)</f>
        <v>1</v>
      </c>
      <c r="O3">
        <f>E3-N3</f>
        <v>0</v>
      </c>
      <c r="P3">
        <f>MAX($F$2-1,1)</f>
        <v>7</v>
      </c>
      <c r="Q3">
        <f>IFERROR(O3/P3, E3/$F$2)</f>
        <v>0</v>
      </c>
      <c r="R3">
        <f ca="1">IFERROR(Q3*(J3+K3+L3+M3),"")</f>
        <v>0</v>
      </c>
    </row>
    <row r="4" spans="1:18" x14ac:dyDescent="0.2">
      <c r="A4" s="13" t="s">
        <v>27</v>
      </c>
      <c r="B4" s="14"/>
      <c r="C4" s="14"/>
      <c r="D4" s="14"/>
      <c r="E4" s="14"/>
      <c r="F4" s="14"/>
      <c r="G4" s="14"/>
      <c r="H4" s="14"/>
    </row>
    <row r="5" spans="1:18" x14ac:dyDescent="0.2">
      <c r="A5" s="8" t="s">
        <v>28</v>
      </c>
      <c r="B5" s="8" t="s">
        <v>29</v>
      </c>
      <c r="C5" s="8" t="s">
        <v>30</v>
      </c>
      <c r="D5" s="8" t="s">
        <v>31</v>
      </c>
      <c r="E5" s="8" t="s">
        <v>175</v>
      </c>
      <c r="F5" s="8" t="s">
        <v>33</v>
      </c>
      <c r="G5" s="8" t="s">
        <v>34</v>
      </c>
      <c r="H5" s="11" t="s">
        <v>35</v>
      </c>
    </row>
    <row r="6" spans="1:18" x14ac:dyDescent="0.2">
      <c r="A6" s="10">
        <f>ECO_ECO_Capocollo!C16</f>
        <v>6499.1200000000008</v>
      </c>
      <c r="B6" s="10">
        <f>ECO_ECO_Capocollo!I16</f>
        <v>102381.43</v>
      </c>
      <c r="C6" s="10">
        <f>ECO_ECO_Capocollo!O16</f>
        <v>388559.19</v>
      </c>
      <c r="D6" s="10">
        <f>ECO_ECO_Capocollo!U16</f>
        <v>562362.22</v>
      </c>
      <c r="E6" s="9">
        <f>SUM(A6:D6)</f>
        <v>1059801.96</v>
      </c>
      <c r="F6" s="9">
        <f>SUM(E6,G6)</f>
        <v>1589702.94</v>
      </c>
      <c r="G6" s="9">
        <f>IFERROR((E6/100)*H6,"")</f>
        <v>529900.98</v>
      </c>
      <c r="H6">
        <v>50</v>
      </c>
    </row>
    <row r="8" spans="1:18" x14ac:dyDescent="0.2">
      <c r="A8" s="13" t="s">
        <v>36</v>
      </c>
      <c r="B8" s="14"/>
      <c r="C8" s="14"/>
      <c r="D8" s="14"/>
      <c r="E8" s="14"/>
      <c r="F8" s="14"/>
      <c r="G8" s="14"/>
      <c r="H8" s="14"/>
    </row>
    <row r="9" spans="1:18" x14ac:dyDescent="0.2">
      <c r="A9" s="8" t="s">
        <v>28</v>
      </c>
      <c r="B9" s="8" t="s">
        <v>29</v>
      </c>
      <c r="C9" s="8" t="s">
        <v>30</v>
      </c>
      <c r="D9" s="8" t="s">
        <v>31</v>
      </c>
      <c r="E9" s="8" t="s">
        <v>32</v>
      </c>
      <c r="F9" s="8" t="s">
        <v>33</v>
      </c>
      <c r="G9" s="8" t="s">
        <v>34</v>
      </c>
      <c r="H9" s="11" t="s">
        <v>35</v>
      </c>
    </row>
    <row r="10" spans="1:18" x14ac:dyDescent="0.2">
      <c r="A10" s="9">
        <f>ECO_ECO_CardiodoppRiposo!C16</f>
        <v>8956.085714285713</v>
      </c>
      <c r="B10" s="9">
        <f>ECO_ECO_CardiodoppRiposo!I16</f>
        <v>157353.91428571427</v>
      </c>
      <c r="C10" s="9">
        <f>ECO_ECO_CardiodoppRiposo!O16</f>
        <v>526610.65714285709</v>
      </c>
      <c r="D10" s="9">
        <f>ECO_ECO_CardiodoppRiposo!U16</f>
        <v>861169.05714285711</v>
      </c>
      <c r="E10" s="9">
        <f>SUM(A10:D10)</f>
        <v>1554089.7142857141</v>
      </c>
      <c r="F10" s="9">
        <f>SUM(E10,G10)</f>
        <v>2331134.5714285709</v>
      </c>
      <c r="G10" s="9">
        <f>IFERROR((E10/100)*H10,"")</f>
        <v>777044.85714285704</v>
      </c>
      <c r="H10" s="12">
        <v>50</v>
      </c>
    </row>
    <row r="12" spans="1:18" x14ac:dyDescent="0.2">
      <c r="A12" s="13" t="s">
        <v>38</v>
      </c>
      <c r="B12" s="14"/>
      <c r="C12" s="14"/>
      <c r="D12" s="14"/>
      <c r="E12" s="14"/>
      <c r="F12" s="14"/>
      <c r="G12" s="14"/>
      <c r="H12" s="14"/>
    </row>
    <row r="13" spans="1:18" x14ac:dyDescent="0.2">
      <c r="A13" s="8" t="s">
        <v>28</v>
      </c>
      <c r="B13" s="8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8" t="s">
        <v>34</v>
      </c>
      <c r="H13" s="11" t="s">
        <v>35</v>
      </c>
    </row>
    <row r="14" spans="1:18" x14ac:dyDescent="0.2">
      <c r="A14" s="9">
        <f>ECO_ECO_TSA!C16</f>
        <v>3249.985714285714</v>
      </c>
      <c r="B14" s="9">
        <f>ECO_ECO_TSA!I16</f>
        <v>84433.764285714278</v>
      </c>
      <c r="C14" s="9">
        <f>ECO_ECO_TSA!O16</f>
        <v>641144.65714285721</v>
      </c>
      <c r="D14" s="9">
        <f>ECO_ECO_TSA!U16</f>
        <v>888231.59285714279</v>
      </c>
      <c r="E14" s="9">
        <f>SUM(A14:D14)</f>
        <v>1617060</v>
      </c>
      <c r="F14" s="9">
        <f>SUM(E14,G14)</f>
        <v>2425590</v>
      </c>
      <c r="G14" s="9">
        <f>IFERROR((E14/100)*H14,"")</f>
        <v>808530</v>
      </c>
      <c r="H14" s="12">
        <v>50</v>
      </c>
    </row>
    <row r="16" spans="1:18" x14ac:dyDescent="0.2">
      <c r="A16" s="13" t="s">
        <v>40</v>
      </c>
      <c r="B16" s="14"/>
      <c r="C16" s="14"/>
      <c r="D16" s="14"/>
      <c r="E16" s="14"/>
      <c r="F16" s="14"/>
      <c r="G16" s="14"/>
      <c r="H16" s="14"/>
    </row>
    <row r="17" spans="1:8" x14ac:dyDescent="0.2">
      <c r="A17" s="8" t="s">
        <v>28</v>
      </c>
      <c r="B17" s="8" t="s">
        <v>29</v>
      </c>
      <c r="C17" s="8" t="s">
        <v>30</v>
      </c>
      <c r="D17" s="8" t="s">
        <v>31</v>
      </c>
      <c r="E17" s="8" t="s">
        <v>32</v>
      </c>
      <c r="F17" s="8" t="s">
        <v>33</v>
      </c>
      <c r="G17" s="8" t="s">
        <v>34</v>
      </c>
      <c r="H17" s="11" t="s">
        <v>35</v>
      </c>
    </row>
    <row r="18" spans="1:8" x14ac:dyDescent="0.2">
      <c r="A18" s="9">
        <f>ECO_ECO_ArtiinfArterioso!C16</f>
        <v>26922.828571428567</v>
      </c>
      <c r="B18" s="9">
        <f>ECO_ECO_ArtiinfArterioso!I16</f>
        <v>140804.81428571427</v>
      </c>
      <c r="C18" s="9">
        <f>ECO_ECO_ArtiinfArterioso!O16</f>
        <v>338428.42857142858</v>
      </c>
      <c r="D18" s="9">
        <f>ECO_ECO_ArtiinfArterioso!U16</f>
        <v>402726.07142857136</v>
      </c>
      <c r="E18" s="9">
        <f>SUM(A18:D18)</f>
        <v>908882.14285714272</v>
      </c>
      <c r="F18" s="9">
        <f>SUM(E18,G18)</f>
        <v>1363323.2142857141</v>
      </c>
      <c r="G18" s="9">
        <f>IFERROR((E18/100)*H18,"")</f>
        <v>454441.07142857136</v>
      </c>
      <c r="H18" s="12">
        <v>50</v>
      </c>
    </row>
    <row r="20" spans="1:8" x14ac:dyDescent="0.2">
      <c r="A20" s="13" t="s">
        <v>42</v>
      </c>
      <c r="B20" s="14"/>
      <c r="C20" s="14"/>
      <c r="D20" s="14"/>
      <c r="E20" s="14"/>
      <c r="F20" s="14"/>
      <c r="G20" s="14"/>
      <c r="H20" s="14"/>
    </row>
    <row r="21" spans="1:8" x14ac:dyDescent="0.2">
      <c r="A21" s="8" t="s">
        <v>28</v>
      </c>
      <c r="B21" s="8" t="s">
        <v>29</v>
      </c>
      <c r="C21" s="8" t="s">
        <v>30</v>
      </c>
      <c r="D21" s="8" t="s">
        <v>31</v>
      </c>
      <c r="E21" s="8" t="s">
        <v>32</v>
      </c>
      <c r="F21" s="8" t="s">
        <v>33</v>
      </c>
      <c r="G21" s="8" t="s">
        <v>34</v>
      </c>
      <c r="H21" s="11" t="s">
        <v>35</v>
      </c>
    </row>
    <row r="22" spans="1:8" x14ac:dyDescent="0.2">
      <c r="A22" s="9">
        <f>ECO_EcodopplerArtiSupArterioso!C16</f>
        <v>2844.04</v>
      </c>
      <c r="B22" s="9">
        <f>ECO_EcodopplerArtiSupArterioso!I16</f>
        <v>11058.18</v>
      </c>
      <c r="C22" s="9">
        <f>ECO_EcodopplerArtiSupArterioso!O16</f>
        <v>13563.79</v>
      </c>
      <c r="D22" s="9">
        <f>ECO_EcodopplerArtiSupArterioso!U16</f>
        <v>26213.739999999994</v>
      </c>
      <c r="E22" s="9">
        <f>SUM(A22:D22)</f>
        <v>53679.75</v>
      </c>
      <c r="F22" s="9">
        <f>SUM(E22,G22)</f>
        <v>80519.625</v>
      </c>
      <c r="G22" s="9">
        <f>IFERROR((E22/100)*H22,"")</f>
        <v>26839.875</v>
      </c>
      <c r="H22" s="12">
        <v>50</v>
      </c>
    </row>
    <row r="24" spans="1:8" x14ac:dyDescent="0.2">
      <c r="A24" s="13" t="s">
        <v>44</v>
      </c>
      <c r="B24" s="14"/>
      <c r="C24" s="14"/>
      <c r="D24" s="14"/>
      <c r="E24" s="14"/>
      <c r="F24" s="14"/>
      <c r="G24" s="14"/>
      <c r="H24" s="14"/>
    </row>
    <row r="25" spans="1:8" x14ac:dyDescent="0.2">
      <c r="A25" s="8" t="s">
        <v>28</v>
      </c>
      <c r="B25" s="8" t="s">
        <v>29</v>
      </c>
      <c r="C25" s="8" t="s">
        <v>30</v>
      </c>
      <c r="D25" s="8" t="s">
        <v>31</v>
      </c>
      <c r="E25" s="8" t="s">
        <v>32</v>
      </c>
      <c r="F25" s="8" t="s">
        <v>33</v>
      </c>
      <c r="G25" s="8" t="s">
        <v>34</v>
      </c>
      <c r="H25" s="11" t="s">
        <v>35</v>
      </c>
    </row>
    <row r="26" spans="1:8" x14ac:dyDescent="0.2">
      <c r="A26" s="9">
        <f>ECO_ECO_GrossivasiAddominali!C16</f>
        <v>194.76</v>
      </c>
      <c r="B26" s="9">
        <f>ECO_ECO_GrossivasiAddominali!I16</f>
        <v>5167.8099999999995</v>
      </c>
      <c r="C26" s="9">
        <f>ECO_ECO_GrossivasiAddominali!O16</f>
        <v>23679.11</v>
      </c>
      <c r="D26" s="9">
        <f>ECO_ECO_GrossivasiAddominali!U16</f>
        <v>32091.269999999997</v>
      </c>
      <c r="E26" s="9">
        <f>SUM(A26:D26)</f>
        <v>61132.95</v>
      </c>
      <c r="F26" s="9">
        <f>SUM(E26,G26)</f>
        <v>91699.424999999988</v>
      </c>
      <c r="G26" s="9">
        <f>IFERROR((E26/100)*H26,"")</f>
        <v>30566.474999999999</v>
      </c>
      <c r="H26" s="12">
        <v>50</v>
      </c>
    </row>
    <row r="28" spans="1:8" x14ac:dyDescent="0.2">
      <c r="A28" s="13" t="s">
        <v>46</v>
      </c>
      <c r="B28" s="14"/>
      <c r="C28" s="14"/>
      <c r="D28" s="14"/>
      <c r="E28" s="14"/>
      <c r="F28" s="14"/>
      <c r="G28" s="14"/>
      <c r="H28" s="14"/>
    </row>
    <row r="29" spans="1:8" x14ac:dyDescent="0.2">
      <c r="A29" s="8" t="s">
        <v>28</v>
      </c>
      <c r="B29" s="8" t="s">
        <v>29</v>
      </c>
      <c r="C29" s="8" t="s">
        <v>30</v>
      </c>
      <c r="D29" s="8" t="s">
        <v>31</v>
      </c>
      <c r="E29" s="8" t="s">
        <v>32</v>
      </c>
      <c r="F29" s="8" t="s">
        <v>33</v>
      </c>
      <c r="G29" s="8" t="s">
        <v>34</v>
      </c>
      <c r="H29" s="11" t="s">
        <v>35</v>
      </c>
    </row>
    <row r="30" spans="1:8" x14ac:dyDescent="0.2">
      <c r="A30" s="9">
        <f>ECO_EcografiaGinecologica!C16</f>
        <v>2929.8857142857146</v>
      </c>
      <c r="B30" s="9">
        <f>ECO_EcografiaGinecologica!I16</f>
        <v>38517.371428571423</v>
      </c>
      <c r="C30" s="9">
        <f>ECO_EcografiaGinecologica!O16</f>
        <v>175348.34285714285</v>
      </c>
      <c r="D30" s="9">
        <f>ECO_EcografiaGinecologica!U16</f>
        <v>260752.74285714288</v>
      </c>
      <c r="E30" s="9">
        <f>SUM(A30:D30)</f>
        <v>477548.34285714285</v>
      </c>
      <c r="F30" s="9">
        <f>SUM(E30,G30)</f>
        <v>716322.51428571425</v>
      </c>
      <c r="G30" s="9">
        <f>IFERROR((E30/100)*H30,"")</f>
        <v>238774.17142857143</v>
      </c>
      <c r="H30" s="12">
        <v>50</v>
      </c>
    </row>
    <row r="32" spans="1:8" x14ac:dyDescent="0.2">
      <c r="A32" s="13" t="s">
        <v>48</v>
      </c>
      <c r="B32" s="14"/>
      <c r="C32" s="14"/>
      <c r="D32" s="14"/>
      <c r="E32" s="14"/>
      <c r="F32" s="14"/>
      <c r="G32" s="14"/>
      <c r="H32" s="14"/>
    </row>
    <row r="33" spans="1:8" x14ac:dyDescent="0.2">
      <c r="A33" s="8" t="s">
        <v>28</v>
      </c>
      <c r="B33" s="8" t="s">
        <v>29</v>
      </c>
      <c r="C33" s="8" t="s">
        <v>30</v>
      </c>
      <c r="D33" s="8" t="s">
        <v>31</v>
      </c>
      <c r="E33" s="8" t="s">
        <v>32</v>
      </c>
      <c r="F33" s="8" t="s">
        <v>33</v>
      </c>
      <c r="G33" s="8" t="s">
        <v>34</v>
      </c>
      <c r="H33" s="11" t="s">
        <v>35</v>
      </c>
    </row>
    <row r="34" spans="1:8" x14ac:dyDescent="0.2">
      <c r="A34" s="9">
        <f>ECO_Ecografia_DELL_AddomeComple!C16</f>
        <v>28437.354285714289</v>
      </c>
      <c r="B34" s="9">
        <f>ECO_Ecografia_DELL_AddomeComple!I16</f>
        <v>342268.25142857147</v>
      </c>
      <c r="C34" s="9">
        <f>ECO_Ecografia_DELL_AddomeComple!O16</f>
        <v>774110.15428571426</v>
      </c>
      <c r="D34" s="9">
        <f>ECO_Ecografia_DELL_AddomeComple!U16</f>
        <v>992536.24571428576</v>
      </c>
      <c r="E34" s="9">
        <f>SUM(A34:D34)</f>
        <v>2137352.0057142857</v>
      </c>
      <c r="F34" s="9">
        <f>SUM(E34,G34)</f>
        <v>3206028.0085714282</v>
      </c>
      <c r="G34" s="9">
        <f>IFERROR((E34/100)*H34,"")</f>
        <v>1068676.0028571428</v>
      </c>
      <c r="H34" s="12">
        <v>50</v>
      </c>
    </row>
    <row r="36" spans="1:8" x14ac:dyDescent="0.2">
      <c r="A36" s="13" t="s">
        <v>50</v>
      </c>
      <c r="B36" s="14"/>
      <c r="C36" s="14"/>
      <c r="D36" s="14"/>
      <c r="E36" s="14"/>
      <c r="F36" s="14"/>
      <c r="G36" s="14"/>
      <c r="H36" s="14"/>
    </row>
    <row r="37" spans="1:8" x14ac:dyDescent="0.2">
      <c r="A37" s="8" t="s">
        <v>28</v>
      </c>
      <c r="B37" s="8" t="s">
        <v>29</v>
      </c>
      <c r="C37" s="8" t="s">
        <v>30</v>
      </c>
      <c r="D37" s="8" t="s">
        <v>31</v>
      </c>
      <c r="E37" s="8" t="s">
        <v>32</v>
      </c>
      <c r="F37" s="8" t="s">
        <v>33</v>
      </c>
      <c r="G37" s="8" t="s">
        <v>34</v>
      </c>
      <c r="H37" s="11" t="s">
        <v>35</v>
      </c>
    </row>
    <row r="38" spans="1:8" x14ac:dyDescent="0.2">
      <c r="A38" s="9">
        <f>ECO_EcoAddomeInferiore!C16</f>
        <v>2778.74</v>
      </c>
      <c r="B38" s="9">
        <f>ECO_EcoAddomeInferiore!I16</f>
        <v>37880.07</v>
      </c>
      <c r="C38" s="9">
        <f>ECO_EcoAddomeInferiore!O16</f>
        <v>67043.680000000008</v>
      </c>
      <c r="D38" s="9">
        <f>ECO_EcoAddomeInferiore!U16</f>
        <v>88375.99</v>
      </c>
      <c r="E38" s="9">
        <f>SUM(A38:D38)</f>
        <v>196078.48</v>
      </c>
      <c r="F38" s="9">
        <f>SUM(E38,G38)</f>
        <v>294117.72000000003</v>
      </c>
      <c r="G38" s="9">
        <f>IFERROR((E38/100)*H38,"")</f>
        <v>98039.24</v>
      </c>
      <c r="H38" s="12">
        <v>50</v>
      </c>
    </row>
    <row r="40" spans="1:8" x14ac:dyDescent="0.2">
      <c r="A40" s="13" t="s">
        <v>52</v>
      </c>
      <c r="B40" s="14"/>
      <c r="C40" s="14"/>
      <c r="D40" s="14"/>
      <c r="E40" s="14"/>
      <c r="F40" s="14"/>
      <c r="G40" s="14"/>
      <c r="H40" s="14"/>
    </row>
    <row r="41" spans="1:8" x14ac:dyDescent="0.2">
      <c r="A41" s="8" t="s">
        <v>28</v>
      </c>
      <c r="B41" s="8" t="s">
        <v>29</v>
      </c>
      <c r="C41" s="8" t="s">
        <v>30</v>
      </c>
      <c r="D41" s="8" t="s">
        <v>31</v>
      </c>
      <c r="E41" s="8" t="s">
        <v>32</v>
      </c>
      <c r="F41" s="8" t="s">
        <v>33</v>
      </c>
      <c r="G41" s="8" t="s">
        <v>34</v>
      </c>
      <c r="H41" s="11" t="s">
        <v>35</v>
      </c>
    </row>
    <row r="42" spans="1:8" x14ac:dyDescent="0.2">
      <c r="A42" s="9">
        <f>ECO_EcoAddomeSuperiore!C16</f>
        <v>4412.12</v>
      </c>
      <c r="B42" s="9">
        <f>ECO_EcoAddomeSuperiore!I16</f>
        <v>53055.35</v>
      </c>
      <c r="C42" s="9">
        <f>ECO_EcoAddomeSuperiore!O16</f>
        <v>113121.26999999999</v>
      </c>
      <c r="D42" s="9">
        <f>ECO_EcoAddomeSuperiore!U16</f>
        <v>231135.52</v>
      </c>
      <c r="E42" s="9">
        <f>SUM(A42:D42)</f>
        <v>401724.26</v>
      </c>
      <c r="F42" s="9">
        <f>SUM(E42,G42)</f>
        <v>602586.39</v>
      </c>
      <c r="G42" s="9">
        <f>IFERROR((E42/100)*H42,"")</f>
        <v>200862.13</v>
      </c>
      <c r="H42" s="12">
        <v>50</v>
      </c>
    </row>
    <row r="44" spans="1:8" x14ac:dyDescent="0.2">
      <c r="A44" s="13" t="s">
        <v>54</v>
      </c>
      <c r="B44" s="14"/>
      <c r="C44" s="14"/>
      <c r="D44" s="14"/>
      <c r="E44" s="14"/>
      <c r="F44" s="14"/>
      <c r="G44" s="14"/>
      <c r="H44" s="14"/>
    </row>
    <row r="45" spans="1:8" x14ac:dyDescent="0.2">
      <c r="A45" s="8" t="s">
        <v>28</v>
      </c>
      <c r="B45" s="8" t="s">
        <v>29</v>
      </c>
      <c r="C45" s="8" t="s">
        <v>30</v>
      </c>
      <c r="D45" s="8" t="s">
        <v>31</v>
      </c>
      <c r="E45" s="8" t="s">
        <v>32</v>
      </c>
      <c r="F45" s="8" t="s">
        <v>33</v>
      </c>
      <c r="G45" s="8" t="s">
        <v>34</v>
      </c>
      <c r="H45" s="11" t="s">
        <v>35</v>
      </c>
    </row>
    <row r="46" spans="1:8" x14ac:dyDescent="0.2">
      <c r="A46" s="9">
        <f>ECO_EcoBilateraleMammella!C16</f>
        <v>8013.8571428571431</v>
      </c>
      <c r="B46" s="9">
        <f>ECO_EcoBilateraleMammella!I16</f>
        <v>86827.21428571429</v>
      </c>
      <c r="C46" s="9">
        <f>ECO_EcoBilateraleMammella!O16</f>
        <v>193325.3142857143</v>
      </c>
      <c r="D46" s="9">
        <f>ECO_EcoBilateraleMammella!U16</f>
        <v>733487.91428571427</v>
      </c>
      <c r="E46" s="9">
        <f>SUM(A46:D46)</f>
        <v>1021654.3</v>
      </c>
      <c r="F46" s="9">
        <f>SUM(E46,G46)</f>
        <v>1532481.45</v>
      </c>
      <c r="G46" s="9">
        <f>IFERROR((E46/100)*H46,"")</f>
        <v>510827.14999999997</v>
      </c>
      <c r="H46" s="12">
        <v>50</v>
      </c>
    </row>
    <row r="48" spans="1:8" x14ac:dyDescent="0.2">
      <c r="A48" s="13" t="s">
        <v>56</v>
      </c>
      <c r="B48" s="14"/>
      <c r="C48" s="14"/>
      <c r="D48" s="14"/>
      <c r="E48" s="14"/>
      <c r="F48" s="14"/>
      <c r="G48" s="14"/>
      <c r="H48" s="14"/>
    </row>
    <row r="49" spans="1:8" x14ac:dyDescent="0.2">
      <c r="A49" s="8" t="s">
        <v>28</v>
      </c>
      <c r="B49" s="8" t="s">
        <v>29</v>
      </c>
      <c r="C49" s="8" t="s">
        <v>30</v>
      </c>
      <c r="D49" s="8" t="s">
        <v>31</v>
      </c>
      <c r="E49" s="8" t="s">
        <v>32</v>
      </c>
      <c r="F49" s="8" t="s">
        <v>33</v>
      </c>
      <c r="G49" s="8" t="s">
        <v>34</v>
      </c>
      <c r="H49" s="11" t="s">
        <v>35</v>
      </c>
    </row>
    <row r="50" spans="1:8" x14ac:dyDescent="0.2">
      <c r="A50" s="9">
        <f>ECO_EcoMonolateraleMammella!C16</f>
        <v>759.87857142857138</v>
      </c>
      <c r="B50" s="9">
        <f>ECO_EcoMonolateraleMammella!I16</f>
        <v>9668.5214285714283</v>
      </c>
      <c r="C50" s="9">
        <f>ECO_EcoMonolateraleMammella!O16</f>
        <v>7979.55</v>
      </c>
      <c r="D50" s="9">
        <f>ECO_EcoMonolateraleMammella!U16</f>
        <v>26613.757142857143</v>
      </c>
      <c r="E50" s="9">
        <f>SUM(A50:D50)</f>
        <v>45021.707142857143</v>
      </c>
      <c r="F50" s="9">
        <f>SUM(E50,G50)</f>
        <v>67532.560714285719</v>
      </c>
      <c r="G50" s="9">
        <f>IFERROR((E50/100)*H50,"")</f>
        <v>22510.853571428572</v>
      </c>
      <c r="H50" s="12">
        <v>50</v>
      </c>
    </row>
    <row r="52" spans="1:8" x14ac:dyDescent="0.2">
      <c r="A52" s="13" t="s">
        <v>58</v>
      </c>
      <c r="B52" s="14"/>
      <c r="C52" s="14"/>
      <c r="D52" s="14"/>
      <c r="E52" s="14"/>
      <c r="F52" s="14"/>
      <c r="G52" s="14"/>
      <c r="H52" s="14"/>
    </row>
    <row r="53" spans="1:8" x14ac:dyDescent="0.2">
      <c r="A53" s="8" t="s">
        <v>28</v>
      </c>
      <c r="B53" s="8" t="s">
        <v>29</v>
      </c>
      <c r="C53" s="8" t="s">
        <v>30</v>
      </c>
      <c r="D53" s="8" t="s">
        <v>31</v>
      </c>
      <c r="E53" s="8" t="s">
        <v>32</v>
      </c>
      <c r="F53" s="8" t="s">
        <v>33</v>
      </c>
      <c r="G53" s="8" t="s">
        <v>34</v>
      </c>
      <c r="H53" s="11" t="s">
        <v>35</v>
      </c>
    </row>
    <row r="54" spans="1:8" x14ac:dyDescent="0.2">
      <c r="A54" s="9">
        <f>ECO_Ecografia_MSK!C16</f>
        <v>8043.8399999999992</v>
      </c>
      <c r="B54" s="9">
        <f>ECO_Ecografia_MSK!I16</f>
        <v>164015.46857142859</v>
      </c>
      <c r="C54" s="9">
        <f>ECO_Ecografia_MSK!O16</f>
        <v>310733.41714285716</v>
      </c>
      <c r="D54" s="9">
        <f>ECO_Ecografia_MSK!U16</f>
        <v>236922.21714285715</v>
      </c>
      <c r="E54" s="9">
        <f>SUM(A54:D54)</f>
        <v>719714.94285714289</v>
      </c>
      <c r="F54" s="9">
        <f>SUM(E54,G54)</f>
        <v>1439429.8857142858</v>
      </c>
      <c r="G54" s="9">
        <f>IFERROR((E54/100)*H54,"")</f>
        <v>719714.94285714289</v>
      </c>
      <c r="H54" s="12">
        <v>100</v>
      </c>
    </row>
    <row r="56" spans="1:8" x14ac:dyDescent="0.2">
      <c r="A56" s="13" t="s">
        <v>60</v>
      </c>
      <c r="B56" s="14"/>
      <c r="C56" s="14"/>
      <c r="D56" s="14"/>
      <c r="E56" s="14"/>
      <c r="F56" s="14"/>
      <c r="G56" s="14"/>
      <c r="H56" s="14"/>
    </row>
    <row r="57" spans="1:8" x14ac:dyDescent="0.2">
      <c r="A57" s="8" t="s">
        <v>28</v>
      </c>
      <c r="B57" s="8" t="s">
        <v>29</v>
      </c>
      <c r="C57" s="8" t="s">
        <v>30</v>
      </c>
      <c r="D57" s="8" t="s">
        <v>31</v>
      </c>
      <c r="E57" s="8" t="s">
        <v>32</v>
      </c>
      <c r="F57" s="8" t="s">
        <v>33</v>
      </c>
      <c r="G57" s="8" t="s">
        <v>34</v>
      </c>
      <c r="H57" s="11" t="s">
        <v>35</v>
      </c>
    </row>
    <row r="58" spans="1:8" x14ac:dyDescent="0.2">
      <c r="A58" s="9">
        <f>ECO_EcografiaScrotale!C16</f>
        <v>1595</v>
      </c>
      <c r="B58" s="9">
        <f>ECO_EcografiaScrotale!I16</f>
        <v>18627.035714285714</v>
      </c>
      <c r="C58" s="9">
        <f>ECO_EcografiaScrotale!O16</f>
        <v>25201.25</v>
      </c>
      <c r="D58" s="9">
        <f>ECO_EcografiaScrotale!U16</f>
        <v>28795.035714285714</v>
      </c>
      <c r="E58" s="9">
        <f>SUM(A58:D58)</f>
        <v>74218.32142857142</v>
      </c>
      <c r="F58" s="9">
        <f>SUM(E58,G58)</f>
        <v>111327.48214285713</v>
      </c>
      <c r="G58" s="9">
        <f>IFERROR((E58/100)*H58,"")</f>
        <v>37109.16071428571</v>
      </c>
      <c r="H58" s="12">
        <v>50</v>
      </c>
    </row>
    <row r="60" spans="1:8" x14ac:dyDescent="0.2">
      <c r="A60" s="13" t="s">
        <v>62</v>
      </c>
      <c r="B60" s="14"/>
      <c r="C60" s="14"/>
      <c r="D60" s="14"/>
      <c r="E60" s="14"/>
      <c r="F60" s="14"/>
      <c r="G60" s="14"/>
      <c r="H60" s="14"/>
    </row>
    <row r="61" spans="1:8" x14ac:dyDescent="0.2">
      <c r="A61" s="8" t="s">
        <v>28</v>
      </c>
      <c r="B61" s="8" t="s">
        <v>29</v>
      </c>
      <c r="C61" s="8" t="s">
        <v>30</v>
      </c>
      <c r="D61" s="8" t="s">
        <v>31</v>
      </c>
      <c r="E61" s="8" t="s">
        <v>32</v>
      </c>
      <c r="F61" s="8" t="s">
        <v>33</v>
      </c>
      <c r="G61" s="8" t="s">
        <v>34</v>
      </c>
      <c r="H61" s="11" t="s">
        <v>35</v>
      </c>
    </row>
    <row r="62" spans="1:8" x14ac:dyDescent="0.2">
      <c r="A62" s="9">
        <f>ECO_EcocolordopplerScrotale!C16</f>
        <v>336.82142857142856</v>
      </c>
      <c r="B62" s="9">
        <f>ECO_EcocolordopplerScrotale!I16</f>
        <v>3322.1785714285711</v>
      </c>
      <c r="C62" s="9">
        <f>ECO_EcocolordopplerScrotale!O16</f>
        <v>7973.4285714285716</v>
      </c>
      <c r="D62" s="9">
        <f>ECO_EcocolordopplerScrotale!U16</f>
        <v>6668.0357142857138</v>
      </c>
      <c r="E62" s="9">
        <f>SUM(A62:D62)</f>
        <v>18300.464285714283</v>
      </c>
      <c r="F62" s="9">
        <f>SUM(E62,G62)</f>
        <v>27450.696428571424</v>
      </c>
      <c r="G62" s="9">
        <f>IFERROR((E62/100)*H62,"")</f>
        <v>9150.2321428571413</v>
      </c>
      <c r="H62" s="12">
        <v>50</v>
      </c>
    </row>
    <row r="67" spans="1:8" x14ac:dyDescent="0.2">
      <c r="A67" s="13" t="s">
        <v>64</v>
      </c>
      <c r="B67" s="14"/>
      <c r="C67" s="14"/>
      <c r="D67" s="14"/>
      <c r="E67" s="14"/>
      <c r="F67" s="14"/>
      <c r="G67" s="14"/>
      <c r="H67" s="14"/>
    </row>
    <row r="68" spans="1:8" x14ac:dyDescent="0.2">
      <c r="A68" s="8" t="s">
        <v>28</v>
      </c>
      <c r="B68" s="8" t="s">
        <v>29</v>
      </c>
      <c r="C68" s="8" t="s">
        <v>30</v>
      </c>
      <c r="D68" s="8" t="s">
        <v>31</v>
      </c>
      <c r="E68" s="8" t="s">
        <v>32</v>
      </c>
      <c r="F68" s="8" t="s">
        <v>33</v>
      </c>
      <c r="G68" s="8" t="s">
        <v>34</v>
      </c>
      <c r="H68" s="11"/>
    </row>
    <row r="69" spans="1:8" x14ac:dyDescent="0.2">
      <c r="A69" s="10">
        <f>SUM(A6,A10,A14,A18,A22,A26,A30,A34,A38,A42,A46,A50,A54,A58,A62,)</f>
        <v>105974.31714285715</v>
      </c>
      <c r="B69" s="10">
        <f>SUM(B6,B10,B14,B18,B22,B26,B30,B34,B38,B42,B46,B50,B54,B58,B62,)</f>
        <v>1255381.3742857142</v>
      </c>
      <c r="C69" s="10">
        <f>SUM(C6,C10,C14,C18,C22,C26,C30,C34,C38,C42,C46,C50,C54,C58,C62,)</f>
        <v>3606822.24</v>
      </c>
      <c r="D69" s="10">
        <f>SUM(D6,D10,D14,D18,D22,D26,D30,D34,D38,D42,D46,D50,D54,D58,D62,)</f>
        <v>5378081.4100000001</v>
      </c>
      <c r="E69" s="10">
        <f>SUM(E6,E10,E14,E18,E22,E26,E30,E34,E38,E42,E46,E50,E54,E58,E62,)</f>
        <v>10346259.341428572</v>
      </c>
      <c r="F69" s="10">
        <f>SUM(F6,F10,F14,F18,F22,F26,F30,F34,F38,F42,F46,F50,F54,F58,F62,)</f>
        <v>15879246.483571425</v>
      </c>
      <c r="G69" s="10">
        <f>SUM(G6,G10,G14,G18,G22,G26,G30,G34,G38,G42,G46,G50,G54,G58,G62,)</f>
        <v>5532987.1421428574</v>
      </c>
      <c r="H69" s="12"/>
    </row>
  </sheetData>
  <mergeCells count="16">
    <mergeCell ref="A4:H4"/>
    <mergeCell ref="A8:H8"/>
    <mergeCell ref="A12:H12"/>
    <mergeCell ref="A16:H16"/>
    <mergeCell ref="A20:H20"/>
    <mergeCell ref="A24:H24"/>
    <mergeCell ref="A28:H28"/>
    <mergeCell ref="A32:H32"/>
    <mergeCell ref="A36:H36"/>
    <mergeCell ref="A40:H40"/>
    <mergeCell ref="A67:H67"/>
    <mergeCell ref="A44:H44"/>
    <mergeCell ref="A48:H48"/>
    <mergeCell ref="A52:H52"/>
    <mergeCell ref="A56:H56"/>
    <mergeCell ref="A60:H6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124</v>
      </c>
      <c r="B2" s="16"/>
      <c r="C2" s="16"/>
      <c r="D2" s="16"/>
      <c r="E2" s="16"/>
      <c r="F2" s="17"/>
      <c r="G2" s="18" t="s">
        <v>124</v>
      </c>
      <c r="H2" s="16"/>
      <c r="I2" s="16"/>
      <c r="J2" s="16"/>
      <c r="K2" s="16"/>
      <c r="L2" s="17"/>
      <c r="M2" s="18" t="s">
        <v>124</v>
      </c>
      <c r="N2" s="16"/>
      <c r="O2" s="16"/>
      <c r="P2" s="16"/>
      <c r="Q2" s="16"/>
      <c r="R2" s="17"/>
      <c r="S2" s="18" t="s">
        <v>124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613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13665</v>
      </c>
      <c r="J4" s="3">
        <v>6</v>
      </c>
      <c r="K4" s="3">
        <v>10</v>
      </c>
      <c r="L4" s="3">
        <v>22</v>
      </c>
      <c r="M4" s="2">
        <v>2025</v>
      </c>
      <c r="N4" s="3">
        <v>1</v>
      </c>
      <c r="O4" s="4">
        <v>26705</v>
      </c>
      <c r="P4" s="3">
        <v>14</v>
      </c>
      <c r="Q4" s="3">
        <v>35</v>
      </c>
      <c r="R4" s="3">
        <v>69</v>
      </c>
      <c r="S4" s="2">
        <v>2025</v>
      </c>
      <c r="T4" s="3">
        <v>1</v>
      </c>
      <c r="U4" s="4">
        <v>19907</v>
      </c>
      <c r="V4" s="3">
        <v>10</v>
      </c>
      <c r="W4" s="3">
        <v>33</v>
      </c>
      <c r="X4" s="3">
        <v>81</v>
      </c>
    </row>
    <row r="5" spans="1:24" x14ac:dyDescent="0.2">
      <c r="A5" s="2">
        <v>2025</v>
      </c>
      <c r="B5" s="3">
        <v>2</v>
      </c>
      <c r="C5" s="4">
        <v>649</v>
      </c>
      <c r="D5" s="3">
        <v>1</v>
      </c>
      <c r="E5" s="3">
        <v>2</v>
      </c>
      <c r="F5" s="3">
        <v>4</v>
      </c>
      <c r="G5" s="2">
        <v>2025</v>
      </c>
      <c r="H5" s="3">
        <v>2</v>
      </c>
      <c r="I5" s="4">
        <v>13056</v>
      </c>
      <c r="J5" s="3">
        <v>7</v>
      </c>
      <c r="K5" s="3">
        <v>10</v>
      </c>
      <c r="L5" s="3">
        <v>28</v>
      </c>
      <c r="M5" s="2">
        <v>2025</v>
      </c>
      <c r="N5" s="3">
        <v>2</v>
      </c>
      <c r="O5" s="4">
        <v>24915</v>
      </c>
      <c r="P5" s="3">
        <v>15</v>
      </c>
      <c r="Q5" s="3">
        <v>32</v>
      </c>
      <c r="R5" s="3">
        <v>84</v>
      </c>
      <c r="S5" s="2">
        <v>2025</v>
      </c>
      <c r="T5" s="3">
        <v>2</v>
      </c>
      <c r="U5" s="4">
        <v>19752</v>
      </c>
      <c r="V5" s="3">
        <v>12</v>
      </c>
      <c r="W5" s="3">
        <v>32</v>
      </c>
      <c r="X5" s="3">
        <v>88</v>
      </c>
    </row>
    <row r="6" spans="1:24" x14ac:dyDescent="0.2">
      <c r="A6" s="2">
        <v>2025</v>
      </c>
      <c r="B6" s="3">
        <v>3</v>
      </c>
      <c r="C6" s="4">
        <v>743</v>
      </c>
      <c r="D6" s="3">
        <v>1</v>
      </c>
      <c r="E6" s="3">
        <v>2</v>
      </c>
      <c r="F6" s="3">
        <v>4</v>
      </c>
      <c r="G6" s="2">
        <v>2025</v>
      </c>
      <c r="H6" s="3">
        <v>3</v>
      </c>
      <c r="I6" s="4">
        <v>14536</v>
      </c>
      <c r="J6" s="3">
        <v>7</v>
      </c>
      <c r="K6" s="3">
        <v>10</v>
      </c>
      <c r="L6" s="3">
        <v>30</v>
      </c>
      <c r="M6" s="2">
        <v>2025</v>
      </c>
      <c r="N6" s="3">
        <v>3</v>
      </c>
      <c r="O6" s="4">
        <v>28258</v>
      </c>
      <c r="P6" s="3">
        <v>14</v>
      </c>
      <c r="Q6" s="3">
        <v>42</v>
      </c>
      <c r="R6" s="3">
        <v>92</v>
      </c>
      <c r="S6" s="2">
        <v>2025</v>
      </c>
      <c r="T6" s="3">
        <v>3</v>
      </c>
      <c r="U6" s="4">
        <v>21270</v>
      </c>
      <c r="V6" s="3">
        <v>12</v>
      </c>
      <c r="W6" s="3">
        <v>35</v>
      </c>
      <c r="X6" s="3">
        <v>92</v>
      </c>
    </row>
    <row r="7" spans="1:24" x14ac:dyDescent="0.2">
      <c r="A7" s="2">
        <v>2025</v>
      </c>
      <c r="B7" s="3">
        <v>4</v>
      </c>
      <c r="C7" s="4">
        <v>608</v>
      </c>
      <c r="D7" s="3">
        <v>1</v>
      </c>
      <c r="E7" s="3">
        <v>2</v>
      </c>
      <c r="F7" s="3">
        <v>5</v>
      </c>
      <c r="G7" s="2">
        <v>2025</v>
      </c>
      <c r="H7" s="3">
        <v>4</v>
      </c>
      <c r="I7" s="4">
        <v>12629</v>
      </c>
      <c r="J7" s="3">
        <v>7</v>
      </c>
      <c r="K7" s="3">
        <v>10</v>
      </c>
      <c r="L7" s="3">
        <v>33</v>
      </c>
      <c r="M7" s="2">
        <v>2025</v>
      </c>
      <c r="N7" s="3">
        <v>4</v>
      </c>
      <c r="O7" s="4">
        <v>23786</v>
      </c>
      <c r="P7" s="3">
        <v>16</v>
      </c>
      <c r="Q7" s="3">
        <v>43</v>
      </c>
      <c r="R7" s="3">
        <v>97</v>
      </c>
      <c r="S7" s="2">
        <v>2025</v>
      </c>
      <c r="T7" s="3">
        <v>4</v>
      </c>
      <c r="U7" s="4">
        <v>17669</v>
      </c>
      <c r="V7" s="3">
        <v>14</v>
      </c>
      <c r="W7" s="3">
        <v>37</v>
      </c>
      <c r="X7" s="3">
        <v>92</v>
      </c>
    </row>
    <row r="8" spans="1:24" x14ac:dyDescent="0.2">
      <c r="A8" s="2">
        <v>2025</v>
      </c>
      <c r="B8" s="3">
        <v>5</v>
      </c>
      <c r="C8" s="4">
        <v>695</v>
      </c>
      <c r="D8" s="3">
        <v>1</v>
      </c>
      <c r="E8" s="3">
        <v>2</v>
      </c>
      <c r="F8" s="3">
        <v>4</v>
      </c>
      <c r="G8" s="2">
        <v>2025</v>
      </c>
      <c r="H8" s="3">
        <v>5</v>
      </c>
      <c r="I8" s="4">
        <v>14558</v>
      </c>
      <c r="J8" s="3">
        <v>6</v>
      </c>
      <c r="K8" s="3">
        <v>10</v>
      </c>
      <c r="L8" s="3">
        <v>31</v>
      </c>
      <c r="M8" s="2">
        <v>2025</v>
      </c>
      <c r="N8" s="3">
        <v>5</v>
      </c>
      <c r="O8" s="4">
        <v>25567</v>
      </c>
      <c r="P8" s="3">
        <v>13</v>
      </c>
      <c r="Q8" s="3">
        <v>41</v>
      </c>
      <c r="R8" s="3">
        <v>97</v>
      </c>
      <c r="S8" s="2">
        <v>2025</v>
      </c>
      <c r="T8" s="3">
        <v>5</v>
      </c>
      <c r="U8" s="4">
        <v>19651</v>
      </c>
      <c r="V8" s="3">
        <v>11</v>
      </c>
      <c r="W8" s="3">
        <v>35</v>
      </c>
      <c r="X8" s="3">
        <v>108</v>
      </c>
    </row>
    <row r="9" spans="1:24" x14ac:dyDescent="0.2">
      <c r="A9" s="2">
        <v>2025</v>
      </c>
      <c r="B9" s="3">
        <v>6</v>
      </c>
      <c r="C9" s="4">
        <v>695</v>
      </c>
      <c r="D9" s="3">
        <v>1</v>
      </c>
      <c r="E9" s="3">
        <v>2</v>
      </c>
      <c r="F9" s="3">
        <v>4</v>
      </c>
      <c r="G9" s="2">
        <v>2025</v>
      </c>
      <c r="H9" s="3">
        <v>6</v>
      </c>
      <c r="I9" s="4">
        <v>12978</v>
      </c>
      <c r="J9" s="3">
        <v>6</v>
      </c>
      <c r="K9" s="3">
        <v>10</v>
      </c>
      <c r="L9" s="3">
        <v>30</v>
      </c>
      <c r="M9" s="2">
        <v>2025</v>
      </c>
      <c r="N9" s="3">
        <v>6</v>
      </c>
      <c r="O9" s="4">
        <v>26312</v>
      </c>
      <c r="P9" s="3">
        <v>13</v>
      </c>
      <c r="Q9" s="3">
        <v>35</v>
      </c>
      <c r="R9" s="3">
        <v>94</v>
      </c>
      <c r="S9" s="2">
        <v>2025</v>
      </c>
      <c r="T9" s="3">
        <v>6</v>
      </c>
      <c r="U9" s="4">
        <v>19227</v>
      </c>
      <c r="V9" s="3">
        <v>11</v>
      </c>
      <c r="W9" s="3">
        <v>34</v>
      </c>
      <c r="X9" s="3">
        <v>97</v>
      </c>
    </row>
    <row r="10" spans="1:24" x14ac:dyDescent="0.2">
      <c r="A10" s="2">
        <v>2025</v>
      </c>
      <c r="B10" s="3">
        <v>7</v>
      </c>
      <c r="C10" s="4">
        <v>631</v>
      </c>
      <c r="D10" s="3">
        <v>1</v>
      </c>
      <c r="E10" s="3">
        <v>2</v>
      </c>
      <c r="F10" s="3">
        <v>4</v>
      </c>
      <c r="G10" s="2">
        <v>2025</v>
      </c>
      <c r="H10" s="3">
        <v>7</v>
      </c>
      <c r="I10" s="4">
        <v>13257</v>
      </c>
      <c r="J10" s="3">
        <v>6</v>
      </c>
      <c r="K10" s="3">
        <v>10</v>
      </c>
      <c r="L10" s="3">
        <v>28</v>
      </c>
      <c r="M10" s="2">
        <v>2025</v>
      </c>
      <c r="N10" s="3">
        <v>7</v>
      </c>
      <c r="O10" s="4">
        <v>24813</v>
      </c>
      <c r="P10" s="3">
        <v>13</v>
      </c>
      <c r="Q10" s="3">
        <v>37</v>
      </c>
      <c r="R10" s="3">
        <v>93</v>
      </c>
      <c r="S10" s="2">
        <v>2025</v>
      </c>
      <c r="T10" s="3">
        <v>7</v>
      </c>
      <c r="U10" s="4">
        <v>19935</v>
      </c>
      <c r="V10" s="3">
        <v>11</v>
      </c>
      <c r="W10" s="3">
        <v>35</v>
      </c>
      <c r="X10" s="3">
        <v>94</v>
      </c>
    </row>
    <row r="11" spans="1:24" x14ac:dyDescent="0.2">
      <c r="A11" s="2">
        <v>2025</v>
      </c>
      <c r="B11" s="3">
        <v>8</v>
      </c>
      <c r="C11" s="4">
        <v>550</v>
      </c>
      <c r="D11" s="3">
        <v>1</v>
      </c>
      <c r="E11" s="3">
        <v>3</v>
      </c>
      <c r="F11" s="3">
        <v>5</v>
      </c>
      <c r="G11" s="2">
        <v>2025</v>
      </c>
      <c r="H11" s="3">
        <v>8</v>
      </c>
      <c r="I11" s="4">
        <v>10906</v>
      </c>
      <c r="J11" s="3">
        <v>7</v>
      </c>
      <c r="K11" s="3">
        <v>10</v>
      </c>
      <c r="L11" s="3">
        <v>30</v>
      </c>
      <c r="M11" s="2">
        <v>2025</v>
      </c>
      <c r="N11" s="3">
        <v>8</v>
      </c>
      <c r="O11" s="4">
        <v>19072</v>
      </c>
      <c r="P11" s="3">
        <v>19</v>
      </c>
      <c r="Q11" s="3">
        <v>40</v>
      </c>
      <c r="R11" s="3">
        <v>84</v>
      </c>
      <c r="S11" s="2">
        <v>2025</v>
      </c>
      <c r="T11" s="3">
        <v>8</v>
      </c>
      <c r="U11" s="4">
        <v>14709</v>
      </c>
      <c r="V11" s="3">
        <v>15</v>
      </c>
      <c r="W11" s="3">
        <v>42</v>
      </c>
      <c r="X11" s="3">
        <v>88</v>
      </c>
    </row>
    <row r="12" spans="1:24" x14ac:dyDescent="0.2">
      <c r="A12" s="2">
        <v>2025</v>
      </c>
      <c r="B12" s="3">
        <v>9</v>
      </c>
      <c r="C12" s="2">
        <f>IFERROR((SUM(C4:C10)/7)*$C$20,"")</f>
        <v>728.2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14878.128571428573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28341.657142857148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21593.157142857148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741.44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15148.640000000003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28856.960000000003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21985.760000000002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761.3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15554.407142857142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29629.914285714287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22574.664285714287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628.9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12849.292857142857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24476.885714285716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18648.635714285716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8043.8399999999992</v>
      </c>
      <c r="D16" s="5"/>
      <c r="E16" s="5"/>
      <c r="F16" s="5"/>
      <c r="G16" s="5"/>
      <c r="H16" s="5" t="s">
        <v>14</v>
      </c>
      <c r="I16" s="5">
        <f>SUM(I4:I15)</f>
        <v>164015.46857142859</v>
      </c>
      <c r="J16" s="5"/>
      <c r="K16" s="5"/>
      <c r="L16" s="5"/>
      <c r="M16" s="5"/>
      <c r="N16" s="5" t="s">
        <v>14</v>
      </c>
      <c r="O16" s="5">
        <f>SUM(O4:O15)</f>
        <v>310733.41714285716</v>
      </c>
      <c r="P16" s="5"/>
      <c r="Q16" s="5"/>
      <c r="R16" s="5"/>
      <c r="S16" s="5"/>
      <c r="T16" s="5" t="s">
        <v>14</v>
      </c>
      <c r="U16" s="5">
        <f>SUM(U4:U15)</f>
        <v>236922.21714285715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59</v>
      </c>
      <c r="B20" t="s">
        <v>170</v>
      </c>
      <c r="C20">
        <v>1.1000000000000001</v>
      </c>
      <c r="D20">
        <v>1.1200000000000001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125</v>
      </c>
      <c r="B2" s="16"/>
      <c r="C2" s="16"/>
      <c r="D2" s="16"/>
      <c r="E2" s="16"/>
      <c r="F2" s="17"/>
      <c r="G2" s="18" t="s">
        <v>125</v>
      </c>
      <c r="H2" s="16"/>
      <c r="I2" s="16"/>
      <c r="J2" s="16"/>
      <c r="K2" s="16"/>
      <c r="L2" s="17"/>
      <c r="M2" s="18" t="s">
        <v>125</v>
      </c>
      <c r="N2" s="16"/>
      <c r="O2" s="16"/>
      <c r="P2" s="16"/>
      <c r="Q2" s="16"/>
      <c r="R2" s="17"/>
      <c r="S2" s="18" t="s">
        <v>125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2359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28864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67955</v>
      </c>
      <c r="P4" s="3">
        <v>10</v>
      </c>
      <c r="Q4" s="3">
        <v>26</v>
      </c>
      <c r="R4" s="3">
        <v>59</v>
      </c>
      <c r="S4" s="2">
        <v>2025</v>
      </c>
      <c r="T4" s="3">
        <v>1</v>
      </c>
      <c r="U4" s="4">
        <v>89824</v>
      </c>
      <c r="V4" s="3">
        <v>13</v>
      </c>
      <c r="W4" s="3">
        <v>37</v>
      </c>
      <c r="X4" s="3">
        <v>113</v>
      </c>
    </row>
    <row r="5" spans="1:24" x14ac:dyDescent="0.2">
      <c r="A5" s="2">
        <v>2025</v>
      </c>
      <c r="B5" s="3">
        <v>2</v>
      </c>
      <c r="C5" s="4">
        <v>2319</v>
      </c>
      <c r="D5" s="3">
        <v>1</v>
      </c>
      <c r="E5" s="3">
        <v>2</v>
      </c>
      <c r="F5" s="3">
        <v>3</v>
      </c>
      <c r="G5" s="2">
        <v>2025</v>
      </c>
      <c r="H5" s="3">
        <v>2</v>
      </c>
      <c r="I5" s="4">
        <v>28487</v>
      </c>
      <c r="J5" s="3">
        <v>6</v>
      </c>
      <c r="K5" s="3">
        <v>9</v>
      </c>
      <c r="L5" s="3">
        <v>15</v>
      </c>
      <c r="M5" s="2">
        <v>2025</v>
      </c>
      <c r="N5" s="3">
        <v>2</v>
      </c>
      <c r="O5" s="4">
        <v>64653</v>
      </c>
      <c r="P5" s="3">
        <v>10</v>
      </c>
      <c r="Q5" s="3">
        <v>29</v>
      </c>
      <c r="R5" s="3">
        <v>63</v>
      </c>
      <c r="S5" s="2">
        <v>2025</v>
      </c>
      <c r="T5" s="3">
        <v>2</v>
      </c>
      <c r="U5" s="4">
        <v>85698</v>
      </c>
      <c r="V5" s="3">
        <v>14</v>
      </c>
      <c r="W5" s="3">
        <v>37</v>
      </c>
      <c r="X5" s="3">
        <v>120</v>
      </c>
    </row>
    <row r="6" spans="1:24" x14ac:dyDescent="0.2">
      <c r="A6" s="2">
        <v>2025</v>
      </c>
      <c r="B6" s="3">
        <v>3</v>
      </c>
      <c r="C6" s="4">
        <v>2713</v>
      </c>
      <c r="D6" s="3">
        <v>1</v>
      </c>
      <c r="E6" s="3">
        <v>2</v>
      </c>
      <c r="F6" s="3">
        <v>4</v>
      </c>
      <c r="G6" s="2">
        <v>2025</v>
      </c>
      <c r="H6" s="3">
        <v>3</v>
      </c>
      <c r="I6" s="4">
        <v>30592</v>
      </c>
      <c r="J6" s="3">
        <v>6</v>
      </c>
      <c r="K6" s="3">
        <v>9</v>
      </c>
      <c r="L6" s="3">
        <v>16</v>
      </c>
      <c r="M6" s="2">
        <v>2025</v>
      </c>
      <c r="N6" s="3">
        <v>3</v>
      </c>
      <c r="O6" s="4">
        <v>69666</v>
      </c>
      <c r="P6" s="3">
        <v>10</v>
      </c>
      <c r="Q6" s="3">
        <v>30</v>
      </c>
      <c r="R6" s="3">
        <v>69</v>
      </c>
      <c r="S6" s="2">
        <v>2025</v>
      </c>
      <c r="T6" s="3">
        <v>3</v>
      </c>
      <c r="U6" s="4">
        <v>89893</v>
      </c>
      <c r="V6" s="3">
        <v>15</v>
      </c>
      <c r="W6" s="3">
        <v>43</v>
      </c>
      <c r="X6" s="3">
        <v>121</v>
      </c>
    </row>
    <row r="7" spans="1:24" x14ac:dyDescent="0.2">
      <c r="A7" s="2">
        <v>2025</v>
      </c>
      <c r="B7" s="3">
        <v>4</v>
      </c>
      <c r="C7" s="4">
        <v>2194</v>
      </c>
      <c r="D7" s="3">
        <v>1</v>
      </c>
      <c r="E7" s="3">
        <v>2</v>
      </c>
      <c r="F7" s="3">
        <v>4</v>
      </c>
      <c r="G7" s="2">
        <v>2025</v>
      </c>
      <c r="H7" s="3">
        <v>4</v>
      </c>
      <c r="I7" s="4">
        <v>26614</v>
      </c>
      <c r="J7" s="3">
        <v>6</v>
      </c>
      <c r="K7" s="3">
        <v>9</v>
      </c>
      <c r="L7" s="3">
        <v>18</v>
      </c>
      <c r="M7" s="2">
        <v>2025</v>
      </c>
      <c r="N7" s="3">
        <v>4</v>
      </c>
      <c r="O7" s="4">
        <v>63399</v>
      </c>
      <c r="P7" s="3">
        <v>11</v>
      </c>
      <c r="Q7" s="3">
        <v>32</v>
      </c>
      <c r="R7" s="3">
        <v>69</v>
      </c>
      <c r="S7" s="2">
        <v>2025</v>
      </c>
      <c r="T7" s="3">
        <v>4</v>
      </c>
      <c r="U7" s="4">
        <v>75536</v>
      </c>
      <c r="V7" s="3">
        <v>15</v>
      </c>
      <c r="W7" s="3">
        <v>43</v>
      </c>
      <c r="X7" s="3">
        <v>137</v>
      </c>
    </row>
    <row r="8" spans="1:24" x14ac:dyDescent="0.2">
      <c r="A8" s="2">
        <v>2025</v>
      </c>
      <c r="B8" s="3">
        <v>5</v>
      </c>
      <c r="C8" s="4">
        <v>2469</v>
      </c>
      <c r="D8" s="3">
        <v>1</v>
      </c>
      <c r="E8" s="3">
        <v>2</v>
      </c>
      <c r="F8" s="3">
        <v>3</v>
      </c>
      <c r="G8" s="2">
        <v>2025</v>
      </c>
      <c r="H8" s="3">
        <v>5</v>
      </c>
      <c r="I8" s="4">
        <v>29477</v>
      </c>
      <c r="J8" s="3">
        <v>5</v>
      </c>
      <c r="K8" s="3">
        <v>9</v>
      </c>
      <c r="L8" s="3">
        <v>15</v>
      </c>
      <c r="M8" s="2">
        <v>2025</v>
      </c>
      <c r="N8" s="3">
        <v>5</v>
      </c>
      <c r="O8" s="4">
        <v>63572</v>
      </c>
      <c r="P8" s="3">
        <v>9</v>
      </c>
      <c r="Q8" s="3">
        <v>29</v>
      </c>
      <c r="R8" s="3">
        <v>68</v>
      </c>
      <c r="S8" s="2">
        <v>2025</v>
      </c>
      <c r="T8" s="3">
        <v>5</v>
      </c>
      <c r="U8" s="4">
        <v>81647</v>
      </c>
      <c r="V8" s="3">
        <v>14</v>
      </c>
      <c r="W8" s="3">
        <v>40</v>
      </c>
      <c r="X8" s="3">
        <v>124</v>
      </c>
    </row>
    <row r="9" spans="1:24" x14ac:dyDescent="0.2">
      <c r="A9" s="2">
        <v>2025</v>
      </c>
      <c r="B9" s="3">
        <v>6</v>
      </c>
      <c r="C9" s="4">
        <v>2042</v>
      </c>
      <c r="D9" s="3">
        <v>1</v>
      </c>
      <c r="E9" s="3">
        <v>2</v>
      </c>
      <c r="F9" s="3">
        <v>3</v>
      </c>
      <c r="G9" s="2">
        <v>2025</v>
      </c>
      <c r="H9" s="3">
        <v>6</v>
      </c>
      <c r="I9" s="4">
        <v>25944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57951</v>
      </c>
      <c r="P9" s="3">
        <v>9</v>
      </c>
      <c r="Q9" s="3">
        <v>29</v>
      </c>
      <c r="R9" s="3">
        <v>62</v>
      </c>
      <c r="S9" s="2">
        <v>2025</v>
      </c>
      <c r="T9" s="3">
        <v>6</v>
      </c>
      <c r="U9" s="4">
        <v>76974</v>
      </c>
      <c r="V9" s="3">
        <v>13</v>
      </c>
      <c r="W9" s="3">
        <v>38</v>
      </c>
      <c r="X9" s="3">
        <v>119</v>
      </c>
    </row>
    <row r="10" spans="1:24" x14ac:dyDescent="0.2">
      <c r="A10" s="2">
        <v>2025</v>
      </c>
      <c r="B10" s="3">
        <v>7</v>
      </c>
      <c r="C10" s="4">
        <v>2293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27565</v>
      </c>
      <c r="J10" s="3">
        <v>5</v>
      </c>
      <c r="K10" s="3">
        <v>8</v>
      </c>
      <c r="L10" s="3">
        <v>15</v>
      </c>
      <c r="M10" s="2">
        <v>2025</v>
      </c>
      <c r="N10" s="3">
        <v>7</v>
      </c>
      <c r="O10" s="4">
        <v>62773</v>
      </c>
      <c r="P10" s="3">
        <v>9</v>
      </c>
      <c r="Q10" s="3">
        <v>29</v>
      </c>
      <c r="R10" s="3">
        <v>62</v>
      </c>
      <c r="S10" s="2">
        <v>2025</v>
      </c>
      <c r="T10" s="3">
        <v>7</v>
      </c>
      <c r="U10" s="4">
        <v>80474</v>
      </c>
      <c r="V10" s="3">
        <v>11</v>
      </c>
      <c r="W10" s="3">
        <v>47</v>
      </c>
      <c r="X10" s="3">
        <v>109</v>
      </c>
    </row>
    <row r="11" spans="1:24" x14ac:dyDescent="0.2">
      <c r="A11" s="2">
        <v>2025</v>
      </c>
      <c r="B11" s="3">
        <v>8</v>
      </c>
      <c r="C11" s="4">
        <v>1934</v>
      </c>
      <c r="D11" s="3">
        <v>1</v>
      </c>
      <c r="E11" s="3">
        <v>2</v>
      </c>
      <c r="F11" s="3">
        <v>4</v>
      </c>
      <c r="G11" s="2">
        <v>2025</v>
      </c>
      <c r="H11" s="3">
        <v>8</v>
      </c>
      <c r="I11" s="4">
        <v>22813</v>
      </c>
      <c r="J11" s="3">
        <v>6</v>
      </c>
      <c r="K11" s="3">
        <v>10</v>
      </c>
      <c r="L11" s="3">
        <v>18</v>
      </c>
      <c r="M11" s="2">
        <v>2025</v>
      </c>
      <c r="N11" s="3">
        <v>8</v>
      </c>
      <c r="O11" s="4">
        <v>46446</v>
      </c>
      <c r="P11" s="3">
        <v>13</v>
      </c>
      <c r="Q11" s="3">
        <v>30</v>
      </c>
      <c r="R11" s="3">
        <v>60</v>
      </c>
      <c r="S11" s="2">
        <v>2025</v>
      </c>
      <c r="T11" s="3">
        <v>8</v>
      </c>
      <c r="U11" s="4">
        <v>54519</v>
      </c>
      <c r="V11" s="3">
        <v>14</v>
      </c>
      <c r="W11" s="3">
        <v>40</v>
      </c>
      <c r="X11" s="3">
        <v>99</v>
      </c>
    </row>
    <row r="12" spans="1:24" x14ac:dyDescent="0.2">
      <c r="A12" s="2">
        <v>2025</v>
      </c>
      <c r="B12" s="3">
        <v>9</v>
      </c>
      <c r="C12" s="2">
        <f>IFERROR((SUM(C4:C10)/7)*$C$20,"")</f>
        <v>2575.4142857142861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31042.471428571433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70709.414285714302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91150.085714285728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2622.2400000000002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31606.880000000005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71995.040000000008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92807.360000000015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2692.4785714285713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32453.492857142857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73923.478571428568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95293.271428571432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2224.2214285714285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26809.407142857144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61067.221428571429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78720.528571428571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28437.354285714289</v>
      </c>
      <c r="D16" s="5"/>
      <c r="E16" s="5"/>
      <c r="F16" s="5"/>
      <c r="G16" s="5"/>
      <c r="H16" s="5" t="s">
        <v>14</v>
      </c>
      <c r="I16" s="5">
        <f>SUM(I4:I15)</f>
        <v>342268.25142857147</v>
      </c>
      <c r="J16" s="5"/>
      <c r="K16" s="5"/>
      <c r="L16" s="5"/>
      <c r="M16" s="5"/>
      <c r="N16" s="5" t="s">
        <v>14</v>
      </c>
      <c r="O16" s="5">
        <f>SUM(O4:O15)</f>
        <v>774110.15428571426</v>
      </c>
      <c r="P16" s="5"/>
      <c r="Q16" s="5"/>
      <c r="R16" s="5"/>
      <c r="S16" s="5"/>
      <c r="T16" s="5" t="s">
        <v>14</v>
      </c>
      <c r="U16" s="5">
        <f>SUM(U4:U15)</f>
        <v>992536.24571428576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49</v>
      </c>
      <c r="B20" t="s">
        <v>167</v>
      </c>
      <c r="C20">
        <v>1.1000000000000001</v>
      </c>
      <c r="D20">
        <v>1.1200000000000001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126</v>
      </c>
      <c r="B2" s="16"/>
      <c r="C2" s="16"/>
      <c r="D2" s="16"/>
      <c r="E2" s="16"/>
      <c r="F2" s="17"/>
      <c r="G2" s="18" t="s">
        <v>127</v>
      </c>
      <c r="H2" s="16"/>
      <c r="I2" s="16"/>
      <c r="J2" s="16"/>
      <c r="K2" s="16"/>
      <c r="L2" s="17"/>
      <c r="M2" s="18" t="s">
        <v>128</v>
      </c>
      <c r="N2" s="16"/>
      <c r="O2" s="16"/>
      <c r="P2" s="16"/>
      <c r="Q2" s="16"/>
      <c r="R2" s="17"/>
      <c r="S2" s="18" t="s">
        <v>129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422</v>
      </c>
      <c r="D4" s="3">
        <v>1</v>
      </c>
      <c r="E4" s="3">
        <v>2</v>
      </c>
      <c r="F4" s="3">
        <v>3</v>
      </c>
      <c r="G4" s="2">
        <v>2025</v>
      </c>
      <c r="H4" s="3">
        <v>1</v>
      </c>
      <c r="I4" s="4">
        <v>5061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10944</v>
      </c>
      <c r="P4" s="3">
        <v>9</v>
      </c>
      <c r="Q4" s="3">
        <v>25</v>
      </c>
      <c r="R4" s="3">
        <v>60</v>
      </c>
      <c r="S4" s="2">
        <v>2025</v>
      </c>
      <c r="T4" s="3">
        <v>1</v>
      </c>
      <c r="U4" s="4">
        <v>23622</v>
      </c>
      <c r="V4" s="3">
        <v>15</v>
      </c>
      <c r="W4" s="3">
        <v>61</v>
      </c>
      <c r="X4" s="3">
        <v>153</v>
      </c>
    </row>
    <row r="5" spans="1:24" x14ac:dyDescent="0.2">
      <c r="A5" s="2">
        <v>2025</v>
      </c>
      <c r="B5" s="3">
        <v>2</v>
      </c>
      <c r="C5" s="4">
        <v>382</v>
      </c>
      <c r="D5" s="3">
        <v>1</v>
      </c>
      <c r="E5" s="3">
        <v>2</v>
      </c>
      <c r="F5" s="3">
        <v>4</v>
      </c>
      <c r="G5" s="2">
        <v>2025</v>
      </c>
      <c r="H5" s="3">
        <v>2</v>
      </c>
      <c r="I5" s="4">
        <v>4770</v>
      </c>
      <c r="J5" s="3">
        <v>6</v>
      </c>
      <c r="K5" s="3">
        <v>10</v>
      </c>
      <c r="L5" s="3">
        <v>17</v>
      </c>
      <c r="M5" s="2">
        <v>2025</v>
      </c>
      <c r="N5" s="3">
        <v>2</v>
      </c>
      <c r="O5" s="4">
        <v>9753</v>
      </c>
      <c r="P5" s="3">
        <v>10</v>
      </c>
      <c r="Q5" s="3">
        <v>28</v>
      </c>
      <c r="R5" s="3">
        <v>67</v>
      </c>
      <c r="S5" s="2">
        <v>2025</v>
      </c>
      <c r="T5" s="3">
        <v>2</v>
      </c>
      <c r="U5" s="4">
        <v>20168</v>
      </c>
      <c r="V5" s="3">
        <v>15</v>
      </c>
      <c r="W5" s="3">
        <v>55</v>
      </c>
      <c r="X5" s="3">
        <v>142</v>
      </c>
    </row>
    <row r="6" spans="1:24" x14ac:dyDescent="0.2">
      <c r="A6" s="2">
        <v>2025</v>
      </c>
      <c r="B6" s="3">
        <v>3</v>
      </c>
      <c r="C6" s="4">
        <v>427</v>
      </c>
      <c r="D6" s="3">
        <v>1</v>
      </c>
      <c r="E6" s="3">
        <v>2</v>
      </c>
      <c r="F6" s="3">
        <v>3</v>
      </c>
      <c r="G6" s="2">
        <v>2025</v>
      </c>
      <c r="H6" s="3">
        <v>3</v>
      </c>
      <c r="I6" s="4">
        <v>4942</v>
      </c>
      <c r="J6" s="3">
        <v>6</v>
      </c>
      <c r="K6" s="3">
        <v>10</v>
      </c>
      <c r="L6" s="3">
        <v>18</v>
      </c>
      <c r="M6" s="2">
        <v>2025</v>
      </c>
      <c r="N6" s="3">
        <v>3</v>
      </c>
      <c r="O6" s="4">
        <v>10250</v>
      </c>
      <c r="P6" s="3">
        <v>10</v>
      </c>
      <c r="Q6" s="3">
        <v>28</v>
      </c>
      <c r="R6" s="3">
        <v>73</v>
      </c>
      <c r="S6" s="2">
        <v>2025</v>
      </c>
      <c r="T6" s="3">
        <v>3</v>
      </c>
      <c r="U6" s="4">
        <v>21201</v>
      </c>
      <c r="V6" s="3">
        <v>16</v>
      </c>
      <c r="W6" s="3">
        <v>65</v>
      </c>
      <c r="X6" s="3">
        <v>168</v>
      </c>
    </row>
    <row r="7" spans="1:24" x14ac:dyDescent="0.2">
      <c r="A7" s="2">
        <v>2025</v>
      </c>
      <c r="B7" s="3">
        <v>4</v>
      </c>
      <c r="C7" s="4">
        <v>311</v>
      </c>
      <c r="D7" s="3">
        <v>1</v>
      </c>
      <c r="E7" s="3">
        <v>2</v>
      </c>
      <c r="F7" s="3">
        <v>3</v>
      </c>
      <c r="G7" s="2">
        <v>2025</v>
      </c>
      <c r="H7" s="3">
        <v>4</v>
      </c>
      <c r="I7" s="4">
        <v>4091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8986</v>
      </c>
      <c r="P7" s="3">
        <v>11</v>
      </c>
      <c r="Q7" s="3">
        <v>29</v>
      </c>
      <c r="R7" s="3">
        <v>66</v>
      </c>
      <c r="S7" s="2">
        <v>2025</v>
      </c>
      <c r="T7" s="3">
        <v>4</v>
      </c>
      <c r="U7" s="4">
        <v>17451</v>
      </c>
      <c r="V7" s="3">
        <v>16</v>
      </c>
      <c r="W7" s="3">
        <v>59</v>
      </c>
      <c r="X7" s="3">
        <v>162</v>
      </c>
    </row>
    <row r="8" spans="1:24" x14ac:dyDescent="0.2">
      <c r="A8" s="2">
        <v>2025</v>
      </c>
      <c r="B8" s="3">
        <v>5</v>
      </c>
      <c r="C8" s="4">
        <v>371</v>
      </c>
      <c r="D8" s="3">
        <v>1</v>
      </c>
      <c r="E8" s="3">
        <v>2</v>
      </c>
      <c r="F8" s="3">
        <v>3</v>
      </c>
      <c r="G8" s="2">
        <v>2025</v>
      </c>
      <c r="H8" s="3">
        <v>5</v>
      </c>
      <c r="I8" s="4">
        <v>4403</v>
      </c>
      <c r="J8" s="3">
        <v>6</v>
      </c>
      <c r="K8" s="3">
        <v>10</v>
      </c>
      <c r="L8" s="3">
        <v>16</v>
      </c>
      <c r="M8" s="2">
        <v>2025</v>
      </c>
      <c r="N8" s="3">
        <v>5</v>
      </c>
      <c r="O8" s="4">
        <v>9162</v>
      </c>
      <c r="P8" s="3">
        <v>9</v>
      </c>
      <c r="Q8" s="3">
        <v>26</v>
      </c>
      <c r="R8" s="3">
        <v>68</v>
      </c>
      <c r="S8" s="2">
        <v>2025</v>
      </c>
      <c r="T8" s="3">
        <v>5</v>
      </c>
      <c r="U8" s="4">
        <v>18296</v>
      </c>
      <c r="V8" s="3">
        <v>13</v>
      </c>
      <c r="W8" s="3">
        <v>54</v>
      </c>
      <c r="X8" s="3">
        <v>157</v>
      </c>
    </row>
    <row r="9" spans="1:24" x14ac:dyDescent="0.2">
      <c r="A9" s="2">
        <v>2025</v>
      </c>
      <c r="B9" s="3">
        <v>6</v>
      </c>
      <c r="C9" s="4">
        <v>347</v>
      </c>
      <c r="D9" s="3">
        <v>1</v>
      </c>
      <c r="E9" s="3">
        <v>2</v>
      </c>
      <c r="F9" s="3">
        <v>3</v>
      </c>
      <c r="G9" s="2">
        <v>2025</v>
      </c>
      <c r="H9" s="3">
        <v>6</v>
      </c>
      <c r="I9" s="4">
        <v>3777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8606</v>
      </c>
      <c r="P9" s="3">
        <v>8</v>
      </c>
      <c r="Q9" s="3">
        <v>24</v>
      </c>
      <c r="R9" s="3">
        <v>66</v>
      </c>
      <c r="S9" s="2">
        <v>2025</v>
      </c>
      <c r="T9" s="3">
        <v>6</v>
      </c>
      <c r="U9" s="4">
        <v>18476</v>
      </c>
      <c r="V9" s="3">
        <v>14</v>
      </c>
      <c r="W9" s="3">
        <v>56</v>
      </c>
      <c r="X9" s="3">
        <v>159</v>
      </c>
    </row>
    <row r="10" spans="1:24" x14ac:dyDescent="0.2">
      <c r="A10" s="2">
        <v>2025</v>
      </c>
      <c r="B10" s="3">
        <v>7</v>
      </c>
      <c r="C10" s="4">
        <v>332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3891</v>
      </c>
      <c r="J10" s="3">
        <v>5</v>
      </c>
      <c r="K10" s="3">
        <v>9</v>
      </c>
      <c r="L10" s="3">
        <v>16</v>
      </c>
      <c r="M10" s="2">
        <v>2025</v>
      </c>
      <c r="N10" s="3">
        <v>7</v>
      </c>
      <c r="O10" s="4">
        <v>8506</v>
      </c>
      <c r="P10" s="3">
        <v>8</v>
      </c>
      <c r="Q10" s="3">
        <v>23</v>
      </c>
      <c r="R10" s="3">
        <v>66</v>
      </c>
      <c r="S10" s="2">
        <v>2025</v>
      </c>
      <c r="T10" s="3">
        <v>7</v>
      </c>
      <c r="U10" s="4">
        <v>17518</v>
      </c>
      <c r="V10" s="3">
        <v>12</v>
      </c>
      <c r="W10" s="3">
        <v>61</v>
      </c>
      <c r="X10" s="3">
        <v>142</v>
      </c>
    </row>
    <row r="11" spans="1:24" x14ac:dyDescent="0.2">
      <c r="A11" s="2">
        <v>2025</v>
      </c>
      <c r="B11" s="3">
        <v>8</v>
      </c>
      <c r="C11" s="4">
        <v>239</v>
      </c>
      <c r="D11" s="3">
        <v>0</v>
      </c>
      <c r="E11" s="3">
        <v>2</v>
      </c>
      <c r="F11" s="3">
        <v>3</v>
      </c>
      <c r="G11" s="2">
        <v>2025</v>
      </c>
      <c r="H11" s="3">
        <v>8</v>
      </c>
      <c r="I11" s="4">
        <v>3250</v>
      </c>
      <c r="J11" s="3">
        <v>6</v>
      </c>
      <c r="K11" s="3">
        <v>10</v>
      </c>
      <c r="L11" s="3">
        <v>21</v>
      </c>
      <c r="M11" s="2">
        <v>2025</v>
      </c>
      <c r="N11" s="3">
        <v>8</v>
      </c>
      <c r="O11" s="4">
        <v>6528</v>
      </c>
      <c r="P11" s="3">
        <v>11</v>
      </c>
      <c r="Q11" s="3">
        <v>30</v>
      </c>
      <c r="R11" s="3">
        <v>61</v>
      </c>
      <c r="S11" s="2">
        <v>2025</v>
      </c>
      <c r="T11" s="3">
        <v>8</v>
      </c>
      <c r="U11" s="4">
        <v>10997</v>
      </c>
      <c r="V11" s="3">
        <v>16</v>
      </c>
      <c r="W11" s="3">
        <v>52</v>
      </c>
      <c r="X11" s="3">
        <v>121</v>
      </c>
    </row>
    <row r="12" spans="1:24" x14ac:dyDescent="0.2">
      <c r="A12" s="2">
        <v>2025</v>
      </c>
      <c r="B12" s="3">
        <v>9</v>
      </c>
      <c r="C12" s="2">
        <f>IFERROR((SUM(C4:C10)/7)*$C$20,"")</f>
        <v>399.90857142857146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4772.8285714285721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10214.794285714286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21095.794285714288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414.72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4949.6000000000013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10593.12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21877.120000000003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414.72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4949.6000000000013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10593.12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21877.120000000003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351.77142857142854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4198.3214285714284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8985.2357142857145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18556.485714285714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4412.12</v>
      </c>
      <c r="D16" s="5"/>
      <c r="E16" s="5"/>
      <c r="F16" s="5"/>
      <c r="G16" s="5"/>
      <c r="H16" s="5" t="s">
        <v>14</v>
      </c>
      <c r="I16" s="5">
        <f>SUM(I4:I15)</f>
        <v>53055.35</v>
      </c>
      <c r="J16" s="5"/>
      <c r="K16" s="5"/>
      <c r="L16" s="5"/>
      <c r="M16" s="5"/>
      <c r="N16" s="5" t="s">
        <v>14</v>
      </c>
      <c r="O16" s="5">
        <f>SUM(O4:O15)</f>
        <v>113121.26999999999</v>
      </c>
      <c r="P16" s="5"/>
      <c r="Q16" s="5"/>
      <c r="R16" s="5"/>
      <c r="S16" s="5"/>
      <c r="T16" s="5" t="s">
        <v>14</v>
      </c>
      <c r="U16" s="5">
        <f>SUM(U4:U15)</f>
        <v>231135.52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53</v>
      </c>
      <c r="B20" t="s">
        <v>168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130</v>
      </c>
      <c r="B2" s="16"/>
      <c r="C2" s="16"/>
      <c r="D2" s="16"/>
      <c r="E2" s="16"/>
      <c r="F2" s="17"/>
      <c r="G2" s="18" t="s">
        <v>131</v>
      </c>
      <c r="H2" s="16"/>
      <c r="I2" s="16"/>
      <c r="J2" s="16"/>
      <c r="K2" s="16"/>
      <c r="L2" s="17"/>
      <c r="M2" s="18" t="s">
        <v>132</v>
      </c>
      <c r="N2" s="16"/>
      <c r="O2" s="16"/>
      <c r="P2" s="16"/>
      <c r="Q2" s="16"/>
      <c r="R2" s="17"/>
      <c r="S2" s="18" t="s">
        <v>133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239</v>
      </c>
      <c r="D4" s="3">
        <v>1</v>
      </c>
      <c r="E4" s="3">
        <v>2</v>
      </c>
      <c r="F4" s="3">
        <v>6</v>
      </c>
      <c r="G4" s="2">
        <v>2025</v>
      </c>
      <c r="H4" s="3">
        <v>1</v>
      </c>
      <c r="I4" s="4">
        <v>3453</v>
      </c>
      <c r="J4" s="3">
        <v>6</v>
      </c>
      <c r="K4" s="3">
        <v>10</v>
      </c>
      <c r="L4" s="3">
        <v>20</v>
      </c>
      <c r="M4" s="2">
        <v>2025</v>
      </c>
      <c r="N4" s="3">
        <v>1</v>
      </c>
      <c r="O4" s="4">
        <v>5942</v>
      </c>
      <c r="P4" s="3">
        <v>8</v>
      </c>
      <c r="Q4" s="3">
        <v>22</v>
      </c>
      <c r="R4" s="3">
        <v>51</v>
      </c>
      <c r="S4" s="2">
        <v>2025</v>
      </c>
      <c r="T4" s="3">
        <v>1</v>
      </c>
      <c r="U4" s="4">
        <v>7721</v>
      </c>
      <c r="V4" s="3">
        <v>9</v>
      </c>
      <c r="W4" s="3">
        <v>30</v>
      </c>
      <c r="X4" s="3">
        <v>99</v>
      </c>
    </row>
    <row r="5" spans="1:24" x14ac:dyDescent="0.2">
      <c r="A5" s="2">
        <v>2025</v>
      </c>
      <c r="B5" s="3">
        <v>2</v>
      </c>
      <c r="C5" s="4">
        <v>255</v>
      </c>
      <c r="D5" s="3">
        <v>1</v>
      </c>
      <c r="E5" s="3">
        <v>2</v>
      </c>
      <c r="F5" s="3">
        <v>5</v>
      </c>
      <c r="G5" s="2">
        <v>2025</v>
      </c>
      <c r="H5" s="3">
        <v>2</v>
      </c>
      <c r="I5" s="4">
        <v>3209</v>
      </c>
      <c r="J5" s="3">
        <v>6</v>
      </c>
      <c r="K5" s="3">
        <v>10</v>
      </c>
      <c r="L5" s="3">
        <v>21</v>
      </c>
      <c r="M5" s="2">
        <v>2025</v>
      </c>
      <c r="N5" s="3">
        <v>2</v>
      </c>
      <c r="O5" s="4">
        <v>5927</v>
      </c>
      <c r="P5" s="3">
        <v>8</v>
      </c>
      <c r="Q5" s="3">
        <v>23</v>
      </c>
      <c r="R5" s="3">
        <v>57</v>
      </c>
      <c r="S5" s="2">
        <v>2025</v>
      </c>
      <c r="T5" s="3">
        <v>2</v>
      </c>
      <c r="U5" s="4">
        <v>8010</v>
      </c>
      <c r="V5" s="3">
        <v>12</v>
      </c>
      <c r="W5" s="3">
        <v>38</v>
      </c>
      <c r="X5" s="3">
        <v>126</v>
      </c>
    </row>
    <row r="6" spans="1:24" x14ac:dyDescent="0.2">
      <c r="A6" s="2">
        <v>2025</v>
      </c>
      <c r="B6" s="3">
        <v>3</v>
      </c>
      <c r="C6" s="4">
        <v>261</v>
      </c>
      <c r="D6" s="3">
        <v>1</v>
      </c>
      <c r="E6" s="3">
        <v>2</v>
      </c>
      <c r="F6" s="3">
        <v>6</v>
      </c>
      <c r="G6" s="2">
        <v>2025</v>
      </c>
      <c r="H6" s="3">
        <v>3</v>
      </c>
      <c r="I6" s="4">
        <v>3285</v>
      </c>
      <c r="J6" s="3">
        <v>6</v>
      </c>
      <c r="K6" s="3">
        <v>10</v>
      </c>
      <c r="L6" s="3">
        <v>22</v>
      </c>
      <c r="M6" s="2">
        <v>2025</v>
      </c>
      <c r="N6" s="3">
        <v>3</v>
      </c>
      <c r="O6" s="4">
        <v>5893</v>
      </c>
      <c r="P6" s="3">
        <v>9</v>
      </c>
      <c r="Q6" s="3">
        <v>24</v>
      </c>
      <c r="R6" s="3">
        <v>66</v>
      </c>
      <c r="S6" s="2">
        <v>2025</v>
      </c>
      <c r="T6" s="3">
        <v>3</v>
      </c>
      <c r="U6" s="4">
        <v>7688</v>
      </c>
      <c r="V6" s="3">
        <v>11</v>
      </c>
      <c r="W6" s="3">
        <v>40</v>
      </c>
      <c r="X6" s="3">
        <v>119</v>
      </c>
    </row>
    <row r="7" spans="1:24" x14ac:dyDescent="0.2">
      <c r="A7" s="2">
        <v>2025</v>
      </c>
      <c r="B7" s="3">
        <v>4</v>
      </c>
      <c r="C7" s="4">
        <v>233</v>
      </c>
      <c r="D7" s="3">
        <v>1</v>
      </c>
      <c r="E7" s="3">
        <v>2</v>
      </c>
      <c r="F7" s="3">
        <v>4</v>
      </c>
      <c r="G7" s="2">
        <v>2025</v>
      </c>
      <c r="H7" s="3">
        <v>4</v>
      </c>
      <c r="I7" s="4">
        <v>2909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5175</v>
      </c>
      <c r="P7" s="3">
        <v>9</v>
      </c>
      <c r="Q7" s="3">
        <v>26</v>
      </c>
      <c r="R7" s="3">
        <v>58</v>
      </c>
      <c r="S7" s="2">
        <v>2025</v>
      </c>
      <c r="T7" s="3">
        <v>4</v>
      </c>
      <c r="U7" s="4">
        <v>6607</v>
      </c>
      <c r="V7" s="3">
        <v>14</v>
      </c>
      <c r="W7" s="3">
        <v>42</v>
      </c>
      <c r="X7" s="3">
        <v>126</v>
      </c>
    </row>
    <row r="8" spans="1:24" x14ac:dyDescent="0.2">
      <c r="A8" s="2">
        <v>2025</v>
      </c>
      <c r="B8" s="3">
        <v>5</v>
      </c>
      <c r="C8" s="4">
        <v>232</v>
      </c>
      <c r="D8" s="3">
        <v>1</v>
      </c>
      <c r="E8" s="3">
        <v>2</v>
      </c>
      <c r="F8" s="3">
        <v>5</v>
      </c>
      <c r="G8" s="2">
        <v>2025</v>
      </c>
      <c r="H8" s="3">
        <v>5</v>
      </c>
      <c r="I8" s="4">
        <v>3153</v>
      </c>
      <c r="J8" s="3">
        <v>5</v>
      </c>
      <c r="K8" s="3">
        <v>9</v>
      </c>
      <c r="L8" s="3">
        <v>16</v>
      </c>
      <c r="M8" s="2">
        <v>2025</v>
      </c>
      <c r="N8" s="3">
        <v>5</v>
      </c>
      <c r="O8" s="4">
        <v>5808</v>
      </c>
      <c r="P8" s="3">
        <v>8</v>
      </c>
      <c r="Q8" s="3">
        <v>22</v>
      </c>
      <c r="R8" s="3">
        <v>57</v>
      </c>
      <c r="S8" s="2">
        <v>2025</v>
      </c>
      <c r="T8" s="3">
        <v>5</v>
      </c>
      <c r="U8" s="4">
        <v>7439</v>
      </c>
      <c r="V8" s="3">
        <v>10</v>
      </c>
      <c r="W8" s="3">
        <v>35</v>
      </c>
      <c r="X8" s="3">
        <v>113</v>
      </c>
    </row>
    <row r="9" spans="1:24" x14ac:dyDescent="0.2">
      <c r="A9" s="2">
        <v>2025</v>
      </c>
      <c r="B9" s="3">
        <v>6</v>
      </c>
      <c r="C9" s="4">
        <v>197</v>
      </c>
      <c r="D9" s="3">
        <v>1</v>
      </c>
      <c r="E9" s="3">
        <v>3</v>
      </c>
      <c r="F9" s="3">
        <v>7</v>
      </c>
      <c r="G9" s="2">
        <v>2025</v>
      </c>
      <c r="H9" s="3">
        <v>6</v>
      </c>
      <c r="I9" s="4">
        <v>2880</v>
      </c>
      <c r="J9" s="3">
        <v>5</v>
      </c>
      <c r="K9" s="3">
        <v>9</v>
      </c>
      <c r="L9" s="3">
        <v>17</v>
      </c>
      <c r="M9" s="2">
        <v>2025</v>
      </c>
      <c r="N9" s="3">
        <v>6</v>
      </c>
      <c r="O9" s="4">
        <v>5062</v>
      </c>
      <c r="P9" s="3">
        <v>7</v>
      </c>
      <c r="Q9" s="3">
        <v>20</v>
      </c>
      <c r="R9" s="3">
        <v>56</v>
      </c>
      <c r="S9" s="2">
        <v>2025</v>
      </c>
      <c r="T9" s="3">
        <v>6</v>
      </c>
      <c r="U9" s="4">
        <v>6731</v>
      </c>
      <c r="V9" s="3">
        <v>10</v>
      </c>
      <c r="W9" s="3">
        <v>36</v>
      </c>
      <c r="X9" s="3">
        <v>120</v>
      </c>
    </row>
    <row r="10" spans="1:24" x14ac:dyDescent="0.2">
      <c r="A10" s="2">
        <v>2025</v>
      </c>
      <c r="B10" s="3">
        <v>7</v>
      </c>
      <c r="C10" s="4">
        <v>217</v>
      </c>
      <c r="D10" s="3">
        <v>1</v>
      </c>
      <c r="E10" s="3">
        <v>2</v>
      </c>
      <c r="F10" s="3">
        <v>6</v>
      </c>
      <c r="G10" s="2">
        <v>2025</v>
      </c>
      <c r="H10" s="3">
        <v>7</v>
      </c>
      <c r="I10" s="4">
        <v>3098</v>
      </c>
      <c r="J10" s="3">
        <v>5</v>
      </c>
      <c r="K10" s="3">
        <v>8</v>
      </c>
      <c r="L10" s="3">
        <v>15</v>
      </c>
      <c r="M10" s="2">
        <v>2025</v>
      </c>
      <c r="N10" s="3">
        <v>7</v>
      </c>
      <c r="O10" s="4">
        <v>5181</v>
      </c>
      <c r="P10" s="3">
        <v>7</v>
      </c>
      <c r="Q10" s="3">
        <v>24</v>
      </c>
      <c r="R10" s="3">
        <v>58</v>
      </c>
      <c r="S10" s="2">
        <v>2025</v>
      </c>
      <c r="T10" s="3">
        <v>7</v>
      </c>
      <c r="U10" s="4">
        <v>7263</v>
      </c>
      <c r="V10" s="3">
        <v>10</v>
      </c>
      <c r="W10" s="3">
        <v>48</v>
      </c>
      <c r="X10" s="3">
        <v>112</v>
      </c>
    </row>
    <row r="11" spans="1:24" x14ac:dyDescent="0.2">
      <c r="A11" s="2">
        <v>2025</v>
      </c>
      <c r="B11" s="3">
        <v>8</v>
      </c>
      <c r="C11" s="4">
        <v>148</v>
      </c>
      <c r="D11" s="3">
        <v>1</v>
      </c>
      <c r="E11" s="3">
        <v>2</v>
      </c>
      <c r="F11" s="3">
        <v>7</v>
      </c>
      <c r="G11" s="2">
        <v>2025</v>
      </c>
      <c r="H11" s="3">
        <v>8</v>
      </c>
      <c r="I11" s="4">
        <v>2481</v>
      </c>
      <c r="J11" s="3">
        <v>6</v>
      </c>
      <c r="K11" s="3">
        <v>10</v>
      </c>
      <c r="L11" s="3">
        <v>22</v>
      </c>
      <c r="M11" s="2">
        <v>2025</v>
      </c>
      <c r="N11" s="3">
        <v>8</v>
      </c>
      <c r="O11" s="4">
        <v>4273</v>
      </c>
      <c r="P11" s="3">
        <v>11</v>
      </c>
      <c r="Q11" s="3">
        <v>27</v>
      </c>
      <c r="R11" s="3">
        <v>56</v>
      </c>
      <c r="S11" s="2">
        <v>2025</v>
      </c>
      <c r="T11" s="3">
        <v>8</v>
      </c>
      <c r="U11" s="4">
        <v>5527</v>
      </c>
      <c r="V11" s="3">
        <v>13</v>
      </c>
      <c r="W11" s="3">
        <v>44</v>
      </c>
      <c r="X11" s="3">
        <v>106</v>
      </c>
    </row>
    <row r="12" spans="1:24" x14ac:dyDescent="0.2">
      <c r="A12" s="2">
        <v>2025</v>
      </c>
      <c r="B12" s="3">
        <v>9</v>
      </c>
      <c r="C12" s="2">
        <f>IFERROR((SUM(C4:C10)/7)*$C$20,"")</f>
        <v>252.10285714285715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3392.28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6015.2914285714287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7939.3885714285725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261.44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3517.9200000000005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6238.08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8233.44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261.44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3517.9200000000005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6238.08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8233.44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221.75714285714284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2983.95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5291.2285714285708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6983.721428571429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2778.74</v>
      </c>
      <c r="D16" s="5"/>
      <c r="E16" s="5"/>
      <c r="F16" s="5"/>
      <c r="G16" s="5"/>
      <c r="H16" s="5" t="s">
        <v>14</v>
      </c>
      <c r="I16" s="5">
        <f>SUM(I4:I15)</f>
        <v>37880.07</v>
      </c>
      <c r="J16" s="5"/>
      <c r="K16" s="5"/>
      <c r="L16" s="5"/>
      <c r="M16" s="5"/>
      <c r="N16" s="5" t="s">
        <v>14</v>
      </c>
      <c r="O16" s="5">
        <f>SUM(O4:O15)</f>
        <v>67043.680000000008</v>
      </c>
      <c r="P16" s="5"/>
      <c r="Q16" s="5"/>
      <c r="R16" s="5"/>
      <c r="S16" s="5"/>
      <c r="T16" s="5" t="s">
        <v>14</v>
      </c>
      <c r="U16" s="5">
        <f>SUM(U4:U15)</f>
        <v>88375.99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51</v>
      </c>
      <c r="B20" t="s">
        <v>169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134</v>
      </c>
      <c r="B2" s="16"/>
      <c r="C2" s="16"/>
      <c r="D2" s="16"/>
      <c r="E2" s="16"/>
      <c r="F2" s="17"/>
      <c r="G2" s="18" t="s">
        <v>135</v>
      </c>
      <c r="H2" s="16"/>
      <c r="I2" s="16"/>
      <c r="J2" s="16"/>
      <c r="K2" s="16"/>
      <c r="L2" s="17"/>
      <c r="M2" s="18" t="s">
        <v>136</v>
      </c>
      <c r="N2" s="16"/>
      <c r="O2" s="16"/>
      <c r="P2" s="16"/>
      <c r="Q2" s="16"/>
      <c r="R2" s="17"/>
      <c r="S2" s="18" t="s">
        <v>137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539</v>
      </c>
      <c r="D4" s="3">
        <v>1</v>
      </c>
      <c r="E4" s="3">
        <v>2</v>
      </c>
      <c r="F4" s="3">
        <v>5</v>
      </c>
      <c r="G4" s="2">
        <v>2025</v>
      </c>
      <c r="H4" s="3">
        <v>1</v>
      </c>
      <c r="I4" s="4">
        <v>6201</v>
      </c>
      <c r="J4" s="3">
        <v>5</v>
      </c>
      <c r="K4" s="3">
        <v>8</v>
      </c>
      <c r="L4" s="3">
        <v>16</v>
      </c>
      <c r="M4" s="2">
        <v>2025</v>
      </c>
      <c r="N4" s="3">
        <v>1</v>
      </c>
      <c r="O4" s="4">
        <v>14971</v>
      </c>
      <c r="P4" s="3">
        <v>13</v>
      </c>
      <c r="Q4" s="3">
        <v>43</v>
      </c>
      <c r="R4" s="3">
        <v>124</v>
      </c>
      <c r="S4" s="2">
        <v>2025</v>
      </c>
      <c r="T4" s="3">
        <v>1</v>
      </c>
      <c r="U4" s="4">
        <v>59970</v>
      </c>
      <c r="V4" s="3">
        <v>21</v>
      </c>
      <c r="W4" s="3">
        <v>76</v>
      </c>
      <c r="X4" s="3">
        <v>222</v>
      </c>
    </row>
    <row r="5" spans="1:24" x14ac:dyDescent="0.2">
      <c r="A5" s="2">
        <v>2025</v>
      </c>
      <c r="B5" s="3">
        <v>2</v>
      </c>
      <c r="C5" s="4">
        <v>634</v>
      </c>
      <c r="D5" s="3">
        <v>1</v>
      </c>
      <c r="E5" s="3">
        <v>3</v>
      </c>
      <c r="F5" s="3">
        <v>6</v>
      </c>
      <c r="G5" s="2">
        <v>2025</v>
      </c>
      <c r="H5" s="3">
        <v>2</v>
      </c>
      <c r="I5" s="4">
        <v>6551</v>
      </c>
      <c r="J5" s="3">
        <v>5</v>
      </c>
      <c r="K5" s="3">
        <v>9</v>
      </c>
      <c r="L5" s="3">
        <v>18</v>
      </c>
      <c r="M5" s="2">
        <v>2025</v>
      </c>
      <c r="N5" s="3">
        <v>2</v>
      </c>
      <c r="O5" s="4">
        <v>15779</v>
      </c>
      <c r="P5" s="3">
        <v>13</v>
      </c>
      <c r="Q5" s="3">
        <v>47</v>
      </c>
      <c r="R5" s="3">
        <v>138</v>
      </c>
      <c r="S5" s="2">
        <v>2025</v>
      </c>
      <c r="T5" s="3">
        <v>2</v>
      </c>
      <c r="U5" s="4">
        <v>61986</v>
      </c>
      <c r="V5" s="3">
        <v>24</v>
      </c>
      <c r="W5" s="3">
        <v>92</v>
      </c>
      <c r="X5" s="3">
        <v>238</v>
      </c>
    </row>
    <row r="6" spans="1:24" x14ac:dyDescent="0.2">
      <c r="A6" s="2">
        <v>2025</v>
      </c>
      <c r="B6" s="3">
        <v>3</v>
      </c>
      <c r="C6" s="4">
        <v>677</v>
      </c>
      <c r="D6" s="3">
        <v>1</v>
      </c>
      <c r="E6" s="3">
        <v>3</v>
      </c>
      <c r="F6" s="3">
        <v>6</v>
      </c>
      <c r="G6" s="2">
        <v>2025</v>
      </c>
      <c r="H6" s="3">
        <v>3</v>
      </c>
      <c r="I6" s="4">
        <v>7116</v>
      </c>
      <c r="J6" s="3">
        <v>5</v>
      </c>
      <c r="K6" s="3">
        <v>9</v>
      </c>
      <c r="L6" s="3">
        <v>19</v>
      </c>
      <c r="M6" s="2">
        <v>2025</v>
      </c>
      <c r="N6" s="3">
        <v>3</v>
      </c>
      <c r="O6" s="4">
        <v>16789</v>
      </c>
      <c r="P6" s="3">
        <v>13</v>
      </c>
      <c r="Q6" s="3">
        <v>50</v>
      </c>
      <c r="R6" s="3">
        <v>154</v>
      </c>
      <c r="S6" s="2">
        <v>2025</v>
      </c>
      <c r="T6" s="3">
        <v>3</v>
      </c>
      <c r="U6" s="4">
        <v>63227</v>
      </c>
      <c r="V6" s="3">
        <v>24</v>
      </c>
      <c r="W6" s="3">
        <v>99</v>
      </c>
      <c r="X6" s="3">
        <v>261</v>
      </c>
    </row>
    <row r="7" spans="1:24" x14ac:dyDescent="0.2">
      <c r="A7" s="2">
        <v>2025</v>
      </c>
      <c r="B7" s="3">
        <v>4</v>
      </c>
      <c r="C7" s="4">
        <v>557</v>
      </c>
      <c r="D7" s="3">
        <v>1</v>
      </c>
      <c r="E7" s="3">
        <v>3</v>
      </c>
      <c r="F7" s="3">
        <v>6</v>
      </c>
      <c r="G7" s="2">
        <v>2025</v>
      </c>
      <c r="H7" s="3">
        <v>4</v>
      </c>
      <c r="I7" s="4">
        <v>6075</v>
      </c>
      <c r="J7" s="3">
        <v>5</v>
      </c>
      <c r="K7" s="3">
        <v>9</v>
      </c>
      <c r="L7" s="3">
        <v>20</v>
      </c>
      <c r="M7" s="2">
        <v>2025</v>
      </c>
      <c r="N7" s="3">
        <v>4</v>
      </c>
      <c r="O7" s="4">
        <v>14392</v>
      </c>
      <c r="P7" s="3">
        <v>14</v>
      </c>
      <c r="Q7" s="3">
        <v>49</v>
      </c>
      <c r="R7" s="3">
        <v>155</v>
      </c>
      <c r="S7" s="2">
        <v>2025</v>
      </c>
      <c r="T7" s="3">
        <v>4</v>
      </c>
      <c r="U7" s="4">
        <v>51429</v>
      </c>
      <c r="V7" s="3">
        <v>24</v>
      </c>
      <c r="W7" s="3">
        <v>86</v>
      </c>
      <c r="X7" s="3">
        <v>260</v>
      </c>
    </row>
    <row r="8" spans="1:24" x14ac:dyDescent="0.2">
      <c r="A8" s="2">
        <v>2025</v>
      </c>
      <c r="B8" s="3">
        <v>5</v>
      </c>
      <c r="C8" s="4">
        <v>645</v>
      </c>
      <c r="D8" s="3">
        <v>1</v>
      </c>
      <c r="E8" s="3">
        <v>3</v>
      </c>
      <c r="F8" s="3">
        <v>7</v>
      </c>
      <c r="G8" s="2">
        <v>2025</v>
      </c>
      <c r="H8" s="3">
        <v>5</v>
      </c>
      <c r="I8" s="4">
        <v>7061</v>
      </c>
      <c r="J8" s="3">
        <v>5</v>
      </c>
      <c r="K8" s="3">
        <v>8</v>
      </c>
      <c r="L8" s="3">
        <v>15</v>
      </c>
      <c r="M8" s="2">
        <v>2025</v>
      </c>
      <c r="N8" s="3">
        <v>5</v>
      </c>
      <c r="O8" s="4">
        <v>14566</v>
      </c>
      <c r="P8" s="3">
        <v>11</v>
      </c>
      <c r="Q8" s="3">
        <v>42</v>
      </c>
      <c r="R8" s="3">
        <v>140</v>
      </c>
      <c r="S8" s="2">
        <v>2025</v>
      </c>
      <c r="T8" s="3">
        <v>5</v>
      </c>
      <c r="U8" s="4">
        <v>57921</v>
      </c>
      <c r="V8" s="3">
        <v>22</v>
      </c>
      <c r="W8" s="3">
        <v>95</v>
      </c>
      <c r="X8" s="3">
        <v>266</v>
      </c>
    </row>
    <row r="9" spans="1:24" x14ac:dyDescent="0.2">
      <c r="A9" s="2">
        <v>2025</v>
      </c>
      <c r="B9" s="3">
        <v>6</v>
      </c>
      <c r="C9" s="4">
        <v>628</v>
      </c>
      <c r="D9" s="3">
        <v>1</v>
      </c>
      <c r="E9" s="3">
        <v>3</v>
      </c>
      <c r="F9" s="3">
        <v>6</v>
      </c>
      <c r="G9" s="2">
        <v>2025</v>
      </c>
      <c r="H9" s="3">
        <v>6</v>
      </c>
      <c r="I9" s="4">
        <v>6887</v>
      </c>
      <c r="J9" s="3">
        <v>5</v>
      </c>
      <c r="K9" s="3">
        <v>8</v>
      </c>
      <c r="L9" s="3">
        <v>15</v>
      </c>
      <c r="M9" s="2">
        <v>2025</v>
      </c>
      <c r="N9" s="3">
        <v>6</v>
      </c>
      <c r="O9" s="4">
        <v>14414</v>
      </c>
      <c r="P9" s="3">
        <v>11</v>
      </c>
      <c r="Q9" s="3">
        <v>36</v>
      </c>
      <c r="R9" s="3">
        <v>134</v>
      </c>
      <c r="S9" s="2">
        <v>2025</v>
      </c>
      <c r="T9" s="3">
        <v>6</v>
      </c>
      <c r="U9" s="4">
        <v>55165</v>
      </c>
      <c r="V9" s="3">
        <v>22</v>
      </c>
      <c r="W9" s="3">
        <v>99</v>
      </c>
      <c r="X9" s="3">
        <v>274</v>
      </c>
    </row>
    <row r="10" spans="1:24" x14ac:dyDescent="0.2">
      <c r="A10" s="2">
        <v>2025</v>
      </c>
      <c r="B10" s="3">
        <v>7</v>
      </c>
      <c r="C10" s="4">
        <v>690</v>
      </c>
      <c r="D10" s="3">
        <v>1</v>
      </c>
      <c r="E10" s="3">
        <v>2</v>
      </c>
      <c r="F10" s="3">
        <v>4</v>
      </c>
      <c r="G10" s="2">
        <v>2025</v>
      </c>
      <c r="H10" s="3">
        <v>7</v>
      </c>
      <c r="I10" s="4">
        <v>7174</v>
      </c>
      <c r="J10" s="3">
        <v>4</v>
      </c>
      <c r="K10" s="3">
        <v>8</v>
      </c>
      <c r="L10" s="3">
        <v>13</v>
      </c>
      <c r="M10" s="2">
        <v>2025</v>
      </c>
      <c r="N10" s="3">
        <v>7</v>
      </c>
      <c r="O10" s="4">
        <v>14611</v>
      </c>
      <c r="P10" s="3">
        <v>13</v>
      </c>
      <c r="Q10" s="3">
        <v>54</v>
      </c>
      <c r="R10" s="3">
        <v>130</v>
      </c>
      <c r="S10" s="2">
        <v>2025</v>
      </c>
      <c r="T10" s="3">
        <v>7</v>
      </c>
      <c r="U10" s="4">
        <v>54836</v>
      </c>
      <c r="V10" s="3">
        <v>25</v>
      </c>
      <c r="W10" s="3">
        <v>92</v>
      </c>
      <c r="X10" s="3">
        <v>271</v>
      </c>
    </row>
    <row r="11" spans="1:24" x14ac:dyDescent="0.2">
      <c r="A11" s="2">
        <v>2025</v>
      </c>
      <c r="B11" s="3">
        <v>8</v>
      </c>
      <c r="C11" s="4">
        <v>460</v>
      </c>
      <c r="D11" s="3">
        <v>1</v>
      </c>
      <c r="E11" s="3">
        <v>3</v>
      </c>
      <c r="F11" s="3">
        <v>6</v>
      </c>
      <c r="G11" s="2">
        <v>2025</v>
      </c>
      <c r="H11" s="3">
        <v>8</v>
      </c>
      <c r="I11" s="4">
        <v>5472</v>
      </c>
      <c r="J11" s="3">
        <v>5</v>
      </c>
      <c r="K11" s="3">
        <v>8</v>
      </c>
      <c r="L11" s="3">
        <v>15</v>
      </c>
      <c r="M11" s="2">
        <v>2025</v>
      </c>
      <c r="N11" s="3">
        <v>8</v>
      </c>
      <c r="O11" s="4">
        <v>10923</v>
      </c>
      <c r="P11" s="3">
        <v>15</v>
      </c>
      <c r="Q11" s="3">
        <v>45</v>
      </c>
      <c r="R11" s="3">
        <v>113</v>
      </c>
      <c r="S11" s="2">
        <v>2025</v>
      </c>
      <c r="T11" s="3">
        <v>8</v>
      </c>
      <c r="U11" s="4">
        <v>34222</v>
      </c>
      <c r="V11" s="3">
        <v>24</v>
      </c>
      <c r="W11" s="3">
        <v>76</v>
      </c>
      <c r="X11" s="3">
        <v>244</v>
      </c>
    </row>
    <row r="12" spans="1:24" x14ac:dyDescent="0.2">
      <c r="A12" s="2">
        <v>2025</v>
      </c>
      <c r="B12" s="3">
        <v>9</v>
      </c>
      <c r="C12" s="2">
        <f>IFERROR((SUM(C4:C10)/7)*$C$20,"")</f>
        <v>749.14285714285722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8068.2857142857138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18089.485714285714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69348.685714285704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1092.5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11766.25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26380.5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101133.5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780.35714285714289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8404.4642857142862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18843.214285714286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72238.21428571429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561.85714285714289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6051.2142857142853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13567.114285714286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52011.514285714286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8013.8571428571431</v>
      </c>
      <c r="D16" s="5"/>
      <c r="E16" s="5"/>
      <c r="F16" s="5"/>
      <c r="G16" s="5"/>
      <c r="H16" s="5" t="s">
        <v>14</v>
      </c>
      <c r="I16" s="5">
        <f>SUM(I4:I15)</f>
        <v>86827.21428571429</v>
      </c>
      <c r="J16" s="5"/>
      <c r="K16" s="5"/>
      <c r="L16" s="5"/>
      <c r="M16" s="5"/>
      <c r="N16" s="5" t="s">
        <v>14</v>
      </c>
      <c r="O16" s="5">
        <f>SUM(O4:O15)</f>
        <v>193325.3142857143</v>
      </c>
      <c r="P16" s="5"/>
      <c r="Q16" s="5"/>
      <c r="R16" s="5"/>
      <c r="S16" s="5"/>
      <c r="T16" s="5" t="s">
        <v>14</v>
      </c>
      <c r="U16" s="5">
        <f>SUM(U4:U15)</f>
        <v>733487.91428571427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55</v>
      </c>
      <c r="B20" t="s">
        <v>159</v>
      </c>
      <c r="C20">
        <v>1.2</v>
      </c>
      <c r="D20">
        <v>1.75</v>
      </c>
      <c r="E20">
        <v>1.25</v>
      </c>
      <c r="F20">
        <v>0.9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138</v>
      </c>
      <c r="B2" s="16"/>
      <c r="C2" s="16"/>
      <c r="D2" s="16"/>
      <c r="E2" s="16"/>
      <c r="F2" s="17"/>
      <c r="G2" s="18" t="s">
        <v>139</v>
      </c>
      <c r="H2" s="16"/>
      <c r="I2" s="16"/>
      <c r="J2" s="16"/>
      <c r="K2" s="16"/>
      <c r="L2" s="17"/>
      <c r="M2" s="18" t="s">
        <v>140</v>
      </c>
      <c r="N2" s="16"/>
      <c r="O2" s="16"/>
      <c r="P2" s="16"/>
      <c r="Q2" s="16"/>
      <c r="R2" s="17"/>
      <c r="S2" s="18" t="s">
        <v>141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85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782</v>
      </c>
      <c r="J4" s="3">
        <v>4</v>
      </c>
      <c r="K4" s="3">
        <v>7</v>
      </c>
      <c r="L4" s="3">
        <v>15</v>
      </c>
      <c r="M4" s="2">
        <v>2025</v>
      </c>
      <c r="N4" s="3">
        <v>1</v>
      </c>
      <c r="O4" s="4">
        <v>758</v>
      </c>
      <c r="P4" s="3">
        <v>6</v>
      </c>
      <c r="Q4" s="3">
        <v>22</v>
      </c>
      <c r="R4" s="3">
        <v>78</v>
      </c>
      <c r="S4" s="2">
        <v>2025</v>
      </c>
      <c r="T4" s="3">
        <v>1</v>
      </c>
      <c r="U4" s="4">
        <v>2990</v>
      </c>
      <c r="V4" s="3">
        <v>13</v>
      </c>
      <c r="W4" s="3">
        <v>134</v>
      </c>
      <c r="X4" s="3">
        <v>322</v>
      </c>
    </row>
    <row r="5" spans="1:24" x14ac:dyDescent="0.2">
      <c r="A5" s="2">
        <v>2025</v>
      </c>
      <c r="B5" s="3">
        <v>2</v>
      </c>
      <c r="C5" s="4">
        <v>51</v>
      </c>
      <c r="D5" s="3">
        <v>1</v>
      </c>
      <c r="E5" s="3">
        <v>2</v>
      </c>
      <c r="F5" s="3">
        <v>3</v>
      </c>
      <c r="G5" s="2">
        <v>2025</v>
      </c>
      <c r="H5" s="3">
        <v>2</v>
      </c>
      <c r="I5" s="4">
        <v>646</v>
      </c>
      <c r="J5" s="3">
        <v>5</v>
      </c>
      <c r="K5" s="3">
        <v>8</v>
      </c>
      <c r="L5" s="3">
        <v>15</v>
      </c>
      <c r="M5" s="2">
        <v>2025</v>
      </c>
      <c r="N5" s="3">
        <v>2</v>
      </c>
      <c r="O5" s="4">
        <v>616</v>
      </c>
      <c r="P5" s="3">
        <v>10</v>
      </c>
      <c r="Q5" s="3">
        <v>28</v>
      </c>
      <c r="R5" s="3">
        <v>118</v>
      </c>
      <c r="S5" s="2">
        <v>2025</v>
      </c>
      <c r="T5" s="3">
        <v>2</v>
      </c>
      <c r="U5" s="4">
        <v>2432</v>
      </c>
      <c r="V5" s="3">
        <v>16</v>
      </c>
      <c r="W5" s="3">
        <v>215</v>
      </c>
      <c r="X5" s="3">
        <v>358</v>
      </c>
    </row>
    <row r="6" spans="1:24" x14ac:dyDescent="0.2">
      <c r="A6" s="2">
        <v>2025</v>
      </c>
      <c r="B6" s="3">
        <v>3</v>
      </c>
      <c r="C6" s="4">
        <v>49</v>
      </c>
      <c r="D6" s="3">
        <v>1</v>
      </c>
      <c r="E6" s="3">
        <v>3</v>
      </c>
      <c r="F6" s="3">
        <v>6</v>
      </c>
      <c r="G6" s="2">
        <v>2025</v>
      </c>
      <c r="H6" s="3">
        <v>3</v>
      </c>
      <c r="I6" s="4">
        <v>707</v>
      </c>
      <c r="J6" s="3">
        <v>5</v>
      </c>
      <c r="K6" s="3">
        <v>8</v>
      </c>
      <c r="L6" s="3">
        <v>15</v>
      </c>
      <c r="M6" s="2">
        <v>2025</v>
      </c>
      <c r="N6" s="3">
        <v>3</v>
      </c>
      <c r="O6" s="4">
        <v>562</v>
      </c>
      <c r="P6" s="3">
        <v>9</v>
      </c>
      <c r="Q6" s="3">
        <v>28</v>
      </c>
      <c r="R6" s="3">
        <v>100</v>
      </c>
      <c r="S6" s="2">
        <v>2025</v>
      </c>
      <c r="T6" s="3">
        <v>3</v>
      </c>
      <c r="U6" s="4">
        <v>1945</v>
      </c>
      <c r="V6" s="3">
        <v>13</v>
      </c>
      <c r="W6" s="3">
        <v>149</v>
      </c>
      <c r="X6" s="3">
        <v>371</v>
      </c>
    </row>
    <row r="7" spans="1:24" x14ac:dyDescent="0.2">
      <c r="A7" s="2">
        <v>2025</v>
      </c>
      <c r="B7" s="3">
        <v>4</v>
      </c>
      <c r="C7" s="4">
        <v>57</v>
      </c>
      <c r="D7" s="3">
        <v>0</v>
      </c>
      <c r="E7" s="3">
        <v>2</v>
      </c>
      <c r="F7" s="3">
        <v>6</v>
      </c>
      <c r="G7" s="2">
        <v>2025</v>
      </c>
      <c r="H7" s="3">
        <v>4</v>
      </c>
      <c r="I7" s="4">
        <v>658</v>
      </c>
      <c r="J7" s="3">
        <v>5</v>
      </c>
      <c r="K7" s="3">
        <v>8</v>
      </c>
      <c r="L7" s="3">
        <v>16</v>
      </c>
      <c r="M7" s="2">
        <v>2025</v>
      </c>
      <c r="N7" s="3">
        <v>4</v>
      </c>
      <c r="O7" s="4">
        <v>568</v>
      </c>
      <c r="P7" s="3">
        <v>8</v>
      </c>
      <c r="Q7" s="3">
        <v>22</v>
      </c>
      <c r="R7" s="3">
        <v>73</v>
      </c>
      <c r="S7" s="2">
        <v>2025</v>
      </c>
      <c r="T7" s="3">
        <v>4</v>
      </c>
      <c r="U7" s="4">
        <v>1686</v>
      </c>
      <c r="V7" s="3">
        <v>13</v>
      </c>
      <c r="W7" s="3">
        <v>120</v>
      </c>
      <c r="X7" s="3">
        <v>371</v>
      </c>
    </row>
    <row r="8" spans="1:24" x14ac:dyDescent="0.2">
      <c r="A8" s="2">
        <v>2025</v>
      </c>
      <c r="B8" s="3">
        <v>5</v>
      </c>
      <c r="C8" s="4">
        <v>61</v>
      </c>
      <c r="D8" s="3">
        <v>0</v>
      </c>
      <c r="E8" s="3">
        <v>2</v>
      </c>
      <c r="F8" s="3">
        <v>4</v>
      </c>
      <c r="G8" s="2">
        <v>2025</v>
      </c>
      <c r="H8" s="3">
        <v>5</v>
      </c>
      <c r="I8" s="4">
        <v>793</v>
      </c>
      <c r="J8" s="3">
        <v>5</v>
      </c>
      <c r="K8" s="3">
        <v>8</v>
      </c>
      <c r="L8" s="3">
        <v>14</v>
      </c>
      <c r="M8" s="2">
        <v>2025</v>
      </c>
      <c r="N8" s="3">
        <v>5</v>
      </c>
      <c r="O8" s="4">
        <v>695</v>
      </c>
      <c r="P8" s="3">
        <v>7</v>
      </c>
      <c r="Q8" s="3">
        <v>25</v>
      </c>
      <c r="R8" s="3">
        <v>85</v>
      </c>
      <c r="S8" s="2">
        <v>2025</v>
      </c>
      <c r="T8" s="3">
        <v>5</v>
      </c>
      <c r="U8" s="4">
        <v>2385</v>
      </c>
      <c r="V8" s="3">
        <v>17</v>
      </c>
      <c r="W8" s="3">
        <v>137</v>
      </c>
      <c r="X8" s="3">
        <v>365</v>
      </c>
    </row>
    <row r="9" spans="1:24" x14ac:dyDescent="0.2">
      <c r="A9" s="2">
        <v>2025</v>
      </c>
      <c r="B9" s="3">
        <v>6</v>
      </c>
      <c r="C9" s="4">
        <v>62</v>
      </c>
      <c r="D9" s="3">
        <v>0</v>
      </c>
      <c r="E9" s="3">
        <v>2</v>
      </c>
      <c r="F9" s="3">
        <v>3</v>
      </c>
      <c r="G9" s="2">
        <v>2025</v>
      </c>
      <c r="H9" s="3">
        <v>6</v>
      </c>
      <c r="I9" s="4">
        <v>799</v>
      </c>
      <c r="J9" s="3">
        <v>5</v>
      </c>
      <c r="K9" s="3">
        <v>8</v>
      </c>
      <c r="L9" s="3">
        <v>13</v>
      </c>
      <c r="M9" s="2">
        <v>2025</v>
      </c>
      <c r="N9" s="3">
        <v>6</v>
      </c>
      <c r="O9" s="4">
        <v>546</v>
      </c>
      <c r="P9" s="3">
        <v>6</v>
      </c>
      <c r="Q9" s="3">
        <v>23</v>
      </c>
      <c r="R9" s="3">
        <v>78</v>
      </c>
      <c r="S9" s="2">
        <v>2025</v>
      </c>
      <c r="T9" s="3">
        <v>6</v>
      </c>
      <c r="U9" s="4">
        <v>1778</v>
      </c>
      <c r="V9" s="3">
        <v>13</v>
      </c>
      <c r="W9" s="3">
        <v>98</v>
      </c>
      <c r="X9" s="3">
        <v>365</v>
      </c>
    </row>
    <row r="10" spans="1:24" x14ac:dyDescent="0.2">
      <c r="A10" s="2">
        <v>2025</v>
      </c>
      <c r="B10" s="3">
        <v>7</v>
      </c>
      <c r="C10" s="4">
        <v>52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882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658</v>
      </c>
      <c r="P10" s="3">
        <v>8</v>
      </c>
      <c r="Q10" s="3">
        <v>22</v>
      </c>
      <c r="R10" s="3">
        <v>74</v>
      </c>
      <c r="S10" s="2">
        <v>2025</v>
      </c>
      <c r="T10" s="3">
        <v>7</v>
      </c>
      <c r="U10" s="4">
        <v>1758</v>
      </c>
      <c r="V10" s="3">
        <v>13</v>
      </c>
      <c r="W10" s="3">
        <v>114</v>
      </c>
      <c r="X10" s="3">
        <v>349</v>
      </c>
    </row>
    <row r="11" spans="1:24" x14ac:dyDescent="0.2">
      <c r="A11" s="2">
        <v>2025</v>
      </c>
      <c r="B11" s="3">
        <v>8</v>
      </c>
      <c r="C11" s="4">
        <v>48</v>
      </c>
      <c r="D11" s="3">
        <v>1</v>
      </c>
      <c r="E11" s="3">
        <v>2</v>
      </c>
      <c r="F11" s="3">
        <v>3</v>
      </c>
      <c r="G11" s="2">
        <v>2025</v>
      </c>
      <c r="H11" s="3">
        <v>8</v>
      </c>
      <c r="I11" s="4">
        <v>677</v>
      </c>
      <c r="J11" s="3">
        <v>4</v>
      </c>
      <c r="K11" s="3">
        <v>7</v>
      </c>
      <c r="L11" s="3">
        <v>13</v>
      </c>
      <c r="M11" s="2">
        <v>2025</v>
      </c>
      <c r="N11" s="3">
        <v>8</v>
      </c>
      <c r="O11" s="4">
        <v>463</v>
      </c>
      <c r="P11" s="3">
        <v>10</v>
      </c>
      <c r="Q11" s="3">
        <v>30</v>
      </c>
      <c r="R11" s="3">
        <v>73</v>
      </c>
      <c r="S11" s="2">
        <v>2025</v>
      </c>
      <c r="T11" s="3">
        <v>8</v>
      </c>
      <c r="U11" s="4">
        <v>1051</v>
      </c>
      <c r="V11" s="3">
        <v>11</v>
      </c>
      <c r="W11" s="3">
        <v>60</v>
      </c>
      <c r="X11" s="3">
        <v>294</v>
      </c>
    </row>
    <row r="12" spans="1:24" x14ac:dyDescent="0.2">
      <c r="A12" s="2">
        <v>2025</v>
      </c>
      <c r="B12" s="3">
        <v>9</v>
      </c>
      <c r="C12" s="2">
        <f>IFERROR((SUM(C4:C10)/7)*$C$20,"")</f>
        <v>71.48571428571428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902.91428571428571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754.8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2566.9714285714285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98.29285714285713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1241.5071428571428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1037.8499999999999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3529.5857142857144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71.48571428571428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902.91428571428571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754.8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2566.9714285714285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53.614285714285714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677.18571428571431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566.1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1925.2285714285717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759.87857142857138</v>
      </c>
      <c r="D16" s="5"/>
      <c r="E16" s="5"/>
      <c r="F16" s="5"/>
      <c r="G16" s="5"/>
      <c r="H16" s="5" t="s">
        <v>14</v>
      </c>
      <c r="I16" s="5">
        <f>SUM(I4:I15)</f>
        <v>9668.5214285714283</v>
      </c>
      <c r="J16" s="5"/>
      <c r="K16" s="5"/>
      <c r="L16" s="5"/>
      <c r="M16" s="5"/>
      <c r="N16" s="5" t="s">
        <v>14</v>
      </c>
      <c r="O16" s="5">
        <f>SUM(O4:O15)</f>
        <v>7979.55</v>
      </c>
      <c r="P16" s="5"/>
      <c r="Q16" s="5"/>
      <c r="R16" s="5"/>
      <c r="S16" s="5"/>
      <c r="T16" s="5" t="s">
        <v>14</v>
      </c>
      <c r="U16" s="5">
        <f>SUM(U4:U15)</f>
        <v>26613.757142857143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57</v>
      </c>
      <c r="B20" t="s">
        <v>160</v>
      </c>
      <c r="C20">
        <v>1.2</v>
      </c>
      <c r="D20">
        <v>1.65</v>
      </c>
      <c r="E20">
        <v>1.2</v>
      </c>
      <c r="F20">
        <v>0.9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142</v>
      </c>
      <c r="B2" s="16"/>
      <c r="C2" s="16"/>
      <c r="D2" s="16"/>
      <c r="E2" s="16"/>
      <c r="F2" s="17"/>
      <c r="G2" s="18" t="s">
        <v>143</v>
      </c>
      <c r="H2" s="16"/>
      <c r="I2" s="16"/>
      <c r="J2" s="16"/>
      <c r="K2" s="16"/>
      <c r="L2" s="17"/>
      <c r="M2" s="18" t="s">
        <v>144</v>
      </c>
      <c r="N2" s="16"/>
      <c r="O2" s="16"/>
      <c r="P2" s="16"/>
      <c r="Q2" s="16"/>
      <c r="R2" s="17"/>
      <c r="S2" s="18" t="s">
        <v>145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131</v>
      </c>
      <c r="D4" s="3">
        <v>0</v>
      </c>
      <c r="E4" s="3">
        <v>2</v>
      </c>
      <c r="F4" s="3">
        <v>3</v>
      </c>
      <c r="G4" s="2">
        <v>2025</v>
      </c>
      <c r="H4" s="3">
        <v>1</v>
      </c>
      <c r="I4" s="4">
        <v>1649</v>
      </c>
      <c r="J4" s="3">
        <v>5</v>
      </c>
      <c r="K4" s="3">
        <v>10</v>
      </c>
      <c r="L4" s="3">
        <v>19</v>
      </c>
      <c r="M4" s="2">
        <v>2025</v>
      </c>
      <c r="N4" s="3">
        <v>1</v>
      </c>
      <c r="O4" s="4">
        <v>2317</v>
      </c>
      <c r="P4" s="3">
        <v>14</v>
      </c>
      <c r="Q4" s="3">
        <v>39</v>
      </c>
      <c r="R4" s="3">
        <v>71</v>
      </c>
      <c r="S4" s="2">
        <v>2025</v>
      </c>
      <c r="T4" s="3">
        <v>1</v>
      </c>
      <c r="U4" s="4">
        <v>2424</v>
      </c>
      <c r="V4" s="3">
        <v>13</v>
      </c>
      <c r="W4" s="3">
        <v>40</v>
      </c>
      <c r="X4" s="3">
        <v>112</v>
      </c>
    </row>
    <row r="5" spans="1:24" x14ac:dyDescent="0.2">
      <c r="A5" s="2">
        <v>2025</v>
      </c>
      <c r="B5" s="3">
        <v>2</v>
      </c>
      <c r="C5" s="4">
        <v>121</v>
      </c>
      <c r="D5" s="3">
        <v>0</v>
      </c>
      <c r="E5" s="3">
        <v>2</v>
      </c>
      <c r="F5" s="3">
        <v>3</v>
      </c>
      <c r="G5" s="2">
        <v>2025</v>
      </c>
      <c r="H5" s="3">
        <v>2</v>
      </c>
      <c r="I5" s="4">
        <v>1545</v>
      </c>
      <c r="J5" s="3">
        <v>6</v>
      </c>
      <c r="K5" s="3">
        <v>10</v>
      </c>
      <c r="L5" s="3">
        <v>22</v>
      </c>
      <c r="M5" s="2">
        <v>2025</v>
      </c>
      <c r="N5" s="3">
        <v>2</v>
      </c>
      <c r="O5" s="4">
        <v>2216</v>
      </c>
      <c r="P5" s="3">
        <v>14</v>
      </c>
      <c r="Q5" s="3">
        <v>39</v>
      </c>
      <c r="R5" s="3">
        <v>88</v>
      </c>
      <c r="S5" s="2">
        <v>2025</v>
      </c>
      <c r="T5" s="3">
        <v>2</v>
      </c>
      <c r="U5" s="4">
        <v>2592</v>
      </c>
      <c r="V5" s="3">
        <v>13</v>
      </c>
      <c r="W5" s="3">
        <v>40</v>
      </c>
      <c r="X5" s="3">
        <v>120</v>
      </c>
    </row>
    <row r="6" spans="1:24" x14ac:dyDescent="0.2">
      <c r="A6" s="2">
        <v>2025</v>
      </c>
      <c r="B6" s="3">
        <v>3</v>
      </c>
      <c r="C6" s="4">
        <v>151</v>
      </c>
      <c r="D6" s="3">
        <v>0</v>
      </c>
      <c r="E6" s="3">
        <v>2</v>
      </c>
      <c r="F6" s="3">
        <v>3</v>
      </c>
      <c r="G6" s="2">
        <v>2025</v>
      </c>
      <c r="H6" s="3">
        <v>3</v>
      </c>
      <c r="I6" s="4">
        <v>1686</v>
      </c>
      <c r="J6" s="3">
        <v>6</v>
      </c>
      <c r="K6" s="3">
        <v>10</v>
      </c>
      <c r="L6" s="3">
        <v>22</v>
      </c>
      <c r="M6" s="2">
        <v>2025</v>
      </c>
      <c r="N6" s="3">
        <v>3</v>
      </c>
      <c r="O6" s="4">
        <v>2138</v>
      </c>
      <c r="P6" s="3">
        <v>13</v>
      </c>
      <c r="Q6" s="3">
        <v>48</v>
      </c>
      <c r="R6" s="3">
        <v>91</v>
      </c>
      <c r="S6" s="2">
        <v>2025</v>
      </c>
      <c r="T6" s="3">
        <v>3</v>
      </c>
      <c r="U6" s="4">
        <v>2614</v>
      </c>
      <c r="V6" s="3">
        <v>15</v>
      </c>
      <c r="W6" s="3">
        <v>48</v>
      </c>
      <c r="X6" s="3">
        <v>133</v>
      </c>
    </row>
    <row r="7" spans="1:24" x14ac:dyDescent="0.2">
      <c r="A7" s="2">
        <v>2025</v>
      </c>
      <c r="B7" s="3">
        <v>4</v>
      </c>
      <c r="C7" s="4">
        <v>128</v>
      </c>
      <c r="D7" s="3">
        <v>0</v>
      </c>
      <c r="E7" s="3">
        <v>1</v>
      </c>
      <c r="F7" s="3">
        <v>3</v>
      </c>
      <c r="G7" s="2">
        <v>2025</v>
      </c>
      <c r="H7" s="3">
        <v>4</v>
      </c>
      <c r="I7" s="4">
        <v>1387</v>
      </c>
      <c r="J7" s="3">
        <v>6</v>
      </c>
      <c r="K7" s="3">
        <v>10</v>
      </c>
      <c r="L7" s="3">
        <v>24</v>
      </c>
      <c r="M7" s="2">
        <v>2025</v>
      </c>
      <c r="N7" s="3">
        <v>4</v>
      </c>
      <c r="O7" s="4">
        <v>1953</v>
      </c>
      <c r="P7" s="3">
        <v>16</v>
      </c>
      <c r="Q7" s="3">
        <v>47</v>
      </c>
      <c r="R7" s="3">
        <v>92</v>
      </c>
      <c r="S7" s="2">
        <v>2025</v>
      </c>
      <c r="T7" s="3">
        <v>4</v>
      </c>
      <c r="U7" s="4">
        <v>2034</v>
      </c>
      <c r="V7" s="3">
        <v>13</v>
      </c>
      <c r="W7" s="3">
        <v>42</v>
      </c>
      <c r="X7" s="3">
        <v>139</v>
      </c>
    </row>
    <row r="8" spans="1:24" x14ac:dyDescent="0.2">
      <c r="A8" s="2">
        <v>2025</v>
      </c>
      <c r="B8" s="3">
        <v>5</v>
      </c>
      <c r="C8" s="4">
        <v>119</v>
      </c>
      <c r="D8" s="3">
        <v>0</v>
      </c>
      <c r="E8" s="3">
        <v>2</v>
      </c>
      <c r="F8" s="3">
        <v>3</v>
      </c>
      <c r="G8" s="2">
        <v>2025</v>
      </c>
      <c r="H8" s="3">
        <v>5</v>
      </c>
      <c r="I8" s="4">
        <v>1557</v>
      </c>
      <c r="J8" s="3">
        <v>6</v>
      </c>
      <c r="K8" s="3">
        <v>10</v>
      </c>
      <c r="L8" s="3">
        <v>20</v>
      </c>
      <c r="M8" s="2">
        <v>2025</v>
      </c>
      <c r="N8" s="3">
        <v>5</v>
      </c>
      <c r="O8" s="4">
        <v>2085</v>
      </c>
      <c r="P8" s="3">
        <v>12</v>
      </c>
      <c r="Q8" s="3">
        <v>39</v>
      </c>
      <c r="R8" s="3">
        <v>88</v>
      </c>
      <c r="S8" s="2">
        <v>2025</v>
      </c>
      <c r="T8" s="3">
        <v>5</v>
      </c>
      <c r="U8" s="4">
        <v>2384</v>
      </c>
      <c r="V8" s="3">
        <v>13</v>
      </c>
      <c r="W8" s="3">
        <v>42</v>
      </c>
      <c r="X8" s="3">
        <v>125</v>
      </c>
    </row>
    <row r="9" spans="1:24" x14ac:dyDescent="0.2">
      <c r="A9" s="2">
        <v>2025</v>
      </c>
      <c r="B9" s="3">
        <v>6</v>
      </c>
      <c r="C9" s="4">
        <v>134</v>
      </c>
      <c r="D9" s="3">
        <v>0</v>
      </c>
      <c r="E9" s="3">
        <v>1</v>
      </c>
      <c r="F9" s="3">
        <v>3</v>
      </c>
      <c r="G9" s="2">
        <v>2025</v>
      </c>
      <c r="H9" s="3">
        <v>6</v>
      </c>
      <c r="I9" s="4">
        <v>1483</v>
      </c>
      <c r="J9" s="3">
        <v>6</v>
      </c>
      <c r="K9" s="3">
        <v>10</v>
      </c>
      <c r="L9" s="3">
        <v>20</v>
      </c>
      <c r="M9" s="2">
        <v>2025</v>
      </c>
      <c r="N9" s="3">
        <v>6</v>
      </c>
      <c r="O9" s="4">
        <v>1956</v>
      </c>
      <c r="P9" s="3">
        <v>12</v>
      </c>
      <c r="Q9" s="3">
        <v>32</v>
      </c>
      <c r="R9" s="3">
        <v>88</v>
      </c>
      <c r="S9" s="2">
        <v>2025</v>
      </c>
      <c r="T9" s="3">
        <v>6</v>
      </c>
      <c r="U9" s="4">
        <v>2387</v>
      </c>
      <c r="V9" s="3">
        <v>13</v>
      </c>
      <c r="W9" s="3">
        <v>36</v>
      </c>
      <c r="X9" s="3">
        <v>115</v>
      </c>
    </row>
    <row r="10" spans="1:24" x14ac:dyDescent="0.2">
      <c r="A10" s="2">
        <v>2025</v>
      </c>
      <c r="B10" s="3">
        <v>7</v>
      </c>
      <c r="C10" s="4">
        <v>140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1534</v>
      </c>
      <c r="J10" s="3">
        <v>5</v>
      </c>
      <c r="K10" s="3">
        <v>10</v>
      </c>
      <c r="L10" s="3">
        <v>20</v>
      </c>
      <c r="M10" s="2">
        <v>2025</v>
      </c>
      <c r="N10" s="3">
        <v>7</v>
      </c>
      <c r="O10" s="4">
        <v>2042</v>
      </c>
      <c r="P10" s="3">
        <v>11</v>
      </c>
      <c r="Q10" s="3">
        <v>40</v>
      </c>
      <c r="R10" s="3">
        <v>88</v>
      </c>
      <c r="S10" s="2">
        <v>2025</v>
      </c>
      <c r="T10" s="3">
        <v>7</v>
      </c>
      <c r="U10" s="4">
        <v>2370</v>
      </c>
      <c r="V10" s="3">
        <v>10</v>
      </c>
      <c r="W10" s="3">
        <v>41</v>
      </c>
      <c r="X10" s="3">
        <v>109</v>
      </c>
    </row>
    <row r="11" spans="1:24" x14ac:dyDescent="0.2">
      <c r="A11" s="2">
        <v>2025</v>
      </c>
      <c r="B11" s="3">
        <v>8</v>
      </c>
      <c r="C11" s="4">
        <v>110</v>
      </c>
      <c r="D11" s="3">
        <v>0</v>
      </c>
      <c r="E11" s="3">
        <v>2</v>
      </c>
      <c r="F11" s="3">
        <v>3</v>
      </c>
      <c r="G11" s="2">
        <v>2025</v>
      </c>
      <c r="H11" s="3">
        <v>8</v>
      </c>
      <c r="I11" s="4">
        <v>1204</v>
      </c>
      <c r="J11" s="3">
        <v>7</v>
      </c>
      <c r="K11" s="3">
        <v>10</v>
      </c>
      <c r="L11" s="3">
        <v>22</v>
      </c>
      <c r="M11" s="2">
        <v>2025</v>
      </c>
      <c r="N11" s="3">
        <v>8</v>
      </c>
      <c r="O11" s="4">
        <v>1565</v>
      </c>
      <c r="P11" s="3">
        <v>18</v>
      </c>
      <c r="Q11" s="3">
        <v>39</v>
      </c>
      <c r="R11" s="3">
        <v>73</v>
      </c>
      <c r="S11" s="2">
        <v>2025</v>
      </c>
      <c r="T11" s="3">
        <v>8</v>
      </c>
      <c r="U11" s="4">
        <v>1787</v>
      </c>
      <c r="V11" s="3">
        <v>14</v>
      </c>
      <c r="W11" s="3">
        <v>39</v>
      </c>
      <c r="X11" s="3">
        <v>104</v>
      </c>
    </row>
    <row r="12" spans="1:24" x14ac:dyDescent="0.2">
      <c r="A12" s="2">
        <v>2025</v>
      </c>
      <c r="B12" s="3">
        <v>9</v>
      </c>
      <c r="C12" s="2">
        <f>IFERROR((SUM(C4:C10)/7)*$C$20,"")</f>
        <v>142.56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1672.6114285714289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2269.08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2592.7714285714287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145.20000000000002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1703.5857142857144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2311.1000000000004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2640.7857142857147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147.84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1734.5600000000002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2353.1200000000003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2688.8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125.39999999999999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1471.2785714285715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1995.9499999999998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2280.6785714285716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1595</v>
      </c>
      <c r="D16" s="5"/>
      <c r="E16" s="5"/>
      <c r="F16" s="5"/>
      <c r="G16" s="5"/>
      <c r="H16" s="5" t="s">
        <v>14</v>
      </c>
      <c r="I16" s="5">
        <f>SUM(I4:I15)</f>
        <v>18627.035714285714</v>
      </c>
      <c r="J16" s="5"/>
      <c r="K16" s="5"/>
      <c r="L16" s="5"/>
      <c r="M16" s="5"/>
      <c r="N16" s="5" t="s">
        <v>14</v>
      </c>
      <c r="O16" s="5">
        <f>SUM(O4:O15)</f>
        <v>25201.25</v>
      </c>
      <c r="P16" s="5"/>
      <c r="Q16" s="5"/>
      <c r="R16" s="5"/>
      <c r="S16" s="5"/>
      <c r="T16" s="5" t="s">
        <v>14</v>
      </c>
      <c r="U16" s="5">
        <f>SUM(U4:U15)</f>
        <v>28795.035714285714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61</v>
      </c>
      <c r="B20" t="s">
        <v>171</v>
      </c>
      <c r="C20">
        <v>1.08</v>
      </c>
      <c r="D20">
        <v>1.1000000000000001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146</v>
      </c>
      <c r="B2" s="16"/>
      <c r="C2" s="16"/>
      <c r="D2" s="16"/>
      <c r="E2" s="16"/>
      <c r="F2" s="17"/>
      <c r="G2" s="18" t="s">
        <v>147</v>
      </c>
      <c r="H2" s="16"/>
      <c r="I2" s="16"/>
      <c r="J2" s="16"/>
      <c r="K2" s="16"/>
      <c r="L2" s="17"/>
      <c r="M2" s="18" t="s">
        <v>148</v>
      </c>
      <c r="N2" s="16"/>
      <c r="O2" s="16"/>
      <c r="P2" s="16"/>
      <c r="Q2" s="16"/>
      <c r="R2" s="17"/>
      <c r="S2" s="18" t="s">
        <v>149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224</v>
      </c>
      <c r="D4" s="3">
        <v>0</v>
      </c>
      <c r="E4" s="3">
        <v>2</v>
      </c>
      <c r="F4" s="3">
        <v>6</v>
      </c>
      <c r="G4" s="2">
        <v>2025</v>
      </c>
      <c r="H4" s="3">
        <v>1</v>
      </c>
      <c r="I4" s="4">
        <v>2720</v>
      </c>
      <c r="J4" s="3">
        <v>5</v>
      </c>
      <c r="K4" s="3">
        <v>8</v>
      </c>
      <c r="L4" s="3">
        <v>16</v>
      </c>
      <c r="M4" s="2">
        <v>2025</v>
      </c>
      <c r="N4" s="3">
        <v>1</v>
      </c>
      <c r="O4" s="4">
        <v>12765</v>
      </c>
      <c r="P4" s="3">
        <v>10</v>
      </c>
      <c r="Q4" s="3">
        <v>32</v>
      </c>
      <c r="R4" s="3">
        <v>75</v>
      </c>
      <c r="S4" s="2">
        <v>2025</v>
      </c>
      <c r="T4" s="3">
        <v>1</v>
      </c>
      <c r="U4" s="4">
        <v>16998</v>
      </c>
      <c r="V4" s="3">
        <v>12</v>
      </c>
      <c r="W4" s="3">
        <v>47</v>
      </c>
      <c r="X4" s="3">
        <v>126</v>
      </c>
    </row>
    <row r="5" spans="1:24" x14ac:dyDescent="0.2">
      <c r="A5" s="2">
        <v>2025</v>
      </c>
      <c r="B5" s="3">
        <v>2</v>
      </c>
      <c r="C5" s="4">
        <v>248</v>
      </c>
      <c r="D5" s="3">
        <v>1</v>
      </c>
      <c r="E5" s="3">
        <v>2</v>
      </c>
      <c r="F5" s="3">
        <v>11</v>
      </c>
      <c r="G5" s="2">
        <v>2025</v>
      </c>
      <c r="H5" s="3">
        <v>2</v>
      </c>
      <c r="I5" s="4">
        <v>3246</v>
      </c>
      <c r="J5" s="3">
        <v>5</v>
      </c>
      <c r="K5" s="3">
        <v>9</v>
      </c>
      <c r="L5" s="3">
        <v>22</v>
      </c>
      <c r="M5" s="2">
        <v>2025</v>
      </c>
      <c r="N5" s="3">
        <v>2</v>
      </c>
      <c r="O5" s="4">
        <v>14338</v>
      </c>
      <c r="P5" s="3">
        <v>13</v>
      </c>
      <c r="Q5" s="3">
        <v>38</v>
      </c>
      <c r="R5" s="3">
        <v>90</v>
      </c>
      <c r="S5" s="2">
        <v>2025</v>
      </c>
      <c r="T5" s="3">
        <v>2</v>
      </c>
      <c r="U5" s="4">
        <v>20805</v>
      </c>
      <c r="V5" s="3">
        <v>14</v>
      </c>
      <c r="W5" s="3">
        <v>54</v>
      </c>
      <c r="X5" s="3">
        <v>133</v>
      </c>
    </row>
    <row r="6" spans="1:24" x14ac:dyDescent="0.2">
      <c r="A6" s="2">
        <v>2025</v>
      </c>
      <c r="B6" s="3">
        <v>3</v>
      </c>
      <c r="C6" s="4">
        <v>269</v>
      </c>
      <c r="D6" s="3">
        <v>0</v>
      </c>
      <c r="E6" s="3">
        <v>2</v>
      </c>
      <c r="F6" s="3">
        <v>8</v>
      </c>
      <c r="G6" s="2">
        <v>2025</v>
      </c>
      <c r="H6" s="3">
        <v>3</v>
      </c>
      <c r="I6" s="4">
        <v>3447</v>
      </c>
      <c r="J6" s="3">
        <v>5</v>
      </c>
      <c r="K6" s="3">
        <v>9</v>
      </c>
      <c r="L6" s="3">
        <v>22</v>
      </c>
      <c r="M6" s="2">
        <v>2025</v>
      </c>
      <c r="N6" s="3">
        <v>3</v>
      </c>
      <c r="O6" s="4">
        <v>15651</v>
      </c>
      <c r="P6" s="3">
        <v>12</v>
      </c>
      <c r="Q6" s="3">
        <v>42</v>
      </c>
      <c r="R6" s="3">
        <v>94</v>
      </c>
      <c r="S6" s="2">
        <v>2025</v>
      </c>
      <c r="T6" s="3">
        <v>3</v>
      </c>
      <c r="U6" s="4">
        <v>22758</v>
      </c>
      <c r="V6" s="3">
        <v>14</v>
      </c>
      <c r="W6" s="3">
        <v>58</v>
      </c>
      <c r="X6" s="3">
        <v>141</v>
      </c>
    </row>
    <row r="7" spans="1:24" x14ac:dyDescent="0.2">
      <c r="A7" s="2">
        <v>2025</v>
      </c>
      <c r="B7" s="3">
        <v>4</v>
      </c>
      <c r="C7" s="4">
        <v>213</v>
      </c>
      <c r="D7" s="3">
        <v>0</v>
      </c>
      <c r="E7" s="3">
        <v>2</v>
      </c>
      <c r="F7" s="3">
        <v>6</v>
      </c>
      <c r="G7" s="2">
        <v>2025</v>
      </c>
      <c r="H7" s="3">
        <v>4</v>
      </c>
      <c r="I7" s="4">
        <v>2999</v>
      </c>
      <c r="J7" s="3">
        <v>5</v>
      </c>
      <c r="K7" s="3">
        <v>9</v>
      </c>
      <c r="L7" s="3">
        <v>24</v>
      </c>
      <c r="M7" s="2">
        <v>2025</v>
      </c>
      <c r="N7" s="3">
        <v>4</v>
      </c>
      <c r="O7" s="4">
        <v>13985</v>
      </c>
      <c r="P7" s="3">
        <v>14</v>
      </c>
      <c r="Q7" s="3">
        <v>42</v>
      </c>
      <c r="R7" s="3">
        <v>90</v>
      </c>
      <c r="S7" s="2">
        <v>2025</v>
      </c>
      <c r="T7" s="3">
        <v>4</v>
      </c>
      <c r="U7" s="4">
        <v>20942</v>
      </c>
      <c r="V7" s="3">
        <v>15</v>
      </c>
      <c r="W7" s="3">
        <v>59</v>
      </c>
      <c r="X7" s="3">
        <v>157</v>
      </c>
    </row>
    <row r="8" spans="1:24" x14ac:dyDescent="0.2">
      <c r="A8" s="2">
        <v>2025</v>
      </c>
      <c r="B8" s="3">
        <v>5</v>
      </c>
      <c r="C8" s="4">
        <v>236</v>
      </c>
      <c r="D8" s="3">
        <v>0</v>
      </c>
      <c r="E8" s="3">
        <v>3</v>
      </c>
      <c r="F8" s="3">
        <v>10</v>
      </c>
      <c r="G8" s="2">
        <v>2025</v>
      </c>
      <c r="H8" s="3">
        <v>5</v>
      </c>
      <c r="I8" s="4">
        <v>3302</v>
      </c>
      <c r="J8" s="3">
        <v>5</v>
      </c>
      <c r="K8" s="3">
        <v>9</v>
      </c>
      <c r="L8" s="3">
        <v>20</v>
      </c>
      <c r="M8" s="2">
        <v>2025</v>
      </c>
      <c r="N8" s="3">
        <v>5</v>
      </c>
      <c r="O8" s="4">
        <v>15787</v>
      </c>
      <c r="P8" s="3">
        <v>11</v>
      </c>
      <c r="Q8" s="3">
        <v>37</v>
      </c>
      <c r="R8" s="3">
        <v>84</v>
      </c>
      <c r="S8" s="2">
        <v>2025</v>
      </c>
      <c r="T8" s="3">
        <v>5</v>
      </c>
      <c r="U8" s="4">
        <v>23296</v>
      </c>
      <c r="V8" s="3">
        <v>13</v>
      </c>
      <c r="W8" s="3">
        <v>52</v>
      </c>
      <c r="X8" s="3">
        <v>138</v>
      </c>
    </row>
    <row r="9" spans="1:24" x14ac:dyDescent="0.2">
      <c r="A9" s="2">
        <v>2025</v>
      </c>
      <c r="B9" s="3">
        <v>6</v>
      </c>
      <c r="C9" s="4">
        <v>232</v>
      </c>
      <c r="D9" s="3">
        <v>0</v>
      </c>
      <c r="E9" s="3">
        <v>2</v>
      </c>
      <c r="F9" s="3">
        <v>7</v>
      </c>
      <c r="G9" s="2">
        <v>2025</v>
      </c>
      <c r="H9" s="3">
        <v>6</v>
      </c>
      <c r="I9" s="4">
        <v>3078</v>
      </c>
      <c r="J9" s="3">
        <v>5</v>
      </c>
      <c r="K9" s="3">
        <v>9</v>
      </c>
      <c r="L9" s="3">
        <v>21</v>
      </c>
      <c r="M9" s="2">
        <v>2025</v>
      </c>
      <c r="N9" s="3">
        <v>6</v>
      </c>
      <c r="O9" s="4">
        <v>13961</v>
      </c>
      <c r="P9" s="3">
        <v>11</v>
      </c>
      <c r="Q9" s="3">
        <v>33</v>
      </c>
      <c r="R9" s="3">
        <v>92</v>
      </c>
      <c r="S9" s="2">
        <v>2025</v>
      </c>
      <c r="T9" s="3">
        <v>6</v>
      </c>
      <c r="U9" s="4">
        <v>22787</v>
      </c>
      <c r="V9" s="3">
        <v>13</v>
      </c>
      <c r="W9" s="3">
        <v>66</v>
      </c>
      <c r="X9" s="3">
        <v>151</v>
      </c>
    </row>
    <row r="10" spans="1:24" x14ac:dyDescent="0.2">
      <c r="A10" s="2">
        <v>2025</v>
      </c>
      <c r="B10" s="3">
        <v>7</v>
      </c>
      <c r="C10" s="4">
        <v>261</v>
      </c>
      <c r="D10" s="3">
        <v>0</v>
      </c>
      <c r="E10" s="3">
        <v>2</v>
      </c>
      <c r="F10" s="3">
        <v>6</v>
      </c>
      <c r="G10" s="2">
        <v>2025</v>
      </c>
      <c r="H10" s="3">
        <v>7</v>
      </c>
      <c r="I10" s="4">
        <v>3327</v>
      </c>
      <c r="J10" s="3">
        <v>5</v>
      </c>
      <c r="K10" s="3">
        <v>8</v>
      </c>
      <c r="L10" s="3">
        <v>20</v>
      </c>
      <c r="M10" s="2">
        <v>2025</v>
      </c>
      <c r="N10" s="3">
        <v>7</v>
      </c>
      <c r="O10" s="4">
        <v>14654</v>
      </c>
      <c r="P10" s="3">
        <v>11</v>
      </c>
      <c r="Q10" s="3">
        <v>33</v>
      </c>
      <c r="R10" s="3">
        <v>91</v>
      </c>
      <c r="S10" s="2">
        <v>2025</v>
      </c>
      <c r="T10" s="3">
        <v>7</v>
      </c>
      <c r="U10" s="4">
        <v>23052</v>
      </c>
      <c r="V10" s="3">
        <v>13</v>
      </c>
      <c r="W10" s="3">
        <v>63</v>
      </c>
      <c r="X10" s="3">
        <v>148</v>
      </c>
    </row>
    <row r="11" spans="1:24" x14ac:dyDescent="0.2">
      <c r="A11" s="2">
        <v>2025</v>
      </c>
      <c r="B11" s="3">
        <v>8</v>
      </c>
      <c r="C11" s="4">
        <v>189</v>
      </c>
      <c r="D11" s="3">
        <v>1</v>
      </c>
      <c r="E11" s="3">
        <v>3</v>
      </c>
      <c r="F11" s="3">
        <v>16</v>
      </c>
      <c r="G11" s="2">
        <v>2025</v>
      </c>
      <c r="H11" s="3">
        <v>8</v>
      </c>
      <c r="I11" s="4">
        <v>2495</v>
      </c>
      <c r="J11" s="3">
        <v>6</v>
      </c>
      <c r="K11" s="3">
        <v>10</v>
      </c>
      <c r="L11" s="3">
        <v>26</v>
      </c>
      <c r="M11" s="2">
        <v>2025</v>
      </c>
      <c r="N11" s="3">
        <v>8</v>
      </c>
      <c r="O11" s="4">
        <v>10633</v>
      </c>
      <c r="P11" s="3">
        <v>19</v>
      </c>
      <c r="Q11" s="3">
        <v>44</v>
      </c>
      <c r="R11" s="3">
        <v>90</v>
      </c>
      <c r="S11" s="2">
        <v>2025</v>
      </c>
      <c r="T11" s="3">
        <v>8</v>
      </c>
      <c r="U11" s="4">
        <v>15428</v>
      </c>
      <c r="V11" s="3">
        <v>16</v>
      </c>
      <c r="W11" s="3">
        <v>55</v>
      </c>
      <c r="X11" s="3">
        <v>133</v>
      </c>
    </row>
    <row r="12" spans="1:24" x14ac:dyDescent="0.2">
      <c r="A12" s="2">
        <v>2025</v>
      </c>
      <c r="B12" s="3">
        <v>9</v>
      </c>
      <c r="C12" s="2">
        <f>IFERROR((SUM(C4:C10)/7)*$C$20,"")</f>
        <v>269.28000000000003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3539.04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16182.560000000001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24102.080000000002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276.49285714285713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3633.8357142857139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16616.021428571428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24747.671428571426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283.70571428571424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3728.6314285714279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17049.482857142855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25393.262857142858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228.40714285714284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3001.8642857142854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13726.278571428571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20443.728571428572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2929.8857142857146</v>
      </c>
      <c r="D16" s="5"/>
      <c r="E16" s="5"/>
      <c r="F16" s="5"/>
      <c r="G16" s="5"/>
      <c r="H16" s="5" t="s">
        <v>14</v>
      </c>
      <c r="I16" s="5">
        <f>SUM(I4:I15)</f>
        <v>38517.371428571423</v>
      </c>
      <c r="J16" s="5"/>
      <c r="K16" s="5"/>
      <c r="L16" s="5"/>
      <c r="M16" s="5"/>
      <c r="N16" s="5" t="s">
        <v>14</v>
      </c>
      <c r="O16" s="5">
        <f>SUM(O4:O15)</f>
        <v>175348.34285714285</v>
      </c>
      <c r="P16" s="5"/>
      <c r="Q16" s="5"/>
      <c r="R16" s="5"/>
      <c r="S16" s="5"/>
      <c r="T16" s="5" t="s">
        <v>14</v>
      </c>
      <c r="U16" s="5">
        <f>SUM(U4:U15)</f>
        <v>260752.74285714288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47</v>
      </c>
      <c r="B20" t="s">
        <v>166</v>
      </c>
      <c r="C20">
        <v>1.1200000000000001</v>
      </c>
      <c r="D20">
        <v>1.1499999999999999</v>
      </c>
      <c r="E20">
        <v>1.18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150</v>
      </c>
      <c r="B2" s="16"/>
      <c r="C2" s="16"/>
      <c r="D2" s="16"/>
      <c r="E2" s="16"/>
      <c r="F2" s="17"/>
      <c r="G2" s="18" t="s">
        <v>150</v>
      </c>
      <c r="H2" s="16"/>
      <c r="I2" s="16"/>
      <c r="J2" s="16"/>
      <c r="K2" s="16"/>
      <c r="L2" s="17"/>
      <c r="M2" s="18" t="s">
        <v>150</v>
      </c>
      <c r="N2" s="16"/>
      <c r="O2" s="16"/>
      <c r="P2" s="16"/>
      <c r="Q2" s="16"/>
      <c r="R2" s="17"/>
      <c r="S2" s="18" t="s">
        <v>150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37</v>
      </c>
      <c r="D4" s="3">
        <v>0</v>
      </c>
      <c r="E4" s="3">
        <v>1</v>
      </c>
      <c r="F4" s="3">
        <v>3</v>
      </c>
      <c r="G4" s="2">
        <v>2025</v>
      </c>
      <c r="H4" s="3">
        <v>1</v>
      </c>
      <c r="I4" s="4">
        <v>330</v>
      </c>
      <c r="J4" s="3">
        <v>6</v>
      </c>
      <c r="K4" s="3">
        <v>10</v>
      </c>
      <c r="L4" s="3">
        <v>23</v>
      </c>
      <c r="M4" s="2">
        <v>2025</v>
      </c>
      <c r="N4" s="3">
        <v>1</v>
      </c>
      <c r="O4" s="4">
        <v>677</v>
      </c>
      <c r="P4" s="3">
        <v>16</v>
      </c>
      <c r="Q4" s="3">
        <v>39</v>
      </c>
      <c r="R4" s="3">
        <v>97</v>
      </c>
      <c r="S4" s="2">
        <v>2025</v>
      </c>
      <c r="T4" s="3">
        <v>1</v>
      </c>
      <c r="U4" s="4">
        <v>530</v>
      </c>
      <c r="V4" s="3">
        <v>13</v>
      </c>
      <c r="W4" s="3">
        <v>66</v>
      </c>
      <c r="X4" s="3">
        <v>152</v>
      </c>
    </row>
    <row r="5" spans="1:24" x14ac:dyDescent="0.2">
      <c r="A5" s="2">
        <v>2025</v>
      </c>
      <c r="B5" s="3">
        <v>2</v>
      </c>
      <c r="C5" s="4">
        <v>32</v>
      </c>
      <c r="D5" s="3">
        <v>0</v>
      </c>
      <c r="E5" s="3">
        <v>0</v>
      </c>
      <c r="F5" s="3">
        <v>2</v>
      </c>
      <c r="G5" s="2">
        <v>2025</v>
      </c>
      <c r="H5" s="3">
        <v>2</v>
      </c>
      <c r="I5" s="4">
        <v>292</v>
      </c>
      <c r="J5" s="3">
        <v>5</v>
      </c>
      <c r="K5" s="3">
        <v>10</v>
      </c>
      <c r="L5" s="3">
        <v>28</v>
      </c>
      <c r="M5" s="2">
        <v>2025</v>
      </c>
      <c r="N5" s="3">
        <v>2</v>
      </c>
      <c r="O5" s="4">
        <v>719</v>
      </c>
      <c r="P5" s="3">
        <v>20</v>
      </c>
      <c r="Q5" s="3">
        <v>35</v>
      </c>
      <c r="R5" s="3">
        <v>68</v>
      </c>
      <c r="S5" s="2">
        <v>2025</v>
      </c>
      <c r="T5" s="3">
        <v>2</v>
      </c>
      <c r="U5" s="4">
        <v>565</v>
      </c>
      <c r="V5" s="3">
        <v>15</v>
      </c>
      <c r="W5" s="3">
        <v>61</v>
      </c>
      <c r="X5" s="3">
        <v>145</v>
      </c>
    </row>
    <row r="6" spans="1:24" x14ac:dyDescent="0.2">
      <c r="A6" s="2">
        <v>2025</v>
      </c>
      <c r="B6" s="3">
        <v>3</v>
      </c>
      <c r="C6" s="4">
        <v>19</v>
      </c>
      <c r="D6" s="3">
        <v>0</v>
      </c>
      <c r="E6" s="3">
        <v>0</v>
      </c>
      <c r="F6" s="3">
        <v>4</v>
      </c>
      <c r="G6" s="2">
        <v>2025</v>
      </c>
      <c r="H6" s="3">
        <v>3</v>
      </c>
      <c r="I6" s="4">
        <v>292</v>
      </c>
      <c r="J6" s="3">
        <v>6</v>
      </c>
      <c r="K6" s="3">
        <v>10</v>
      </c>
      <c r="L6" s="3">
        <v>25</v>
      </c>
      <c r="M6" s="2">
        <v>2025</v>
      </c>
      <c r="N6" s="3">
        <v>3</v>
      </c>
      <c r="O6" s="4">
        <v>693</v>
      </c>
      <c r="P6" s="3">
        <v>22</v>
      </c>
      <c r="Q6" s="3">
        <v>44</v>
      </c>
      <c r="R6" s="3">
        <v>77</v>
      </c>
      <c r="S6" s="2">
        <v>2025</v>
      </c>
      <c r="T6" s="3">
        <v>3</v>
      </c>
      <c r="U6" s="4">
        <v>515</v>
      </c>
      <c r="V6" s="3">
        <v>16</v>
      </c>
      <c r="W6" s="3">
        <v>63</v>
      </c>
      <c r="X6" s="3">
        <v>180</v>
      </c>
    </row>
    <row r="7" spans="1:24" x14ac:dyDescent="0.2">
      <c r="A7" s="2">
        <v>2025</v>
      </c>
      <c r="B7" s="3">
        <v>4</v>
      </c>
      <c r="C7" s="4">
        <v>19</v>
      </c>
      <c r="D7" s="3">
        <v>0</v>
      </c>
      <c r="E7" s="3">
        <v>0</v>
      </c>
      <c r="F7" s="3">
        <v>4</v>
      </c>
      <c r="G7" s="2">
        <v>2025</v>
      </c>
      <c r="H7" s="3">
        <v>4</v>
      </c>
      <c r="I7" s="4">
        <v>244</v>
      </c>
      <c r="J7" s="3">
        <v>7</v>
      </c>
      <c r="K7" s="3">
        <v>11</v>
      </c>
      <c r="L7" s="3">
        <v>39</v>
      </c>
      <c r="M7" s="2">
        <v>2025</v>
      </c>
      <c r="N7" s="3">
        <v>4</v>
      </c>
      <c r="O7" s="4">
        <v>738</v>
      </c>
      <c r="P7" s="3">
        <v>21</v>
      </c>
      <c r="Q7" s="3">
        <v>42</v>
      </c>
      <c r="R7" s="3">
        <v>72</v>
      </c>
      <c r="S7" s="2">
        <v>2025</v>
      </c>
      <c r="T7" s="3">
        <v>4</v>
      </c>
      <c r="U7" s="4">
        <v>545</v>
      </c>
      <c r="V7" s="3">
        <v>21</v>
      </c>
      <c r="W7" s="3">
        <v>80</v>
      </c>
      <c r="X7" s="3">
        <v>185</v>
      </c>
    </row>
    <row r="8" spans="1:24" x14ac:dyDescent="0.2">
      <c r="A8" s="2">
        <v>2025</v>
      </c>
      <c r="B8" s="3">
        <v>5</v>
      </c>
      <c r="C8" s="4">
        <v>35</v>
      </c>
      <c r="D8" s="3">
        <v>0</v>
      </c>
      <c r="E8" s="3">
        <v>1</v>
      </c>
      <c r="F8" s="3">
        <v>4</v>
      </c>
      <c r="G8" s="2">
        <v>2025</v>
      </c>
      <c r="H8" s="3">
        <v>5</v>
      </c>
      <c r="I8" s="4">
        <v>270</v>
      </c>
      <c r="J8" s="3">
        <v>7</v>
      </c>
      <c r="K8" s="3">
        <v>11</v>
      </c>
      <c r="L8" s="3">
        <v>22</v>
      </c>
      <c r="M8" s="2">
        <v>2025</v>
      </c>
      <c r="N8" s="3">
        <v>5</v>
      </c>
      <c r="O8" s="4">
        <v>634</v>
      </c>
      <c r="P8" s="3">
        <v>20</v>
      </c>
      <c r="Q8" s="3">
        <v>44</v>
      </c>
      <c r="R8" s="3">
        <v>98</v>
      </c>
      <c r="S8" s="2">
        <v>2025</v>
      </c>
      <c r="T8" s="3">
        <v>5</v>
      </c>
      <c r="U8" s="4">
        <v>537</v>
      </c>
      <c r="V8" s="3">
        <v>14</v>
      </c>
      <c r="W8" s="3">
        <v>54</v>
      </c>
      <c r="X8" s="3">
        <v>181</v>
      </c>
    </row>
    <row r="9" spans="1:24" x14ac:dyDescent="0.2">
      <c r="A9" s="2">
        <v>2025</v>
      </c>
      <c r="B9" s="3">
        <v>6</v>
      </c>
      <c r="C9" s="4">
        <v>29</v>
      </c>
      <c r="D9" s="3">
        <v>0</v>
      </c>
      <c r="E9" s="3">
        <v>0</v>
      </c>
      <c r="F9" s="3">
        <v>2</v>
      </c>
      <c r="G9" s="2">
        <v>2025</v>
      </c>
      <c r="H9" s="3">
        <v>6</v>
      </c>
      <c r="I9" s="4">
        <v>257</v>
      </c>
      <c r="J9" s="3">
        <v>6</v>
      </c>
      <c r="K9" s="3">
        <v>10</v>
      </c>
      <c r="L9" s="3">
        <v>29</v>
      </c>
      <c r="M9" s="2">
        <v>2025</v>
      </c>
      <c r="N9" s="3">
        <v>6</v>
      </c>
      <c r="O9" s="4">
        <v>566</v>
      </c>
      <c r="P9" s="3">
        <v>14</v>
      </c>
      <c r="Q9" s="3">
        <v>39</v>
      </c>
      <c r="R9" s="3">
        <v>110</v>
      </c>
      <c r="S9" s="2">
        <v>2025</v>
      </c>
      <c r="T9" s="3">
        <v>6</v>
      </c>
      <c r="U9" s="4">
        <v>564</v>
      </c>
      <c r="V9" s="3">
        <v>16</v>
      </c>
      <c r="W9" s="3">
        <v>76</v>
      </c>
      <c r="X9" s="3">
        <v>170</v>
      </c>
    </row>
    <row r="10" spans="1:24" x14ac:dyDescent="0.2">
      <c r="A10" s="2">
        <v>2025</v>
      </c>
      <c r="B10" s="3">
        <v>7</v>
      </c>
      <c r="C10" s="4">
        <v>28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244</v>
      </c>
      <c r="J10" s="3">
        <v>7</v>
      </c>
      <c r="K10" s="3">
        <v>10</v>
      </c>
      <c r="L10" s="3">
        <v>34</v>
      </c>
      <c r="M10" s="2">
        <v>2025</v>
      </c>
      <c r="N10" s="3">
        <v>7</v>
      </c>
      <c r="O10" s="4">
        <v>625</v>
      </c>
      <c r="P10" s="3">
        <v>19</v>
      </c>
      <c r="Q10" s="3">
        <v>48</v>
      </c>
      <c r="R10" s="3">
        <v>102</v>
      </c>
      <c r="S10" s="2">
        <v>2025</v>
      </c>
      <c r="T10" s="3">
        <v>7</v>
      </c>
      <c r="U10" s="4">
        <v>613</v>
      </c>
      <c r="V10" s="3">
        <v>14</v>
      </c>
      <c r="W10" s="3">
        <v>71</v>
      </c>
      <c r="X10" s="3">
        <v>162</v>
      </c>
    </row>
    <row r="11" spans="1:24" x14ac:dyDescent="0.2">
      <c r="A11" s="2">
        <v>2025</v>
      </c>
      <c r="B11" s="3">
        <v>8</v>
      </c>
      <c r="C11" s="4">
        <v>17</v>
      </c>
      <c r="D11" s="3">
        <v>0</v>
      </c>
      <c r="E11" s="3">
        <v>2</v>
      </c>
      <c r="F11" s="3">
        <v>7</v>
      </c>
      <c r="G11" s="2">
        <v>2025</v>
      </c>
      <c r="H11" s="3">
        <v>8</v>
      </c>
      <c r="I11" s="4">
        <v>222</v>
      </c>
      <c r="J11" s="3">
        <v>8</v>
      </c>
      <c r="K11" s="3">
        <v>15</v>
      </c>
      <c r="L11" s="3">
        <v>44</v>
      </c>
      <c r="M11" s="2">
        <v>2025</v>
      </c>
      <c r="N11" s="3">
        <v>8</v>
      </c>
      <c r="O11" s="4">
        <v>497</v>
      </c>
      <c r="P11" s="3">
        <v>28</v>
      </c>
      <c r="Q11" s="3">
        <v>51</v>
      </c>
      <c r="R11" s="3">
        <v>95</v>
      </c>
      <c r="S11" s="2">
        <v>2025</v>
      </c>
      <c r="T11" s="3">
        <v>8</v>
      </c>
      <c r="U11" s="4">
        <v>450</v>
      </c>
      <c r="V11" s="3">
        <v>27</v>
      </c>
      <c r="W11" s="3">
        <v>64</v>
      </c>
      <c r="X11" s="3">
        <v>168</v>
      </c>
    </row>
    <row r="12" spans="1:24" x14ac:dyDescent="0.2">
      <c r="A12" s="2">
        <v>2025</v>
      </c>
      <c r="B12" s="3">
        <v>9</v>
      </c>
      <c r="C12" s="2">
        <f>IFERROR((SUM(C4:C10)/7)*$C$20,"")</f>
        <v>30.702857142857145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297.61714285714288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717.73714285714289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596.93142857142857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31.271428571428572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303.12857142857143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731.02857142857147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607.98571428571427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31.84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308.64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744.32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619.04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27.007142857142853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261.79285714285709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631.34285714285704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525.07857142857131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336.82142857142856</v>
      </c>
      <c r="D16" s="5"/>
      <c r="E16" s="5"/>
      <c r="F16" s="5"/>
      <c r="G16" s="5"/>
      <c r="H16" s="5" t="s">
        <v>14</v>
      </c>
      <c r="I16" s="5">
        <f>SUM(I4:I15)</f>
        <v>3322.1785714285711</v>
      </c>
      <c r="J16" s="5"/>
      <c r="K16" s="5"/>
      <c r="L16" s="5"/>
      <c r="M16" s="5"/>
      <c r="N16" s="5" t="s">
        <v>14</v>
      </c>
      <c r="O16" s="5">
        <f>SUM(O4:O15)</f>
        <v>7973.4285714285716</v>
      </c>
      <c r="P16" s="5"/>
      <c r="Q16" s="5"/>
      <c r="R16" s="5"/>
      <c r="S16" s="5"/>
      <c r="T16" s="5" t="s">
        <v>14</v>
      </c>
      <c r="U16" s="5">
        <f>SUM(U4:U15)</f>
        <v>6668.0357142857138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63</v>
      </c>
      <c r="B20" t="s">
        <v>172</v>
      </c>
      <c r="C20">
        <v>1.08</v>
      </c>
      <c r="D20">
        <v>1.1000000000000001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0"/>
  <sheetViews>
    <sheetView workbookViewId="0">
      <selection activeCell="U20" sqref="U20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ht="19" customHeight="1" x14ac:dyDescent="0.25">
      <c r="A1" s="19" t="s">
        <v>151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3" spans="1:24" x14ac:dyDescent="0.2">
      <c r="A3" s="6" t="s">
        <v>152</v>
      </c>
    </row>
    <row r="5" spans="1:24" x14ac:dyDescent="0.2">
      <c r="A5" s="15" t="s">
        <v>0</v>
      </c>
      <c r="B5" s="16"/>
      <c r="C5" s="16"/>
      <c r="D5" s="16"/>
      <c r="E5" s="16"/>
      <c r="F5" s="17"/>
      <c r="G5" s="15" t="s">
        <v>1</v>
      </c>
      <c r="H5" s="16"/>
      <c r="I5" s="16"/>
      <c r="J5" s="16"/>
      <c r="K5" s="16"/>
      <c r="L5" s="17"/>
      <c r="M5" s="15" t="s">
        <v>2</v>
      </c>
      <c r="N5" s="16"/>
      <c r="O5" s="16"/>
      <c r="P5" s="16"/>
      <c r="Q5" s="16"/>
      <c r="R5" s="17"/>
      <c r="S5" s="15" t="s">
        <v>3</v>
      </c>
      <c r="T5" s="16"/>
      <c r="U5" s="16"/>
      <c r="V5" s="16"/>
      <c r="W5" s="16"/>
      <c r="X5" s="17"/>
    </row>
    <row r="6" spans="1:24" x14ac:dyDescent="0.2">
      <c r="A6" s="18" t="s">
        <v>153</v>
      </c>
      <c r="B6" s="16"/>
      <c r="C6" s="16"/>
      <c r="D6" s="16"/>
      <c r="E6" s="16"/>
      <c r="F6" s="17"/>
      <c r="G6" s="18" t="s">
        <v>154</v>
      </c>
      <c r="H6" s="16"/>
      <c r="I6" s="16"/>
      <c r="J6" s="16"/>
      <c r="K6" s="16"/>
      <c r="L6" s="17"/>
      <c r="M6" s="18" t="s">
        <v>155</v>
      </c>
      <c r="N6" s="16"/>
      <c r="O6" s="16"/>
      <c r="P6" s="16"/>
      <c r="Q6" s="16"/>
      <c r="R6" s="17"/>
      <c r="S6" s="18" t="s">
        <v>156</v>
      </c>
      <c r="T6" s="16"/>
      <c r="U6" s="16"/>
      <c r="V6" s="16"/>
      <c r="W6" s="16"/>
      <c r="X6" s="17"/>
    </row>
    <row r="7" spans="1:24" x14ac:dyDescent="0.2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13</v>
      </c>
      <c r="M7" s="1" t="s">
        <v>8</v>
      </c>
      <c r="N7" s="1" t="s">
        <v>9</v>
      </c>
      <c r="O7" s="1" t="s">
        <v>10</v>
      </c>
      <c r="P7" s="1" t="s">
        <v>11</v>
      </c>
      <c r="Q7" s="1" t="s">
        <v>12</v>
      </c>
      <c r="R7" s="1" t="s">
        <v>13</v>
      </c>
      <c r="S7" s="1" t="s">
        <v>8</v>
      </c>
      <c r="T7" s="1" t="s">
        <v>9</v>
      </c>
      <c r="U7" s="1" t="s">
        <v>10</v>
      </c>
      <c r="V7" s="1" t="s">
        <v>11</v>
      </c>
      <c r="W7" s="1" t="s">
        <v>12</v>
      </c>
      <c r="X7" s="1" t="s">
        <v>13</v>
      </c>
    </row>
    <row r="8" spans="1:24" x14ac:dyDescent="0.2">
      <c r="A8" s="2">
        <v>2025</v>
      </c>
      <c r="B8" s="3">
        <v>1</v>
      </c>
      <c r="C8" s="2"/>
      <c r="D8" s="2"/>
      <c r="E8" s="2"/>
      <c r="F8" s="2"/>
      <c r="G8" s="2">
        <v>2025</v>
      </c>
      <c r="H8" s="3">
        <v>1</v>
      </c>
      <c r="I8" s="2"/>
      <c r="J8" s="2"/>
      <c r="K8" s="2"/>
      <c r="L8" s="2"/>
      <c r="M8" s="2">
        <v>2025</v>
      </c>
      <c r="N8" s="3">
        <v>1</v>
      </c>
      <c r="O8" s="2"/>
      <c r="P8" s="2"/>
      <c r="Q8" s="2"/>
      <c r="R8" s="2"/>
      <c r="S8" s="2">
        <v>2025</v>
      </c>
      <c r="T8" s="3">
        <v>1</v>
      </c>
      <c r="U8" s="2"/>
      <c r="V8" s="2"/>
      <c r="W8" s="2"/>
      <c r="X8" s="2"/>
    </row>
    <row r="9" spans="1:24" x14ac:dyDescent="0.2">
      <c r="A9" s="2">
        <v>2025</v>
      </c>
      <c r="B9" s="3">
        <v>2</v>
      </c>
      <c r="C9" s="2"/>
      <c r="D9" s="2"/>
      <c r="E9" s="2"/>
      <c r="F9" s="2"/>
      <c r="G9" s="2">
        <v>2025</v>
      </c>
      <c r="H9" s="3">
        <v>2</v>
      </c>
      <c r="I9" s="2"/>
      <c r="J9" s="2"/>
      <c r="K9" s="2"/>
      <c r="L9" s="2"/>
      <c r="M9" s="2">
        <v>2025</v>
      </c>
      <c r="N9" s="3">
        <v>2</v>
      </c>
      <c r="O9" s="2"/>
      <c r="P9" s="2"/>
      <c r="Q9" s="2"/>
      <c r="R9" s="2"/>
      <c r="S9" s="2">
        <v>2025</v>
      </c>
      <c r="T9" s="3">
        <v>2</v>
      </c>
      <c r="U9" s="2"/>
      <c r="V9" s="2"/>
      <c r="W9" s="2"/>
      <c r="X9" s="2"/>
    </row>
    <row r="10" spans="1:24" x14ac:dyDescent="0.2">
      <c r="A10" s="2">
        <v>2025</v>
      </c>
      <c r="B10" s="3">
        <v>3</v>
      </c>
      <c r="C10" s="2"/>
      <c r="D10" s="2"/>
      <c r="E10" s="2"/>
      <c r="F10" s="2"/>
      <c r="G10" s="2">
        <v>2025</v>
      </c>
      <c r="H10" s="3">
        <v>3</v>
      </c>
      <c r="I10" s="2"/>
      <c r="J10" s="2"/>
      <c r="K10" s="2"/>
      <c r="L10" s="2"/>
      <c r="M10" s="2">
        <v>2025</v>
      </c>
      <c r="N10" s="3">
        <v>3</v>
      </c>
      <c r="O10" s="2"/>
      <c r="P10" s="2"/>
      <c r="Q10" s="2"/>
      <c r="R10" s="2"/>
      <c r="S10" s="2">
        <v>2025</v>
      </c>
      <c r="T10" s="3">
        <v>3</v>
      </c>
      <c r="U10" s="2"/>
      <c r="V10" s="2"/>
      <c r="W10" s="2"/>
      <c r="X10" s="2"/>
    </row>
    <row r="11" spans="1:24" x14ac:dyDescent="0.2">
      <c r="A11" s="2">
        <v>2025</v>
      </c>
      <c r="B11" s="3">
        <v>4</v>
      </c>
      <c r="C11" s="2"/>
      <c r="D11" s="2"/>
      <c r="E11" s="2"/>
      <c r="F11" s="2"/>
      <c r="G11" s="2">
        <v>2025</v>
      </c>
      <c r="H11" s="3">
        <v>4</v>
      </c>
      <c r="I11" s="2"/>
      <c r="J11" s="2"/>
      <c r="K11" s="2"/>
      <c r="L11" s="2"/>
      <c r="M11" s="2">
        <v>2025</v>
      </c>
      <c r="N11" s="3">
        <v>4</v>
      </c>
      <c r="O11" s="2"/>
      <c r="P11" s="2"/>
      <c r="Q11" s="2"/>
      <c r="R11" s="2"/>
      <c r="S11" s="2">
        <v>2025</v>
      </c>
      <c r="T11" s="3">
        <v>4</v>
      </c>
      <c r="U11" s="2"/>
      <c r="V11" s="2"/>
      <c r="W11" s="2"/>
      <c r="X11" s="2"/>
    </row>
    <row r="12" spans="1:24" x14ac:dyDescent="0.2">
      <c r="A12" s="2">
        <v>2025</v>
      </c>
      <c r="B12" s="3">
        <v>5</v>
      </c>
      <c r="C12" s="2"/>
      <c r="D12" s="2"/>
      <c r="E12" s="2"/>
      <c r="F12" s="2"/>
      <c r="G12" s="2">
        <v>2025</v>
      </c>
      <c r="H12" s="3">
        <v>5</v>
      </c>
      <c r="I12" s="2"/>
      <c r="J12" s="2"/>
      <c r="K12" s="2"/>
      <c r="L12" s="2"/>
      <c r="M12" s="2">
        <v>2025</v>
      </c>
      <c r="N12" s="3">
        <v>5</v>
      </c>
      <c r="O12" s="2"/>
      <c r="P12" s="2"/>
      <c r="Q12" s="2"/>
      <c r="R12" s="2"/>
      <c r="S12" s="2">
        <v>2025</v>
      </c>
      <c r="T12" s="3">
        <v>5</v>
      </c>
      <c r="U12" s="2"/>
      <c r="V12" s="2"/>
      <c r="W12" s="2"/>
      <c r="X12" s="2"/>
    </row>
    <row r="13" spans="1:24" x14ac:dyDescent="0.2">
      <c r="A13" s="2">
        <v>2025</v>
      </c>
      <c r="B13" s="3">
        <v>6</v>
      </c>
      <c r="C13" s="2"/>
      <c r="D13" s="2"/>
      <c r="E13" s="2"/>
      <c r="F13" s="2"/>
      <c r="G13" s="2">
        <v>2025</v>
      </c>
      <c r="H13" s="3">
        <v>6</v>
      </c>
      <c r="I13" s="2"/>
      <c r="J13" s="2"/>
      <c r="K13" s="2"/>
      <c r="L13" s="2"/>
      <c r="M13" s="2">
        <v>2025</v>
      </c>
      <c r="N13" s="3">
        <v>6</v>
      </c>
      <c r="O13" s="2"/>
      <c r="P13" s="2"/>
      <c r="Q13" s="2"/>
      <c r="R13" s="2"/>
      <c r="S13" s="2">
        <v>2025</v>
      </c>
      <c r="T13" s="3">
        <v>6</v>
      </c>
      <c r="U13" s="2"/>
      <c r="V13" s="2"/>
      <c r="W13" s="2"/>
      <c r="X13" s="2"/>
    </row>
    <row r="14" spans="1:24" x14ac:dyDescent="0.2">
      <c r="A14" s="2">
        <v>2025</v>
      </c>
      <c r="B14" s="3">
        <v>7</v>
      </c>
      <c r="C14" s="2"/>
      <c r="D14" s="2"/>
      <c r="E14" s="2"/>
      <c r="F14" s="2"/>
      <c r="G14" s="2">
        <v>2025</v>
      </c>
      <c r="H14" s="3">
        <v>7</v>
      </c>
      <c r="I14" s="2"/>
      <c r="J14" s="2"/>
      <c r="K14" s="2"/>
      <c r="L14" s="2"/>
      <c r="M14" s="2">
        <v>2025</v>
      </c>
      <c r="N14" s="3">
        <v>7</v>
      </c>
      <c r="O14" s="2"/>
      <c r="P14" s="2"/>
      <c r="Q14" s="2"/>
      <c r="R14" s="2"/>
      <c r="S14" s="2">
        <v>2025</v>
      </c>
      <c r="T14" s="3">
        <v>7</v>
      </c>
      <c r="U14" s="2"/>
      <c r="V14" s="2"/>
      <c r="W14" s="2"/>
      <c r="X14" s="2"/>
    </row>
    <row r="15" spans="1:24" x14ac:dyDescent="0.2">
      <c r="A15" s="2">
        <v>2025</v>
      </c>
      <c r="B15" s="3">
        <v>8</v>
      </c>
      <c r="C15" s="2"/>
      <c r="D15" s="2"/>
      <c r="E15" s="2"/>
      <c r="F15" s="2"/>
      <c r="G15" s="2">
        <v>2025</v>
      </c>
      <c r="H15" s="3">
        <v>8</v>
      </c>
      <c r="I15" s="2"/>
      <c r="J15" s="2"/>
      <c r="K15" s="2"/>
      <c r="L15" s="2"/>
      <c r="M15" s="2">
        <v>2025</v>
      </c>
      <c r="N15" s="3">
        <v>8</v>
      </c>
      <c r="O15" s="2"/>
      <c r="P15" s="2"/>
      <c r="Q15" s="2"/>
      <c r="R15" s="2"/>
      <c r="S15" s="2">
        <v>2025</v>
      </c>
      <c r="T15" s="3">
        <v>8</v>
      </c>
      <c r="U15" s="2"/>
      <c r="V15" s="2"/>
      <c r="W15" s="2"/>
      <c r="X15" s="2"/>
    </row>
    <row r="16" spans="1:24" x14ac:dyDescent="0.2">
      <c r="A16" s="2">
        <v>2025</v>
      </c>
      <c r="B16" s="3">
        <v>9</v>
      </c>
      <c r="C16" s="2"/>
      <c r="D16" s="2"/>
      <c r="E16" s="2"/>
      <c r="F16" s="2"/>
      <c r="G16" s="2">
        <v>2025</v>
      </c>
      <c r="H16" s="3">
        <v>9</v>
      </c>
      <c r="I16" s="2"/>
      <c r="J16" s="2"/>
      <c r="K16" s="2"/>
      <c r="L16" s="2"/>
      <c r="M16" s="2">
        <v>2025</v>
      </c>
      <c r="N16" s="3">
        <v>9</v>
      </c>
      <c r="O16" s="2"/>
      <c r="P16" s="2"/>
      <c r="Q16" s="2"/>
      <c r="R16" s="2"/>
      <c r="S16" s="2">
        <v>2025</v>
      </c>
      <c r="T16" s="3">
        <v>9</v>
      </c>
      <c r="U16" s="2"/>
      <c r="V16" s="2"/>
      <c r="W16" s="2"/>
      <c r="X16" s="2"/>
    </row>
    <row r="17" spans="1:24" x14ac:dyDescent="0.2">
      <c r="A17" s="2">
        <v>2025</v>
      </c>
      <c r="B17" s="3">
        <v>10</v>
      </c>
      <c r="C17" s="2"/>
      <c r="D17" s="2"/>
      <c r="E17" s="2"/>
      <c r="F17" s="2"/>
      <c r="G17" s="2">
        <v>2025</v>
      </c>
      <c r="H17" s="3">
        <v>10</v>
      </c>
      <c r="I17" s="2"/>
      <c r="J17" s="2"/>
      <c r="K17" s="2"/>
      <c r="L17" s="2"/>
      <c r="M17" s="2">
        <v>2025</v>
      </c>
      <c r="N17" s="3">
        <v>10</v>
      </c>
      <c r="O17" s="2"/>
      <c r="P17" s="2"/>
      <c r="Q17" s="2"/>
      <c r="R17" s="2"/>
      <c r="S17" s="2">
        <v>2025</v>
      </c>
      <c r="T17" s="3">
        <v>10</v>
      </c>
      <c r="U17" s="2"/>
      <c r="V17" s="2"/>
      <c r="W17" s="2"/>
      <c r="X17" s="2"/>
    </row>
    <row r="18" spans="1:24" x14ac:dyDescent="0.2">
      <c r="A18" s="2">
        <v>2025</v>
      </c>
      <c r="B18" s="3">
        <v>11</v>
      </c>
      <c r="C18" s="2"/>
      <c r="D18" s="2"/>
      <c r="E18" s="2"/>
      <c r="F18" s="2"/>
      <c r="G18" s="2">
        <v>2025</v>
      </c>
      <c r="H18" s="3">
        <v>11</v>
      </c>
      <c r="I18" s="2"/>
      <c r="J18" s="2"/>
      <c r="K18" s="2"/>
      <c r="L18" s="2"/>
      <c r="M18" s="2">
        <v>2025</v>
      </c>
      <c r="N18" s="3">
        <v>11</v>
      </c>
      <c r="O18" s="2"/>
      <c r="P18" s="2"/>
      <c r="Q18" s="2"/>
      <c r="R18" s="2"/>
      <c r="S18" s="2">
        <v>2025</v>
      </c>
      <c r="T18" s="3">
        <v>11</v>
      </c>
      <c r="U18" s="2"/>
      <c r="V18" s="2"/>
      <c r="W18" s="2"/>
      <c r="X18" s="2"/>
    </row>
    <row r="19" spans="1:24" x14ac:dyDescent="0.2">
      <c r="A19" s="2">
        <v>2025</v>
      </c>
      <c r="B19" s="3">
        <v>12</v>
      </c>
      <c r="C19" s="2"/>
      <c r="D19" s="2"/>
      <c r="E19" s="2"/>
      <c r="F19" s="2"/>
      <c r="G19" s="2">
        <v>2025</v>
      </c>
      <c r="H19" s="3">
        <v>12</v>
      </c>
      <c r="I19" s="2"/>
      <c r="J19" s="2"/>
      <c r="K19" s="2"/>
      <c r="L19" s="2"/>
      <c r="M19" s="2">
        <v>2025</v>
      </c>
      <c r="N19" s="3">
        <v>12</v>
      </c>
      <c r="O19" s="2"/>
      <c r="P19" s="2"/>
      <c r="Q19" s="2"/>
      <c r="R19" s="2"/>
      <c r="S19" s="2">
        <v>2025</v>
      </c>
      <c r="T19" s="3">
        <v>12</v>
      </c>
      <c r="U19" s="2"/>
      <c r="V19" s="2"/>
      <c r="W19" s="2"/>
      <c r="X19" s="2"/>
    </row>
    <row r="20" spans="1:24" x14ac:dyDescent="0.2">
      <c r="A20" s="5"/>
      <c r="B20" s="5" t="s">
        <v>14</v>
      </c>
      <c r="C20" s="5">
        <f>SUM(C8:C19)</f>
        <v>0</v>
      </c>
      <c r="D20" s="5"/>
      <c r="E20" s="5"/>
      <c r="F20" s="5"/>
      <c r="G20" s="5"/>
      <c r="H20" s="5" t="s">
        <v>14</v>
      </c>
      <c r="I20" s="5">
        <f>SUM(I8:I19)</f>
        <v>0</v>
      </c>
      <c r="J20" s="5"/>
      <c r="K20" s="5"/>
      <c r="L20" s="5"/>
      <c r="M20" s="5"/>
      <c r="N20" s="5" t="s">
        <v>14</v>
      </c>
      <c r="O20" s="5">
        <f>SUM(O8:O19)</f>
        <v>0</v>
      </c>
      <c r="P20" s="5"/>
      <c r="Q20" s="5"/>
      <c r="R20" s="5"/>
      <c r="S20" s="5"/>
      <c r="T20" s="5" t="s">
        <v>14</v>
      </c>
      <c r="U20" s="5">
        <f>SUM(U8:U19)</f>
        <v>0</v>
      </c>
      <c r="V20" s="5"/>
      <c r="W20" s="5"/>
      <c r="X20" s="5"/>
    </row>
  </sheetData>
  <mergeCells count="9">
    <mergeCell ref="A1:X1"/>
    <mergeCell ref="A5:F5"/>
    <mergeCell ref="A6:F6"/>
    <mergeCell ref="G5:L5"/>
    <mergeCell ref="G6:L6"/>
    <mergeCell ref="M5:R5"/>
    <mergeCell ref="M6:R6"/>
    <mergeCell ref="S5:X5"/>
    <mergeCell ref="S6:X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workbookViewId="0"/>
  </sheetViews>
  <sheetFormatPr baseColWidth="10" defaultColWidth="8.83203125" defaultRowHeight="15" x14ac:dyDescent="0.2"/>
  <sheetData>
    <row r="1" spans="1:24" x14ac:dyDescent="0.2">
      <c r="A1" t="s">
        <v>0</v>
      </c>
      <c r="G1" t="s">
        <v>1</v>
      </c>
      <c r="M1" t="s">
        <v>2</v>
      </c>
      <c r="S1" t="s">
        <v>3</v>
      </c>
    </row>
    <row r="2" spans="1:24" x14ac:dyDescent="0.2">
      <c r="A2" t="s">
        <v>4</v>
      </c>
      <c r="G2" t="s">
        <v>5</v>
      </c>
      <c r="M2" t="s">
        <v>6</v>
      </c>
      <c r="S2" t="s">
        <v>7</v>
      </c>
    </row>
    <row r="3" spans="1:24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8</v>
      </c>
      <c r="T3" t="s">
        <v>9</v>
      </c>
      <c r="U3" t="s">
        <v>10</v>
      </c>
      <c r="V3" t="s">
        <v>11</v>
      </c>
      <c r="W3" t="s">
        <v>12</v>
      </c>
      <c r="X3" t="s">
        <v>13</v>
      </c>
    </row>
    <row r="4" spans="1:24" x14ac:dyDescent="0.2">
      <c r="A4">
        <v>2025</v>
      </c>
      <c r="B4">
        <v>1</v>
      </c>
      <c r="C4">
        <f>SUM(ECO_ECO_Capocollo!C4,ECO_ECO_CardiodoppRiposo!C4,ECO_ECO_TSA!C4,ECO_ECO_GrossivasiAddominali!C4,ECO_ECO_ArtiinfArterioso!C4,ECO_EcodopplerArtiSupArterioso!C4,ECO_Ecografia_MSK!C4,ECO_Ecografia_DELL_AddomeComple!C4,ECO_EcoAddomeSuperiore!C4,ECO_EcoAddomeInferiore!C4,ECO_EcoBilateraleMammella!C4,ECO_EcoMonolateraleMammella!C4,ECO_EcografiaScrotale!C4,ECO_EcografiaGinecologica!C4,ECO_EcocolordopplerScrotale!C4)</f>
        <v>8391</v>
      </c>
      <c r="D4">
        <f>SUM(ECO_ECO_Capocollo!D4,ECO_ECO_CardiodoppRiposo!D4,ECO_ECO_TSA!D4,ECO_ECO_GrossivasiAddominali!D4,ECO_ECO_ArtiinfArterioso!D4,ECO_EcodopplerArtiSupArterioso!D4,ECO_Ecografia_MSK!D4,ECO_Ecografia_DELL_AddomeComple!D4,ECO_EcoAddomeSuperiore!D4,ECO_EcoAddomeInferiore!D4,ECO_EcoBilateraleMammella!D4,ECO_EcoMonolateraleMammella!D4,ECO_EcografiaScrotale!D4,ECO_EcografiaGinecologica!D4,ECO_EcocolordopplerScrotale!D4)</f>
        <v>12</v>
      </c>
      <c r="E4">
        <f>SUM(ECO_ECO_Capocollo!E4,ECO_ECO_CardiodoppRiposo!E4,ECO_ECO_TSA!E4,ECO_ECO_GrossivasiAddominali!E4,ECO_ECO_ArtiinfArterioso!E4,ECO_EcodopplerArtiSupArterioso!E4,ECO_Ecografia_MSK!E4,ECO_Ecografia_DELL_AddomeComple!E4,ECO_EcoAddomeSuperiore!E4,ECO_EcoAddomeInferiore!E4,ECO_EcoBilateraleMammella!E4,ECO_EcoMonolateraleMammella!E4,ECO_EcografiaScrotale!E4,ECO_EcografiaGinecologica!E4,ECO_EcocolordopplerScrotale!E4)</f>
        <v>33</v>
      </c>
      <c r="F4">
        <f>SUM(ECO_ECO_Capocollo!F4,ECO_ECO_CardiodoppRiposo!F4,ECO_ECO_TSA!F4,ECO_ECO_GrossivasiAddominali!F4,ECO_ECO_ArtiinfArterioso!F4,ECO_EcodopplerArtiSupArterioso!F4,ECO_Ecografia_MSK!F4,ECO_Ecografia_DELL_AddomeComple!F4,ECO_EcoAddomeSuperiore!F4,ECO_EcoAddomeInferiore!F4,ECO_EcoBilateraleMammella!F4,ECO_EcoMonolateraleMammella!F4,ECO_EcografiaScrotale!F4,ECO_EcografiaGinecologica!F4,ECO_EcocolordopplerScrotale!F4)</f>
        <v>87</v>
      </c>
      <c r="G4">
        <v>2025</v>
      </c>
      <c r="H4">
        <v>1</v>
      </c>
      <c r="I4">
        <f>SUM(ECO_ECO_Capocollo!I4,ECO_ECO_CardiodoppRiposo!I4,ECO_ECO_TSA!I4,ECO_ECO_GrossivasiAddominali!I4,ECO_ECO_ArtiinfArterioso!I4,ECO_EcodopplerArtiSupArterioso!I4,ECO_Ecografia_MSK!I4,ECO_Ecografia_DELL_AddomeComple!I4,ECO_EcoAddomeSuperiore!I4,ECO_EcoAddomeInferiore!I4,ECO_EcoBilateraleMammella!I4,ECO_EcoMonolateraleMammella!I4,ECO_EcografiaScrotale!I4,ECO_EcografiaGinecologica!I4,ECO_EcocolordopplerScrotale!I4)</f>
        <v>101598</v>
      </c>
      <c r="J4">
        <f>SUM(ECO_ECO_Capocollo!J4,ECO_ECO_CardiodoppRiposo!J4,ECO_ECO_TSA!J4,ECO_ECO_GrossivasiAddominali!J4,ECO_ECO_ArtiinfArterioso!J4,ECO_EcodopplerArtiSupArterioso!J4,ECO_Ecografia_MSK!J4,ECO_Ecografia_DELL_AddomeComple!J4,ECO_EcoAddomeSuperiore!J4,ECO_EcoAddomeInferiore!J4,ECO_EcoBilateraleMammella!J4,ECO_EcoMonolateraleMammella!J4,ECO_EcografiaScrotale!J4,ECO_EcografiaGinecologica!J4,ECO_EcocolordopplerScrotale!J4)</f>
        <v>81</v>
      </c>
      <c r="K4">
        <f>SUM(ECO_ECO_Capocollo!K4,ECO_ECO_CardiodoppRiposo!K4,ECO_ECO_TSA!K4,ECO_ECO_GrossivasiAddominali!K4,ECO_ECO_ArtiinfArterioso!K4,ECO_EcodopplerArtiSupArterioso!K4,ECO_Ecografia_MSK!K4,ECO_Ecografia_DELL_AddomeComple!K4,ECO_EcoAddomeSuperiore!K4,ECO_EcoAddomeInferiore!K4,ECO_EcoBilateraleMammella!K4,ECO_EcoMonolateraleMammella!K4,ECO_EcografiaScrotale!K4,ECO_EcografiaGinecologica!K4,ECO_EcocolordopplerScrotale!K4)</f>
        <v>130</v>
      </c>
      <c r="L4">
        <f>SUM(ECO_ECO_Capocollo!L4,ECO_ECO_CardiodoppRiposo!L4,ECO_ECO_TSA!L4,ECO_ECO_GrossivasiAddominali!L4,ECO_ECO_ArtiinfArterioso!L4,ECO_EcodopplerArtiSupArterioso!L4,ECO_Ecografia_MSK!L4,ECO_Ecografia_DELL_AddomeComple!L4,ECO_EcoAddomeSuperiore!L4,ECO_EcoAddomeInferiore!L4,ECO_EcoBilateraleMammella!L4,ECO_EcoMonolateraleMammella!L4,ECO_EcografiaScrotale!L4,ECO_EcografiaGinecologica!L4,ECO_EcocolordopplerScrotale!L4)</f>
        <v>244</v>
      </c>
      <c r="M4">
        <v>2025</v>
      </c>
      <c r="N4">
        <v>1</v>
      </c>
      <c r="O4">
        <f>SUM(ECO_ECO_Capocollo!O4,ECO_ECO_CardiodoppRiposo!O4,ECO_ECO_TSA!O4,ECO_ECO_GrossivasiAddominali!O4,ECO_ECO_ArtiinfArterioso!O4,ECO_EcodopplerArtiSupArterioso!O4,ECO_Ecografia_MSK!O4,ECO_Ecografia_DELL_AddomeComple!O4,ECO_EcoAddomeSuperiore!O4,ECO_EcoAddomeInferiore!O4,ECO_EcoBilateraleMammella!O4,ECO_EcoMonolateraleMammella!O4,ECO_EcografiaScrotale!O4,ECO_EcografiaGinecologica!O4,ECO_EcocolordopplerScrotale!O4)</f>
        <v>304129</v>
      </c>
      <c r="P4">
        <f>SUM(ECO_ECO_Capocollo!P4,ECO_ECO_CardiodoppRiposo!P4,ECO_ECO_TSA!P4,ECO_ECO_GrossivasiAddominali!P4,ECO_ECO_ArtiinfArterioso!P4,ECO_EcodopplerArtiSupArterioso!P4,ECO_Ecografia_MSK!P4,ECO_Ecografia_DELL_AddomeComple!P4,ECO_EcoAddomeSuperiore!P4,ECO_EcoAddomeInferiore!P4,ECO_EcoBilateraleMammella!P4,ECO_EcoMonolateraleMammella!P4,ECO_EcografiaScrotale!P4,ECO_EcografiaGinecologica!P4,ECO_EcocolordopplerScrotale!P4)</f>
        <v>170</v>
      </c>
      <c r="Q4">
        <f>SUM(ECO_ECO_Capocollo!Q4,ECO_ECO_CardiodoppRiposo!Q4,ECO_ECO_TSA!Q4,ECO_ECO_GrossivasiAddominali!Q4,ECO_ECO_ArtiinfArterioso!Q4,ECO_EcodopplerArtiSupArterioso!Q4,ECO_Ecografia_MSK!Q4,ECO_Ecografia_DELL_AddomeComple!Q4,ECO_EcoAddomeSuperiore!Q4,ECO_EcoAddomeInferiore!Q4,ECO_EcoBilateraleMammella!Q4,ECO_EcoMonolateraleMammella!Q4,ECO_EcografiaScrotale!Q4,ECO_EcografiaGinecologica!Q4,ECO_EcocolordopplerScrotale!Q4)</f>
        <v>468</v>
      </c>
      <c r="R4">
        <f>SUM(ECO_ECO_Capocollo!R4,ECO_ECO_CardiodoppRiposo!R4,ECO_ECO_TSA!R4,ECO_ECO_GrossivasiAddominali!R4,ECO_ECO_ArtiinfArterioso!R4,ECO_EcodopplerArtiSupArterioso!R4,ECO_Ecografia_MSK!R4,ECO_Ecografia_DELL_AddomeComple!R4,ECO_EcoAddomeSuperiore!R4,ECO_EcoAddomeInferiore!R4,ECO_EcoBilateraleMammella!R4,ECO_EcoMonolateraleMammella!R4,ECO_EcografiaScrotale!R4,ECO_EcografiaGinecologica!R4,ECO_EcocolordopplerScrotale!R4)</f>
        <v>1109</v>
      </c>
      <c r="S4">
        <v>2025</v>
      </c>
      <c r="T4">
        <v>1</v>
      </c>
      <c r="U4">
        <f>SUM(ECO_ECO_Capocollo!U4,ECO_ECO_CardiodoppRiposo!U4,ECO_ECO_TSA!U4,ECO_ECO_GrossivasiAddominali!U4,ECO_ECO_ArtiinfArterioso!U4,ECO_EcodopplerArtiSupArterioso!U4,ECO_Ecografia_MSK!U4,ECO_Ecografia_DELL_AddomeComple!U4,ECO_EcoAddomeSuperiore!U4,ECO_EcoAddomeInferiore!U4,ECO_EcoBilateraleMammella!U4,ECO_EcoMonolateraleMammella!U4,ECO_EcografiaScrotale!U4,ECO_EcografiaGinecologica!U4,ECO_EcocolordopplerScrotale!U4)</f>
        <v>449341</v>
      </c>
      <c r="V4">
        <f>SUM(ECO_ECO_Capocollo!V4,ECO_ECO_CardiodoppRiposo!V4,ECO_ECO_TSA!V4,ECO_ECO_GrossivasiAddominali!V4,ECO_ECO_ArtiinfArterioso!V4,ECO_EcodopplerArtiSupArterioso!V4,ECO_Ecografia_MSK!V4,ECO_Ecografia_DELL_AddomeComple!V4,ECO_EcoAddomeSuperiore!V4,ECO_EcoAddomeInferiore!V4,ECO_EcoBilateraleMammella!V4,ECO_EcoMonolateraleMammella!V4,ECO_EcografiaScrotale!V4,ECO_EcografiaGinecologica!V4,ECO_EcocolordopplerScrotale!V4)</f>
        <v>200</v>
      </c>
      <c r="W4">
        <f>SUM(ECO_ECO_Capocollo!W4,ECO_ECO_CardiodoppRiposo!W4,ECO_ECO_TSA!W4,ECO_ECO_GrossivasiAddominali!W4,ECO_ECO_ArtiinfArterioso!W4,ECO_EcodopplerArtiSupArterioso!W4,ECO_Ecografia_MSK!W4,ECO_Ecografia_DELL_AddomeComple!W4,ECO_EcoAddomeSuperiore!W4,ECO_EcoAddomeInferiore!W4,ECO_EcoBilateraleMammella!W4,ECO_EcoMonolateraleMammella!W4,ECO_EcografiaScrotale!W4,ECO_EcografiaGinecologica!W4,ECO_EcocolordopplerScrotale!W4)</f>
        <v>830</v>
      </c>
      <c r="X4">
        <f>SUM(ECO_ECO_Capocollo!X4,ECO_ECO_CardiodoppRiposo!X4,ECO_ECO_TSA!X4,ECO_ECO_GrossivasiAddominali!X4,ECO_ECO_ArtiinfArterioso!X4,ECO_EcodopplerArtiSupArterioso!X4,ECO_Ecografia_MSK!X4,ECO_Ecografia_DELL_AddomeComple!X4,ECO_EcoAddomeSuperiore!X4,ECO_EcoAddomeInferiore!X4,ECO_EcoBilateraleMammella!X4,ECO_EcoMonolateraleMammella!X4,ECO_EcografiaScrotale!X4,ECO_EcografiaGinecologica!X4,ECO_EcocolordopplerScrotale!X4)</f>
        <v>2230</v>
      </c>
    </row>
    <row r="5" spans="1:24" x14ac:dyDescent="0.2">
      <c r="A5">
        <v>2025</v>
      </c>
      <c r="B5">
        <v>2</v>
      </c>
      <c r="C5">
        <f>SUM(ECO_ECO_Capocollo!C5,ECO_ECO_CardiodoppRiposo!C5,ECO_ECO_TSA!C5,ECO_ECO_GrossivasiAddominali!C5,ECO_ECO_ArtiinfArterioso!C5,ECO_EcodopplerArtiSupArterioso!C5,ECO_Ecografia_MSK!C5,ECO_Ecografia_DELL_AddomeComple!C5,ECO_EcoAddomeSuperiore!C5,ECO_EcoAddomeInferiore!C5,ECO_EcoBilateraleMammella!C5,ECO_EcoMonolateraleMammella!C5,ECO_EcografiaScrotale!C5,ECO_EcografiaGinecologica!C5,ECO_EcocolordopplerScrotale!C5)</f>
        <v>8578</v>
      </c>
      <c r="D5">
        <f>SUM(ECO_ECO_Capocollo!D5,ECO_ECO_CardiodoppRiposo!D5,ECO_ECO_TSA!D5,ECO_ECO_GrossivasiAddominali!D5,ECO_ECO_ArtiinfArterioso!D5,ECO_EcodopplerArtiSupArterioso!D5,ECO_Ecografia_MSK!D5,ECO_Ecografia_DELL_AddomeComple!D5,ECO_EcoAddomeSuperiore!D5,ECO_EcoAddomeInferiore!D5,ECO_EcoBilateraleMammella!D5,ECO_EcoMonolateraleMammella!D5,ECO_EcografiaScrotale!D5,ECO_EcografiaGinecologica!D5,ECO_EcocolordopplerScrotale!D5)</f>
        <v>13</v>
      </c>
      <c r="E5">
        <f>SUM(ECO_ECO_Capocollo!E5,ECO_ECO_CardiodoppRiposo!E5,ECO_ECO_TSA!E5,ECO_ECO_GrossivasiAddominali!E5,ECO_ECO_ArtiinfArterioso!E5,ECO_EcodopplerArtiSupArterioso!E5,ECO_Ecografia_MSK!E5,ECO_Ecografia_DELL_AddomeComple!E5,ECO_EcoAddomeSuperiore!E5,ECO_EcoAddomeInferiore!E5,ECO_EcoBilateraleMammella!E5,ECO_EcoMonolateraleMammella!E5,ECO_EcografiaScrotale!E5,ECO_EcografiaGinecologica!E5,ECO_EcocolordopplerScrotale!E5)</f>
        <v>35</v>
      </c>
      <c r="F5">
        <f>SUM(ECO_ECO_Capocollo!F5,ECO_ECO_CardiodoppRiposo!F5,ECO_ECO_TSA!F5,ECO_ECO_GrossivasiAddominali!F5,ECO_ECO_ArtiinfArterioso!F5,ECO_EcodopplerArtiSupArterioso!F5,ECO_Ecografia_MSK!F5,ECO_Ecografia_DELL_AddomeComple!F5,ECO_EcoAddomeSuperiore!F5,ECO_EcoAddomeInferiore!F5,ECO_EcoBilateraleMammella!F5,ECO_EcoMonolateraleMammella!F5,ECO_EcografiaScrotale!F5,ECO_EcografiaGinecologica!F5,ECO_EcocolordopplerScrotale!F5)</f>
        <v>97</v>
      </c>
      <c r="G5">
        <v>2025</v>
      </c>
      <c r="H5">
        <v>2</v>
      </c>
      <c r="I5">
        <f>SUM(ECO_ECO_Capocollo!I5,ECO_ECO_CardiodoppRiposo!I5,ECO_ECO_TSA!I5,ECO_ECO_GrossivasiAddominali!I5,ECO_ECO_ArtiinfArterioso!I5,ECO_EcodopplerArtiSupArterioso!I5,ECO_Ecografia_MSK!I5,ECO_Ecografia_DELL_AddomeComple!I5,ECO_EcoAddomeSuperiore!I5,ECO_EcoAddomeInferiore!I5,ECO_EcoBilateraleMammella!I5,ECO_EcoMonolateraleMammella!I5,ECO_EcografiaScrotale!I5,ECO_EcografiaGinecologica!I5,ECO_EcocolordopplerScrotale!I5)</f>
        <v>101922</v>
      </c>
      <c r="J5">
        <f>SUM(ECO_ECO_Capocollo!J5,ECO_ECO_CardiodoppRiposo!J5,ECO_ECO_TSA!J5,ECO_ECO_GrossivasiAddominali!J5,ECO_ECO_ArtiinfArterioso!J5,ECO_EcodopplerArtiSupArterioso!J5,ECO_Ecografia_MSK!J5,ECO_Ecografia_DELL_AddomeComple!J5,ECO_EcoAddomeSuperiore!J5,ECO_EcoAddomeInferiore!J5,ECO_EcoBilateraleMammella!J5,ECO_EcoMonolateraleMammella!J5,ECO_EcografiaScrotale!J5,ECO_EcografiaGinecologica!J5,ECO_EcocolordopplerScrotale!J5)</f>
        <v>87</v>
      </c>
      <c r="K5">
        <f>SUM(ECO_ECO_Capocollo!K5,ECO_ECO_CardiodoppRiposo!K5,ECO_ECO_TSA!K5,ECO_ECO_GrossivasiAddominali!K5,ECO_ECO_ArtiinfArterioso!K5,ECO_EcodopplerArtiSupArterioso!K5,ECO_Ecografia_MSK!K5,ECO_Ecografia_DELL_AddomeComple!K5,ECO_EcoAddomeSuperiore!K5,ECO_EcoAddomeInferiore!K5,ECO_EcoBilateraleMammella!K5,ECO_EcoMonolateraleMammella!K5,ECO_EcografiaScrotale!K5,ECO_EcografiaGinecologica!K5,ECO_EcocolordopplerScrotale!K5)</f>
        <v>136</v>
      </c>
      <c r="L5">
        <f>SUM(ECO_ECO_Capocollo!L5,ECO_ECO_CardiodoppRiposo!L5,ECO_ECO_TSA!L5,ECO_ECO_GrossivasiAddominali!L5,ECO_ECO_ArtiinfArterioso!L5,ECO_EcodopplerArtiSupArterioso!L5,ECO_Ecografia_MSK!L5,ECO_Ecografia_DELL_AddomeComple!L5,ECO_EcoAddomeSuperiore!L5,ECO_EcoAddomeInferiore!L5,ECO_EcoBilateraleMammella!L5,ECO_EcoMonolateraleMammella!L5,ECO_EcografiaScrotale!L5,ECO_EcografiaGinecologica!L5,ECO_EcocolordopplerScrotale!L5)</f>
        <v>272</v>
      </c>
      <c r="M5">
        <v>2025</v>
      </c>
      <c r="N5">
        <v>2</v>
      </c>
      <c r="O5">
        <f>SUM(ECO_ECO_Capocollo!O5,ECO_ECO_CardiodoppRiposo!O5,ECO_ECO_TSA!O5,ECO_ECO_GrossivasiAddominali!O5,ECO_ECO_ArtiinfArterioso!O5,ECO_EcodopplerArtiSupArterioso!O5,ECO_Ecografia_MSK!O5,ECO_Ecografia_DELL_AddomeComple!O5,ECO_EcoAddomeSuperiore!O5,ECO_EcoAddomeInferiore!O5,ECO_EcoBilateraleMammella!O5,ECO_EcoMonolateraleMammella!O5,ECO_EcografiaScrotale!O5,ECO_EcografiaGinecologica!O5,ECO_EcocolordopplerScrotale!O5)</f>
        <v>298482</v>
      </c>
      <c r="P5">
        <f>SUM(ECO_ECO_Capocollo!P5,ECO_ECO_CardiodoppRiposo!P5,ECO_ECO_TSA!P5,ECO_ECO_GrossivasiAddominali!P5,ECO_ECO_ArtiinfArterioso!P5,ECO_EcodopplerArtiSupArterioso!P5,ECO_Ecografia_MSK!P5,ECO_Ecografia_DELL_AddomeComple!P5,ECO_EcoAddomeSuperiore!P5,ECO_EcoAddomeInferiore!P5,ECO_EcoBilateraleMammella!P5,ECO_EcoMonolateraleMammella!P5,ECO_EcografiaScrotale!P5,ECO_EcografiaGinecologica!P5,ECO_EcocolordopplerScrotale!P5)</f>
        <v>193</v>
      </c>
      <c r="Q5">
        <f>SUM(ECO_ECO_Capocollo!Q5,ECO_ECO_CardiodoppRiposo!Q5,ECO_ECO_TSA!Q5,ECO_ECO_GrossivasiAddominali!Q5,ECO_ECO_ArtiinfArterioso!Q5,ECO_EcodopplerArtiSupArterioso!Q5,ECO_Ecografia_MSK!Q5,ECO_Ecografia_DELL_AddomeComple!Q5,ECO_EcoAddomeSuperiore!Q5,ECO_EcoAddomeInferiore!Q5,ECO_EcoBilateraleMammella!Q5,ECO_EcoMonolateraleMammella!Q5,ECO_EcografiaScrotale!Q5,ECO_EcografiaGinecologica!Q5,ECO_EcocolordopplerScrotale!Q5)</f>
        <v>516</v>
      </c>
      <c r="R5">
        <f>SUM(ECO_ECO_Capocollo!R5,ECO_ECO_CardiodoppRiposo!R5,ECO_ECO_TSA!R5,ECO_ECO_GrossivasiAddominali!R5,ECO_ECO_ArtiinfArterioso!R5,ECO_EcodopplerArtiSupArterioso!R5,ECO_Ecografia_MSK!R5,ECO_Ecografia_DELL_AddomeComple!R5,ECO_EcoAddomeSuperiore!R5,ECO_EcoAddomeInferiore!R5,ECO_EcoBilateraleMammella!R5,ECO_EcoMonolateraleMammella!R5,ECO_EcografiaScrotale!R5,ECO_EcografiaGinecologica!R5,ECO_EcocolordopplerScrotale!R5)</f>
        <v>1284</v>
      </c>
      <c r="S5">
        <v>2025</v>
      </c>
      <c r="T5">
        <v>2</v>
      </c>
      <c r="U5">
        <f>SUM(ECO_ECO_Capocollo!U5,ECO_ECO_CardiodoppRiposo!U5,ECO_ECO_TSA!U5,ECO_ECO_GrossivasiAddominali!U5,ECO_ECO_ArtiinfArterioso!U5,ECO_EcodopplerArtiSupArterioso!U5,ECO_Ecografia_MSK!U5,ECO_Ecografia_DELL_AddomeComple!U5,ECO_EcoAddomeSuperiore!U5,ECO_EcoAddomeInferiore!U5,ECO_EcoBilateraleMammella!U5,ECO_EcoMonolateraleMammella!U5,ECO_EcografiaScrotale!U5,ECO_EcografiaGinecologica!U5,ECO_EcocolordopplerScrotale!U5)</f>
        <v>454863</v>
      </c>
      <c r="V5">
        <f>SUM(ECO_ECO_Capocollo!V5,ECO_ECO_CardiodoppRiposo!V5,ECO_ECO_TSA!V5,ECO_ECO_GrossivasiAddominali!V5,ECO_ECO_ArtiinfArterioso!V5,ECO_EcodopplerArtiSupArterioso!V5,ECO_Ecografia_MSK!V5,ECO_Ecografia_DELL_AddomeComple!V5,ECO_EcoAddomeSuperiore!V5,ECO_EcoAddomeInferiore!V5,ECO_EcoBilateraleMammella!V5,ECO_EcoMonolateraleMammella!V5,ECO_EcografiaScrotale!V5,ECO_EcografiaGinecologica!V5,ECO_EcocolordopplerScrotale!V5)</f>
        <v>224</v>
      </c>
      <c r="W5">
        <f>SUM(ECO_ECO_Capocollo!W5,ECO_ECO_CardiodoppRiposo!W5,ECO_ECO_TSA!W5,ECO_ECO_GrossivasiAddominali!W5,ECO_ECO_ArtiinfArterioso!W5,ECO_EcodopplerArtiSupArterioso!W5,ECO_Ecografia_MSK!W5,ECO_Ecografia_DELL_AddomeComple!W5,ECO_EcoAddomeSuperiore!W5,ECO_EcoAddomeInferiore!W5,ECO_EcoBilateraleMammella!W5,ECO_EcoMonolateraleMammella!W5,ECO_EcografiaScrotale!W5,ECO_EcografiaGinecologica!W5,ECO_EcocolordopplerScrotale!W5)</f>
        <v>948</v>
      </c>
      <c r="X5">
        <f>SUM(ECO_ECO_Capocollo!X5,ECO_ECO_CardiodoppRiposo!X5,ECO_ECO_TSA!X5,ECO_ECO_GrossivasiAddominali!X5,ECO_ECO_ArtiinfArterioso!X5,ECO_EcodopplerArtiSupArterioso!X5,ECO_Ecografia_MSK!X5,ECO_Ecografia_DELL_AddomeComple!X5,ECO_EcoAddomeSuperiore!X5,ECO_EcoAddomeInferiore!X5,ECO_EcoBilateraleMammella!X5,ECO_EcoMonolateraleMammella!X5,ECO_EcografiaScrotale!X5,ECO_EcografiaGinecologica!X5,ECO_EcocolordopplerScrotale!X5)</f>
        <v>2327</v>
      </c>
    </row>
    <row r="6" spans="1:24" x14ac:dyDescent="0.2">
      <c r="A6">
        <v>2025</v>
      </c>
      <c r="B6">
        <v>3</v>
      </c>
      <c r="C6">
        <f>SUM(ECO_ECO_Capocollo!C6,ECO_ECO_CardiodoppRiposo!C6,ECO_ECO_TSA!C6,ECO_ECO_GrossivasiAddominali!C6,ECO_ECO_ArtiinfArterioso!C6,ECO_EcodopplerArtiSupArterioso!C6,ECO_Ecografia_MSK!C6,ECO_Ecografia_DELL_AddomeComple!C6,ECO_EcoAddomeSuperiore!C6,ECO_EcoAddomeInferiore!C6,ECO_EcoBilateraleMammella!C6,ECO_EcoMonolateraleMammella!C6,ECO_EcografiaScrotale!C6,ECO_EcografiaGinecologica!C6,ECO_EcocolordopplerScrotale!C6)</f>
        <v>9724</v>
      </c>
      <c r="D6">
        <f>SUM(ECO_ECO_Capocollo!D6,ECO_ECO_CardiodoppRiposo!D6,ECO_ECO_TSA!D6,ECO_ECO_GrossivasiAddominali!D6,ECO_ECO_ArtiinfArterioso!D6,ECO_EcodopplerArtiSupArterioso!D6,ECO_Ecografia_MSK!D6,ECO_Ecografia_DELL_AddomeComple!D6,ECO_EcoAddomeSuperiore!D6,ECO_EcoAddomeInferiore!D6,ECO_EcoBilateraleMammella!D6,ECO_EcoMonolateraleMammella!D6,ECO_EcografiaScrotale!D6,ECO_EcografiaGinecologica!D6,ECO_EcocolordopplerScrotale!D6)</f>
        <v>12</v>
      </c>
      <c r="E6">
        <f>SUM(ECO_ECO_Capocollo!E6,ECO_ECO_CardiodoppRiposo!E6,ECO_ECO_TSA!E6,ECO_ECO_GrossivasiAddominali!E6,ECO_ECO_ArtiinfArterioso!E6,ECO_EcodopplerArtiSupArterioso!E6,ECO_Ecografia_MSK!E6,ECO_Ecografia_DELL_AddomeComple!E6,ECO_EcoAddomeSuperiore!E6,ECO_EcoAddomeInferiore!E6,ECO_EcoBilateraleMammella!E6,ECO_EcoMonolateraleMammella!E6,ECO_EcografiaScrotale!E6,ECO_EcografiaGinecologica!E6,ECO_EcocolordopplerScrotale!E6)</f>
        <v>36</v>
      </c>
      <c r="F6">
        <f>SUM(ECO_ECO_Capocollo!F6,ECO_ECO_CardiodoppRiposo!F6,ECO_ECO_TSA!F6,ECO_ECO_GrossivasiAddominali!F6,ECO_ECO_ArtiinfArterioso!F6,ECO_EcodopplerArtiSupArterioso!F6,ECO_Ecografia_MSK!F6,ECO_Ecografia_DELL_AddomeComple!F6,ECO_EcoAddomeSuperiore!F6,ECO_EcoAddomeInferiore!F6,ECO_EcoBilateraleMammella!F6,ECO_EcoMonolateraleMammella!F6,ECO_EcografiaScrotale!F6,ECO_EcografiaGinecologica!F6,ECO_EcocolordopplerScrotale!F6)</f>
        <v>103</v>
      </c>
      <c r="G6">
        <v>2025</v>
      </c>
      <c r="H6">
        <v>3</v>
      </c>
      <c r="I6">
        <f>SUM(ECO_ECO_Capocollo!I6,ECO_ECO_CardiodoppRiposo!I6,ECO_ECO_TSA!I6,ECO_ECO_GrossivasiAddominali!I6,ECO_ECO_ArtiinfArterioso!I6,ECO_EcodopplerArtiSupArterioso!I6,ECO_Ecografia_MSK!I6,ECO_Ecografia_DELL_AddomeComple!I6,ECO_EcoAddomeSuperiore!I6,ECO_EcoAddomeInferiore!I6,ECO_EcoBilateraleMammella!I6,ECO_EcoMonolateraleMammella!I6,ECO_EcografiaScrotale!I6,ECO_EcografiaGinecologica!I6,ECO_EcocolordopplerScrotale!I6)</f>
        <v>111428</v>
      </c>
      <c r="J6">
        <f>SUM(ECO_ECO_Capocollo!J6,ECO_ECO_CardiodoppRiposo!J6,ECO_ECO_TSA!J6,ECO_ECO_GrossivasiAddominali!J6,ECO_ECO_ArtiinfArterioso!J6,ECO_EcodopplerArtiSupArterioso!J6,ECO_Ecografia_MSK!J6,ECO_Ecografia_DELL_AddomeComple!J6,ECO_EcoAddomeSuperiore!J6,ECO_EcoAddomeInferiore!J6,ECO_EcoBilateraleMammella!J6,ECO_EcoMonolateraleMammella!J6,ECO_EcografiaScrotale!J6,ECO_EcografiaGinecologica!J6,ECO_EcocolordopplerScrotale!J6)</f>
        <v>89</v>
      </c>
      <c r="K6">
        <f>SUM(ECO_ECO_Capocollo!K6,ECO_ECO_CardiodoppRiposo!K6,ECO_ECO_TSA!K6,ECO_ECO_GrossivasiAddominali!K6,ECO_ECO_ArtiinfArterioso!K6,ECO_EcodopplerArtiSupArterioso!K6,ECO_Ecografia_MSK!K6,ECO_Ecografia_DELL_AddomeComple!K6,ECO_EcoAddomeSuperiore!K6,ECO_EcoAddomeInferiore!K6,ECO_EcoBilateraleMammella!K6,ECO_EcoMonolateraleMammella!K6,ECO_EcografiaScrotale!K6,ECO_EcografiaGinecologica!K6,ECO_EcocolordopplerScrotale!K6)</f>
        <v>139</v>
      </c>
      <c r="L6">
        <f>SUM(ECO_ECO_Capocollo!L6,ECO_ECO_CardiodoppRiposo!L6,ECO_ECO_TSA!L6,ECO_ECO_GrossivasiAddominali!L6,ECO_ECO_ArtiinfArterioso!L6,ECO_EcodopplerArtiSupArterioso!L6,ECO_Ecografia_MSK!L6,ECO_Ecografia_DELL_AddomeComple!L6,ECO_EcoAddomeSuperiore!L6,ECO_EcoAddomeInferiore!L6,ECO_EcoBilateraleMammella!L6,ECO_EcoMonolateraleMammella!L6,ECO_EcografiaScrotale!L6,ECO_EcografiaGinecologica!L6,ECO_EcocolordopplerScrotale!L6)</f>
        <v>280</v>
      </c>
      <c r="M6">
        <v>2025</v>
      </c>
      <c r="N6">
        <v>3</v>
      </c>
      <c r="O6">
        <f>SUM(ECO_ECO_Capocollo!O6,ECO_ECO_CardiodoppRiposo!O6,ECO_ECO_TSA!O6,ECO_ECO_GrossivasiAddominali!O6,ECO_ECO_ArtiinfArterioso!O6,ECO_EcodopplerArtiSupArterioso!O6,ECO_Ecografia_MSK!O6,ECO_Ecografia_DELL_AddomeComple!O6,ECO_EcoAddomeSuperiore!O6,ECO_EcoAddomeInferiore!O6,ECO_EcoBilateraleMammella!O6,ECO_EcoMonolateraleMammella!O6,ECO_EcografiaScrotale!O6,ECO_EcografiaGinecologica!O6,ECO_EcocolordopplerScrotale!O6)</f>
        <v>326245</v>
      </c>
      <c r="P6">
        <f>SUM(ECO_ECO_Capocollo!P6,ECO_ECO_CardiodoppRiposo!P6,ECO_ECO_TSA!P6,ECO_ECO_GrossivasiAddominali!P6,ECO_ECO_ArtiinfArterioso!P6,ECO_EcodopplerArtiSupArterioso!P6,ECO_Ecografia_MSK!P6,ECO_Ecografia_DELL_AddomeComple!P6,ECO_EcoAddomeSuperiore!P6,ECO_EcoAddomeInferiore!P6,ECO_EcoBilateraleMammella!P6,ECO_EcoMonolateraleMammella!P6,ECO_EcografiaScrotale!P6,ECO_EcografiaGinecologica!P6,ECO_EcocolordopplerScrotale!P6)</f>
        <v>190</v>
      </c>
      <c r="Q6">
        <f>SUM(ECO_ECO_Capocollo!Q6,ECO_ECO_CardiodoppRiposo!Q6,ECO_ECO_TSA!Q6,ECO_ECO_GrossivasiAddominali!Q6,ECO_ECO_ArtiinfArterioso!Q6,ECO_EcodopplerArtiSupArterioso!Q6,ECO_Ecografia_MSK!Q6,ECO_Ecografia_DELL_AddomeComple!Q6,ECO_EcoAddomeSuperiore!Q6,ECO_EcoAddomeInferiore!Q6,ECO_EcoBilateraleMammella!Q6,ECO_EcoMonolateraleMammella!Q6,ECO_EcografiaScrotale!Q6,ECO_EcografiaGinecologica!Q6,ECO_EcocolordopplerScrotale!Q6)</f>
        <v>570</v>
      </c>
      <c r="R6">
        <f>SUM(ECO_ECO_Capocollo!R6,ECO_ECO_CardiodoppRiposo!R6,ECO_ECO_TSA!R6,ECO_ECO_GrossivasiAddominali!R6,ECO_ECO_ArtiinfArterioso!R6,ECO_EcodopplerArtiSupArterioso!R6,ECO_Ecografia_MSK!R6,ECO_Ecografia_DELL_AddomeComple!R6,ECO_EcoAddomeSuperiore!R6,ECO_EcoAddomeInferiore!R6,ECO_EcoBilateraleMammella!R6,ECO_EcoMonolateraleMammella!R6,ECO_EcografiaScrotale!R6,ECO_EcografiaGinecologica!R6,ECO_EcocolordopplerScrotale!R6)</f>
        <v>1339</v>
      </c>
      <c r="S6">
        <v>2025</v>
      </c>
      <c r="T6">
        <v>3</v>
      </c>
      <c r="U6">
        <f>SUM(ECO_ECO_Capocollo!U6,ECO_ECO_CardiodoppRiposo!U6,ECO_ECO_TSA!U6,ECO_ECO_GrossivasiAddominali!U6,ECO_ECO_ArtiinfArterioso!U6,ECO_EcodopplerArtiSupArterioso!U6,ECO_Ecografia_MSK!U6,ECO_Ecografia_DELL_AddomeComple!U6,ECO_EcoAddomeSuperiore!U6,ECO_EcoAddomeInferiore!U6,ECO_EcoBilateraleMammella!U6,ECO_EcoMonolateraleMammella!U6,ECO_EcografiaScrotale!U6,ECO_EcografiaGinecologica!U6,ECO_EcocolordopplerScrotale!U6)</f>
        <v>479623</v>
      </c>
      <c r="V6">
        <f>SUM(ECO_ECO_Capocollo!V6,ECO_ECO_CardiodoppRiposo!V6,ECO_ECO_TSA!V6,ECO_ECO_GrossivasiAddominali!V6,ECO_ECO_ArtiinfArterioso!V6,ECO_EcodopplerArtiSupArterioso!V6,ECO_Ecografia_MSK!V6,ECO_Ecografia_DELL_AddomeComple!V6,ECO_EcoAddomeSuperiore!V6,ECO_EcoAddomeInferiore!V6,ECO_EcoBilateraleMammella!V6,ECO_EcoMonolateraleMammella!V6,ECO_EcografiaScrotale!V6,ECO_EcografiaGinecologica!V6,ECO_EcocolordopplerScrotale!V6)</f>
        <v>240</v>
      </c>
      <c r="W6">
        <f>SUM(ECO_ECO_Capocollo!W6,ECO_ECO_CardiodoppRiposo!W6,ECO_ECO_TSA!W6,ECO_ECO_GrossivasiAddominali!W6,ECO_ECO_ArtiinfArterioso!W6,ECO_EcodopplerArtiSupArterioso!W6,ECO_Ecografia_MSK!W6,ECO_Ecografia_DELL_AddomeComple!W6,ECO_EcoAddomeSuperiore!W6,ECO_EcoAddomeInferiore!W6,ECO_EcoBilateraleMammella!W6,ECO_EcoMonolateraleMammella!W6,ECO_EcografiaScrotale!W6,ECO_EcografiaGinecologica!W6,ECO_EcocolordopplerScrotale!W6)</f>
        <v>978</v>
      </c>
      <c r="X6">
        <f>SUM(ECO_ECO_Capocollo!X6,ECO_ECO_CardiodoppRiposo!X6,ECO_ECO_TSA!X6,ECO_ECO_GrossivasiAddominali!X6,ECO_ECO_ArtiinfArterioso!X6,ECO_EcodopplerArtiSupArterioso!X6,ECO_Ecografia_MSK!X6,ECO_Ecografia_DELL_AddomeComple!X6,ECO_EcoAddomeSuperiore!X6,ECO_EcoAddomeInferiore!X6,ECO_EcoBilateraleMammella!X6,ECO_EcoMonolateraleMammella!X6,ECO_EcografiaScrotale!X6,ECO_EcografiaGinecologica!X6,ECO_EcocolordopplerScrotale!X6)</f>
        <v>2544</v>
      </c>
    </row>
    <row r="7" spans="1:24" x14ac:dyDescent="0.2">
      <c r="A7">
        <v>2025</v>
      </c>
      <c r="B7">
        <v>4</v>
      </c>
      <c r="C7">
        <f>SUM(ECO_ECO_Capocollo!C7,ECO_ECO_CardiodoppRiposo!C7,ECO_ECO_TSA!C7,ECO_ECO_GrossivasiAddominali!C7,ECO_ECO_ArtiinfArterioso!C7,ECO_EcodopplerArtiSupArterioso!C7,ECO_Ecografia_MSK!C7,ECO_Ecografia_DELL_AddomeComple!C7,ECO_EcoAddomeSuperiore!C7,ECO_EcoAddomeInferiore!C7,ECO_EcoBilateraleMammella!C7,ECO_EcoMonolateraleMammella!C7,ECO_EcografiaScrotale!C7,ECO_EcografiaGinecologica!C7,ECO_EcocolordopplerScrotale!C7)</f>
        <v>8134</v>
      </c>
      <c r="D7">
        <f>SUM(ECO_ECO_Capocollo!D7,ECO_ECO_CardiodoppRiposo!D7,ECO_ECO_TSA!D7,ECO_ECO_GrossivasiAddominali!D7,ECO_ECO_ArtiinfArterioso!D7,ECO_EcodopplerArtiSupArterioso!D7,ECO_Ecografia_MSK!D7,ECO_Ecografia_DELL_AddomeComple!D7,ECO_EcoAddomeSuperiore!D7,ECO_EcoAddomeInferiore!D7,ECO_EcoBilateraleMammella!D7,ECO_EcoMonolateraleMammella!D7,ECO_EcografiaScrotale!D7,ECO_EcografiaGinecologica!D7,ECO_EcocolordopplerScrotale!D7)</f>
        <v>9</v>
      </c>
      <c r="E7">
        <f>SUM(ECO_ECO_Capocollo!E7,ECO_ECO_CardiodoppRiposo!E7,ECO_ECO_TSA!E7,ECO_ECO_GrossivasiAddominali!E7,ECO_ECO_ArtiinfArterioso!E7,ECO_EcodopplerArtiSupArterioso!E7,ECO_Ecografia_MSK!E7,ECO_Ecografia_DELL_AddomeComple!E7,ECO_EcoAddomeSuperiore!E7,ECO_EcoAddomeInferiore!E7,ECO_EcoBilateraleMammella!E7,ECO_EcoMonolateraleMammella!E7,ECO_EcografiaScrotale!E7,ECO_EcografiaGinecologica!E7,ECO_EcocolordopplerScrotale!E7)</f>
        <v>29</v>
      </c>
      <c r="F7">
        <f>SUM(ECO_ECO_Capocollo!F7,ECO_ECO_CardiodoppRiposo!F7,ECO_ECO_TSA!F7,ECO_ECO_GrossivasiAddominali!F7,ECO_ECO_ArtiinfArterioso!F7,ECO_EcodopplerArtiSupArterioso!F7,ECO_Ecografia_MSK!F7,ECO_Ecografia_DELL_AddomeComple!F7,ECO_EcoAddomeSuperiore!F7,ECO_EcoAddomeInferiore!F7,ECO_EcoBilateraleMammella!F7,ECO_EcoMonolateraleMammella!F7,ECO_EcografiaScrotale!F7,ECO_EcografiaGinecologica!F7,ECO_EcocolordopplerScrotale!F7)</f>
        <v>103</v>
      </c>
      <c r="G7">
        <v>2025</v>
      </c>
      <c r="H7">
        <v>4</v>
      </c>
      <c r="I7">
        <f>SUM(ECO_ECO_Capocollo!I7,ECO_ECO_CardiodoppRiposo!I7,ECO_ECO_TSA!I7,ECO_ECO_GrossivasiAddominali!I7,ECO_ECO_ArtiinfArterioso!I7,ECO_EcodopplerArtiSupArterioso!I7,ECO_Ecografia_MSK!I7,ECO_Ecografia_DELL_AddomeComple!I7,ECO_EcoAddomeSuperiore!I7,ECO_EcoAddomeInferiore!I7,ECO_EcoBilateraleMammella!I7,ECO_EcoMonolateraleMammella!I7,ECO_EcografiaScrotale!I7,ECO_EcografiaGinecologica!I7,ECO_EcocolordopplerScrotale!I7)</f>
        <v>97767</v>
      </c>
      <c r="J7">
        <f>SUM(ECO_ECO_Capocollo!J7,ECO_ECO_CardiodoppRiposo!J7,ECO_ECO_TSA!J7,ECO_ECO_GrossivasiAddominali!J7,ECO_ECO_ArtiinfArterioso!J7,ECO_EcodopplerArtiSupArterioso!J7,ECO_Ecografia_MSK!J7,ECO_Ecografia_DELL_AddomeComple!J7,ECO_EcoAddomeSuperiore!J7,ECO_EcoAddomeInferiore!J7,ECO_EcoBilateraleMammella!J7,ECO_EcoMonolateraleMammella!J7,ECO_EcografiaScrotale!J7,ECO_EcografiaGinecologica!J7,ECO_EcocolordopplerScrotale!J7)</f>
        <v>90</v>
      </c>
      <c r="K7">
        <f>SUM(ECO_ECO_Capocollo!K7,ECO_ECO_CardiodoppRiposo!K7,ECO_ECO_TSA!K7,ECO_ECO_GrossivasiAddominali!K7,ECO_ECO_ArtiinfArterioso!K7,ECO_EcodopplerArtiSupArterioso!K7,ECO_Ecografia_MSK!K7,ECO_Ecografia_DELL_AddomeComple!K7,ECO_EcoAddomeSuperiore!K7,ECO_EcoAddomeInferiore!K7,ECO_EcoBilateraleMammella!K7,ECO_EcoMonolateraleMammella!K7,ECO_EcografiaScrotale!K7,ECO_EcografiaGinecologica!K7,ECO_EcocolordopplerScrotale!K7)</f>
        <v>142</v>
      </c>
      <c r="L7">
        <f>SUM(ECO_ECO_Capocollo!L7,ECO_ECO_CardiodoppRiposo!L7,ECO_ECO_TSA!L7,ECO_ECO_GrossivasiAddominali!L7,ECO_ECO_ArtiinfArterioso!L7,ECO_EcodopplerArtiSupArterioso!L7,ECO_Ecografia_MSK!L7,ECO_Ecografia_DELL_AddomeComple!L7,ECO_EcoAddomeSuperiore!L7,ECO_EcoAddomeInferiore!L7,ECO_EcoBilateraleMammella!L7,ECO_EcoMonolateraleMammella!L7,ECO_EcografiaScrotale!L7,ECO_EcografiaGinecologica!L7,ECO_EcocolordopplerScrotale!L7)</f>
        <v>333</v>
      </c>
      <c r="M7">
        <v>2025</v>
      </c>
      <c r="N7">
        <v>4</v>
      </c>
      <c r="O7">
        <f>SUM(ECO_ECO_Capocollo!O7,ECO_ECO_CardiodoppRiposo!O7,ECO_ECO_TSA!O7,ECO_ECO_GrossivasiAddominali!O7,ECO_ECO_ArtiinfArterioso!O7,ECO_EcodopplerArtiSupArterioso!O7,ECO_Ecografia_MSK!O7,ECO_Ecografia_DELL_AddomeComple!O7,ECO_EcoAddomeSuperiore!O7,ECO_EcoAddomeInferiore!O7,ECO_EcoBilateraleMammella!O7,ECO_EcoMonolateraleMammella!O7,ECO_EcografiaScrotale!O7,ECO_EcografiaGinecologica!O7,ECO_EcocolordopplerScrotale!O7)</f>
        <v>285075</v>
      </c>
      <c r="P7">
        <f>SUM(ECO_ECO_Capocollo!P7,ECO_ECO_CardiodoppRiposo!P7,ECO_ECO_TSA!P7,ECO_ECO_GrossivasiAddominali!P7,ECO_ECO_ArtiinfArterioso!P7,ECO_EcodopplerArtiSupArterioso!P7,ECO_Ecografia_MSK!P7,ECO_Ecografia_DELL_AddomeComple!P7,ECO_EcoAddomeSuperiore!P7,ECO_EcoAddomeInferiore!P7,ECO_EcoBilateraleMammella!P7,ECO_EcoMonolateraleMammella!P7,ECO_EcografiaScrotale!P7,ECO_EcografiaGinecologica!P7,ECO_EcocolordopplerScrotale!P7)</f>
        <v>218</v>
      </c>
      <c r="Q7">
        <f>SUM(ECO_ECO_Capocollo!Q7,ECO_ECO_CardiodoppRiposo!Q7,ECO_ECO_TSA!Q7,ECO_ECO_GrossivasiAddominali!Q7,ECO_ECO_ArtiinfArterioso!Q7,ECO_EcodopplerArtiSupArterioso!Q7,ECO_Ecografia_MSK!Q7,ECO_Ecografia_DELL_AddomeComple!Q7,ECO_EcoAddomeSuperiore!Q7,ECO_EcoAddomeInferiore!Q7,ECO_EcoBilateraleMammella!Q7,ECO_EcoMonolateraleMammella!Q7,ECO_EcografiaScrotale!Q7,ECO_EcografiaGinecologica!Q7,ECO_EcocolordopplerScrotale!Q7)</f>
        <v>593</v>
      </c>
      <c r="R7">
        <f>SUM(ECO_ECO_Capocollo!R7,ECO_ECO_CardiodoppRiposo!R7,ECO_ECO_TSA!R7,ECO_ECO_GrossivasiAddominali!R7,ECO_ECO_ArtiinfArterioso!R7,ECO_EcodopplerArtiSupArterioso!R7,ECO_Ecografia_MSK!R7,ECO_Ecografia_DELL_AddomeComple!R7,ECO_EcoAddomeSuperiore!R7,ECO_EcoAddomeInferiore!R7,ECO_EcoBilateraleMammella!R7,ECO_EcoMonolateraleMammella!R7,ECO_EcografiaScrotale!R7,ECO_EcografiaGinecologica!R7,ECO_EcocolordopplerScrotale!R7)</f>
        <v>1356</v>
      </c>
      <c r="S7">
        <v>2025</v>
      </c>
      <c r="T7">
        <v>4</v>
      </c>
      <c r="U7">
        <f>SUM(ECO_ECO_Capocollo!U7,ECO_ECO_CardiodoppRiposo!U7,ECO_ECO_TSA!U7,ECO_ECO_GrossivasiAddominali!U7,ECO_ECO_ArtiinfArterioso!U7,ECO_EcodopplerArtiSupArterioso!U7,ECO_Ecografia_MSK!U7,ECO_Ecografia_DELL_AddomeComple!U7,ECO_EcoAddomeSuperiore!U7,ECO_EcoAddomeInferiore!U7,ECO_EcoBilateraleMammella!U7,ECO_EcoMonolateraleMammella!U7,ECO_EcografiaScrotale!U7,ECO_EcografiaGinecologica!U7,ECO_EcocolordopplerScrotale!U7)</f>
        <v>407611</v>
      </c>
      <c r="V7">
        <f>SUM(ECO_ECO_Capocollo!V7,ECO_ECO_CardiodoppRiposo!V7,ECO_ECO_TSA!V7,ECO_ECO_GrossivasiAddominali!V7,ECO_ECO_ArtiinfArterioso!V7,ECO_EcodopplerArtiSupArterioso!V7,ECO_Ecografia_MSK!V7,ECO_Ecografia_DELL_AddomeComple!V7,ECO_EcoAddomeSuperiore!V7,ECO_EcoAddomeInferiore!V7,ECO_EcoBilateraleMammella!V7,ECO_EcoMonolateraleMammella!V7,ECO_EcografiaScrotale!V7,ECO_EcografiaGinecologica!V7,ECO_EcocolordopplerScrotale!V7)</f>
        <v>266</v>
      </c>
      <c r="W7">
        <f>SUM(ECO_ECO_Capocollo!W7,ECO_ECO_CardiodoppRiposo!W7,ECO_ECO_TSA!W7,ECO_ECO_GrossivasiAddominali!W7,ECO_ECO_ArtiinfArterioso!W7,ECO_EcodopplerArtiSupArterioso!W7,ECO_Ecografia_MSK!W7,ECO_Ecografia_DELL_AddomeComple!W7,ECO_EcoAddomeSuperiore!W7,ECO_EcoAddomeInferiore!W7,ECO_EcoBilateraleMammella!W7,ECO_EcoMonolateraleMammella!W7,ECO_EcografiaScrotale!W7,ECO_EcografiaGinecologica!W7,ECO_EcocolordopplerScrotale!W7)</f>
        <v>952</v>
      </c>
      <c r="X7">
        <f>SUM(ECO_ECO_Capocollo!X7,ECO_ECO_CardiodoppRiposo!X7,ECO_ECO_TSA!X7,ECO_ECO_GrossivasiAddominali!X7,ECO_ECO_ArtiinfArterioso!X7,ECO_EcodopplerArtiSupArterioso!X7,ECO_Ecografia_MSK!X7,ECO_Ecografia_DELL_AddomeComple!X7,ECO_EcoAddomeSuperiore!X7,ECO_EcoAddomeInferiore!X7,ECO_EcoBilateraleMammella!X7,ECO_EcoMonolateraleMammella!X7,ECO_EcografiaScrotale!X7,ECO_EcografiaGinecologica!X7,ECO_EcocolordopplerScrotale!X7)</f>
        <v>2577</v>
      </c>
    </row>
    <row r="8" spans="1:24" x14ac:dyDescent="0.2">
      <c r="A8">
        <v>2025</v>
      </c>
      <c r="B8">
        <v>5</v>
      </c>
      <c r="C8">
        <f>SUM(ECO_ECO_Capocollo!C8,ECO_ECO_CardiodoppRiposo!C8,ECO_ECO_TSA!C8,ECO_ECO_GrossivasiAddominali!C8,ECO_ECO_ArtiinfArterioso!C8,ECO_EcodopplerArtiSupArterioso!C8,ECO_Ecografia_MSK!C8,ECO_Ecografia_DELL_AddomeComple!C8,ECO_EcoAddomeSuperiore!C8,ECO_EcoAddomeInferiore!C8,ECO_EcoBilateraleMammella!C8,ECO_EcoMonolateraleMammella!C8,ECO_EcografiaScrotale!C8,ECO_EcografiaGinecologica!C8,ECO_EcocolordopplerScrotale!C8)</f>
        <v>9148</v>
      </c>
      <c r="D8">
        <f>SUM(ECO_ECO_Capocollo!D8,ECO_ECO_CardiodoppRiposo!D8,ECO_ECO_TSA!D8,ECO_ECO_GrossivasiAddominali!D8,ECO_ECO_ArtiinfArterioso!D8,ECO_EcodopplerArtiSupArterioso!D8,ECO_Ecografia_MSK!D8,ECO_Ecografia_DELL_AddomeComple!D8,ECO_EcoAddomeSuperiore!D8,ECO_EcoAddomeInferiore!D8,ECO_EcoBilateraleMammella!D8,ECO_EcoMonolateraleMammella!D8,ECO_EcografiaScrotale!D8,ECO_EcografiaGinecologica!D8,ECO_EcocolordopplerScrotale!D8)</f>
        <v>11</v>
      </c>
      <c r="E8">
        <f>SUM(ECO_ECO_Capocollo!E8,ECO_ECO_CardiodoppRiposo!E8,ECO_ECO_TSA!E8,ECO_ECO_GrossivasiAddominali!E8,ECO_ECO_ArtiinfArterioso!E8,ECO_EcodopplerArtiSupArterioso!E8,ECO_Ecografia_MSK!E8,ECO_Ecografia_DELL_AddomeComple!E8,ECO_EcoAddomeSuperiore!E8,ECO_EcoAddomeInferiore!E8,ECO_EcoBilateraleMammella!E8,ECO_EcoMonolateraleMammella!E8,ECO_EcografiaScrotale!E8,ECO_EcografiaGinecologica!E8,ECO_EcocolordopplerScrotale!E8)</f>
        <v>35</v>
      </c>
      <c r="F8">
        <f>SUM(ECO_ECO_Capocollo!F8,ECO_ECO_CardiodoppRiposo!F8,ECO_ECO_TSA!F8,ECO_ECO_GrossivasiAddominali!F8,ECO_ECO_ArtiinfArterioso!F8,ECO_EcodopplerArtiSupArterioso!F8,ECO_Ecografia_MSK!F8,ECO_Ecografia_DELL_AddomeComple!F8,ECO_EcoAddomeSuperiore!F8,ECO_EcoAddomeInferiore!F8,ECO_EcoBilateraleMammella!F8,ECO_EcoMonolateraleMammella!F8,ECO_EcografiaScrotale!F8,ECO_EcografiaGinecologica!F8,ECO_EcocolordopplerScrotale!F8)</f>
        <v>102</v>
      </c>
      <c r="G8">
        <v>2025</v>
      </c>
      <c r="H8">
        <v>5</v>
      </c>
      <c r="I8">
        <f>SUM(ECO_ECO_Capocollo!I8,ECO_ECO_CardiodoppRiposo!I8,ECO_ECO_TSA!I8,ECO_ECO_GrossivasiAddominali!I8,ECO_ECO_ArtiinfArterioso!I8,ECO_EcodopplerArtiSupArterioso!I8,ECO_Ecografia_MSK!I8,ECO_Ecografia_DELL_AddomeComple!I8,ECO_EcoAddomeSuperiore!I8,ECO_EcoAddomeInferiore!I8,ECO_EcoBilateraleMammella!I8,ECO_EcoMonolateraleMammella!I8,ECO_EcografiaScrotale!I8,ECO_EcografiaGinecologica!I8,ECO_EcocolordopplerScrotale!I8)</f>
        <v>108875</v>
      </c>
      <c r="J8">
        <f>SUM(ECO_ECO_Capocollo!J8,ECO_ECO_CardiodoppRiposo!J8,ECO_ECO_TSA!J8,ECO_ECO_GrossivasiAddominali!J8,ECO_ECO_ArtiinfArterioso!J8,ECO_EcodopplerArtiSupArterioso!J8,ECO_Ecografia_MSK!J8,ECO_Ecografia_DELL_AddomeComple!J8,ECO_EcoAddomeSuperiore!J8,ECO_EcoAddomeInferiore!J8,ECO_EcoBilateraleMammella!J8,ECO_EcoMonolateraleMammella!J8,ECO_EcografiaScrotale!J8,ECO_EcografiaGinecologica!J8,ECO_EcocolordopplerScrotale!J8)</f>
        <v>87</v>
      </c>
      <c r="K8">
        <f>SUM(ECO_ECO_Capocollo!K8,ECO_ECO_CardiodoppRiposo!K8,ECO_ECO_TSA!K8,ECO_ECO_GrossivasiAddominali!K8,ECO_ECO_ArtiinfArterioso!K8,ECO_EcodopplerArtiSupArterioso!K8,ECO_Ecografia_MSK!K8,ECO_Ecografia_DELL_AddomeComple!K8,ECO_EcoAddomeSuperiore!K8,ECO_EcoAddomeInferiore!K8,ECO_EcoBilateraleMammella!K8,ECO_EcoMonolateraleMammella!K8,ECO_EcografiaScrotale!K8,ECO_EcografiaGinecologica!K8,ECO_EcocolordopplerScrotale!K8)</f>
        <v>139</v>
      </c>
      <c r="L8">
        <f>SUM(ECO_ECO_Capocollo!L8,ECO_ECO_CardiodoppRiposo!L8,ECO_ECO_TSA!L8,ECO_ECO_GrossivasiAddominali!L8,ECO_ECO_ArtiinfArterioso!L8,ECO_EcodopplerArtiSupArterioso!L8,ECO_Ecografia_MSK!L8,ECO_Ecografia_DELL_AddomeComple!L8,ECO_EcoAddomeSuperiore!L8,ECO_EcoAddomeInferiore!L8,ECO_EcoBilateraleMammella!L8,ECO_EcoMonolateraleMammella!L8,ECO_EcografiaScrotale!L8,ECO_EcografiaGinecologica!L8,ECO_EcocolordopplerScrotale!L8)</f>
        <v>258</v>
      </c>
      <c r="M8">
        <v>2025</v>
      </c>
      <c r="N8">
        <v>5</v>
      </c>
      <c r="O8">
        <f>SUM(ECO_ECO_Capocollo!O8,ECO_ECO_CardiodoppRiposo!O8,ECO_ECO_TSA!O8,ECO_ECO_GrossivasiAddominali!O8,ECO_ECO_ArtiinfArterioso!O8,ECO_EcodopplerArtiSupArterioso!O8,ECO_Ecografia_MSK!O8,ECO_Ecografia_DELL_AddomeComple!O8,ECO_EcoAddomeSuperiore!O8,ECO_EcoAddomeInferiore!O8,ECO_EcoBilateraleMammella!O8,ECO_EcoMonolateraleMammella!O8,ECO_EcografiaScrotale!O8,ECO_EcografiaGinecologica!O8,ECO_EcocolordopplerScrotale!O8)</f>
        <v>304351</v>
      </c>
      <c r="P8">
        <f>SUM(ECO_ECO_Capocollo!P8,ECO_ECO_CardiodoppRiposo!P8,ECO_ECO_TSA!P8,ECO_ECO_GrossivasiAddominali!P8,ECO_ECO_ArtiinfArterioso!P8,ECO_EcodopplerArtiSupArterioso!P8,ECO_Ecografia_MSK!P8,ECO_Ecografia_DELL_AddomeComple!P8,ECO_EcoAddomeSuperiore!P8,ECO_EcoAddomeInferiore!P8,ECO_EcoBilateraleMammella!P8,ECO_EcoMonolateraleMammella!P8,ECO_EcografiaScrotale!P8,ECO_EcografiaGinecologica!P8,ECO_EcocolordopplerScrotale!P8)</f>
        <v>176</v>
      </c>
      <c r="Q8">
        <f>SUM(ECO_ECO_Capocollo!Q8,ECO_ECO_CardiodoppRiposo!Q8,ECO_ECO_TSA!Q8,ECO_ECO_GrossivasiAddominali!Q8,ECO_ECO_ArtiinfArterioso!Q8,ECO_EcodopplerArtiSupArterioso!Q8,ECO_Ecografia_MSK!Q8,ECO_Ecografia_DELL_AddomeComple!Q8,ECO_EcoAddomeSuperiore!Q8,ECO_EcoAddomeInferiore!Q8,ECO_EcoBilateraleMammella!Q8,ECO_EcoMonolateraleMammella!Q8,ECO_EcografiaScrotale!Q8,ECO_EcografiaGinecologica!Q8,ECO_EcocolordopplerScrotale!Q8)</f>
        <v>535</v>
      </c>
      <c r="R8">
        <f>SUM(ECO_ECO_Capocollo!R8,ECO_ECO_CardiodoppRiposo!R8,ECO_ECO_TSA!R8,ECO_ECO_GrossivasiAddominali!R8,ECO_ECO_ArtiinfArterioso!R8,ECO_EcodopplerArtiSupArterioso!R8,ECO_Ecografia_MSK!R8,ECO_Ecografia_DELL_AddomeComple!R8,ECO_EcoAddomeSuperiore!R8,ECO_EcoAddomeInferiore!R8,ECO_EcoBilateraleMammella!R8,ECO_EcoMonolateraleMammella!R8,ECO_EcografiaScrotale!R8,ECO_EcografiaGinecologica!R8,ECO_EcocolordopplerScrotale!R8)</f>
        <v>1367</v>
      </c>
      <c r="S8">
        <v>2025</v>
      </c>
      <c r="T8">
        <v>5</v>
      </c>
      <c r="U8">
        <f>SUM(ECO_ECO_Capocollo!U8,ECO_ECO_CardiodoppRiposo!U8,ECO_ECO_TSA!U8,ECO_ECO_GrossivasiAddominali!U8,ECO_ECO_ArtiinfArterioso!U8,ECO_EcodopplerArtiSupArterioso!U8,ECO_Ecografia_MSK!U8,ECO_Ecografia_DELL_AddomeComple!U8,ECO_EcoAddomeSuperiore!U8,ECO_EcoAddomeInferiore!U8,ECO_EcoBilateraleMammella!U8,ECO_EcoMonolateraleMammella!U8,ECO_EcografiaScrotale!U8,ECO_EcografiaGinecologica!U8,ECO_EcocolordopplerScrotale!U8)</f>
        <v>449230</v>
      </c>
      <c r="V8">
        <f>SUM(ECO_ECO_Capocollo!V8,ECO_ECO_CardiodoppRiposo!V8,ECO_ECO_TSA!V8,ECO_ECO_GrossivasiAddominali!V8,ECO_ECO_ArtiinfArterioso!V8,ECO_EcodopplerArtiSupArterioso!V8,ECO_Ecografia_MSK!V8,ECO_Ecografia_DELL_AddomeComple!V8,ECO_EcoAddomeSuperiore!V8,ECO_EcoAddomeInferiore!V8,ECO_EcoBilateraleMammella!V8,ECO_EcoMonolateraleMammella!V8,ECO_EcografiaScrotale!V8,ECO_EcografiaGinecologica!V8,ECO_EcocolordopplerScrotale!V8)</f>
        <v>235</v>
      </c>
      <c r="W8">
        <f>SUM(ECO_ECO_Capocollo!W8,ECO_ECO_CardiodoppRiposo!W8,ECO_ECO_TSA!W8,ECO_ECO_GrossivasiAddominali!W8,ECO_ECO_ArtiinfArterioso!W8,ECO_EcodopplerArtiSupArterioso!W8,ECO_Ecografia_MSK!W8,ECO_Ecografia_DELL_AddomeComple!W8,ECO_EcoAddomeSuperiore!W8,ECO_EcoAddomeInferiore!W8,ECO_EcoBilateraleMammella!W8,ECO_EcoMonolateraleMammella!W8,ECO_EcografiaScrotale!W8,ECO_EcografiaGinecologica!W8,ECO_EcocolordopplerScrotale!W8)</f>
        <v>913</v>
      </c>
      <c r="X8">
        <f>SUM(ECO_ECO_Capocollo!X8,ECO_ECO_CardiodoppRiposo!X8,ECO_ECO_TSA!X8,ECO_ECO_GrossivasiAddominali!X8,ECO_ECO_ArtiinfArterioso!X8,ECO_EcodopplerArtiSupArterioso!X8,ECO_Ecografia_MSK!X8,ECO_Ecografia_DELL_AddomeComple!X8,ECO_EcoAddomeSuperiore!X8,ECO_EcoAddomeInferiore!X8,ECO_EcoBilateraleMammella!X8,ECO_EcoMonolateraleMammella!X8,ECO_EcografiaScrotale!X8,ECO_EcografiaGinecologica!X8,ECO_EcocolordopplerScrotale!X8)</f>
        <v>2485</v>
      </c>
    </row>
    <row r="9" spans="1:24" x14ac:dyDescent="0.2">
      <c r="A9">
        <v>2025</v>
      </c>
      <c r="B9">
        <v>6</v>
      </c>
      <c r="C9">
        <f>SUM(ECO_ECO_Capocollo!C9,ECO_ECO_CardiodoppRiposo!C9,ECO_ECO_TSA!C9,ECO_ECO_GrossivasiAddominali!C9,ECO_ECO_ArtiinfArterioso!C9,ECO_EcodopplerArtiSupArterioso!C9,ECO_Ecografia_MSK!C9,ECO_Ecografia_DELL_AddomeComple!C9,ECO_EcoAddomeSuperiore!C9,ECO_EcoAddomeInferiore!C9,ECO_EcoBilateraleMammella!C9,ECO_EcoMonolateraleMammella!C9,ECO_EcografiaScrotale!C9,ECO_EcografiaGinecologica!C9,ECO_EcocolordopplerScrotale!C9)</f>
        <v>8333</v>
      </c>
      <c r="D9">
        <f>SUM(ECO_ECO_Capocollo!D9,ECO_ECO_CardiodoppRiposo!D9,ECO_ECO_TSA!D9,ECO_ECO_GrossivasiAddominali!D9,ECO_ECO_ArtiinfArterioso!D9,ECO_EcodopplerArtiSupArterioso!D9,ECO_Ecografia_MSK!D9,ECO_Ecografia_DELL_AddomeComple!D9,ECO_EcoAddomeSuperiore!D9,ECO_EcoAddomeInferiore!D9,ECO_EcoBilateraleMammella!D9,ECO_EcoMonolateraleMammella!D9,ECO_EcografiaScrotale!D9,ECO_EcografiaGinecologica!D9,ECO_EcocolordopplerScrotale!D9)</f>
        <v>11</v>
      </c>
      <c r="E9">
        <f>SUM(ECO_ECO_Capocollo!E9,ECO_ECO_CardiodoppRiposo!E9,ECO_ECO_TSA!E9,ECO_ECO_GrossivasiAddominali!E9,ECO_ECO_ArtiinfArterioso!E9,ECO_EcodopplerArtiSupArterioso!E9,ECO_Ecografia_MSK!E9,ECO_Ecografia_DELL_AddomeComple!E9,ECO_EcoAddomeSuperiore!E9,ECO_EcoAddomeInferiore!E9,ECO_EcoBilateraleMammella!E9,ECO_EcoMonolateraleMammella!E9,ECO_EcografiaScrotale!E9,ECO_EcografiaGinecologica!E9,ECO_EcocolordopplerScrotale!E9)</f>
        <v>31</v>
      </c>
      <c r="F9">
        <f>SUM(ECO_ECO_Capocollo!F9,ECO_ECO_CardiodoppRiposo!F9,ECO_ECO_TSA!F9,ECO_ECO_GrossivasiAddominali!F9,ECO_ECO_ArtiinfArterioso!F9,ECO_EcodopplerArtiSupArterioso!F9,ECO_Ecografia_MSK!F9,ECO_Ecografia_DELL_AddomeComple!F9,ECO_EcoAddomeSuperiore!F9,ECO_EcoAddomeInferiore!F9,ECO_EcoBilateraleMammella!F9,ECO_EcoMonolateraleMammella!F9,ECO_EcografiaScrotale!F9,ECO_EcografiaGinecologica!F9,ECO_EcocolordopplerScrotale!F9)</f>
        <v>94</v>
      </c>
      <c r="G9">
        <v>2025</v>
      </c>
      <c r="H9">
        <v>6</v>
      </c>
      <c r="I9">
        <f>SUM(ECO_ECO_Capocollo!I9,ECO_ECO_CardiodoppRiposo!I9,ECO_ECO_TSA!I9,ECO_ECO_GrossivasiAddominali!I9,ECO_ECO_ArtiinfArterioso!I9,ECO_EcodopplerArtiSupArterioso!I9,ECO_Ecografia_MSK!I9,ECO_Ecografia_DELL_AddomeComple!I9,ECO_EcoAddomeSuperiore!I9,ECO_EcoAddomeInferiore!I9,ECO_EcoBilateraleMammella!I9,ECO_EcoMonolateraleMammella!I9,ECO_EcografiaScrotale!I9,ECO_EcografiaGinecologica!I9,ECO_EcocolordopplerScrotale!I9)</f>
        <v>98558</v>
      </c>
      <c r="J9">
        <f>SUM(ECO_ECO_Capocollo!J9,ECO_ECO_CardiodoppRiposo!J9,ECO_ECO_TSA!J9,ECO_ECO_GrossivasiAddominali!J9,ECO_ECO_ArtiinfArterioso!J9,ECO_EcodopplerArtiSupArterioso!J9,ECO_Ecografia_MSK!J9,ECO_Ecografia_DELL_AddomeComple!J9,ECO_EcoAddomeSuperiore!J9,ECO_EcoAddomeInferiore!J9,ECO_EcoBilateraleMammella!J9,ECO_EcoMonolateraleMammella!J9,ECO_EcografiaScrotale!J9,ECO_EcografiaGinecologica!J9,ECO_EcocolordopplerScrotale!J9)</f>
        <v>82</v>
      </c>
      <c r="K9">
        <f>SUM(ECO_ECO_Capocollo!K9,ECO_ECO_CardiodoppRiposo!K9,ECO_ECO_TSA!K9,ECO_ECO_GrossivasiAddominali!K9,ECO_ECO_ArtiinfArterioso!K9,ECO_EcodopplerArtiSupArterioso!K9,ECO_Ecografia_MSK!K9,ECO_Ecografia_DELL_AddomeComple!K9,ECO_EcoAddomeSuperiore!K9,ECO_EcoAddomeInferiore!K9,ECO_EcoBilateraleMammella!K9,ECO_EcoMonolateraleMammella!K9,ECO_EcografiaScrotale!K9,ECO_EcografiaGinecologica!K9,ECO_EcocolordopplerScrotale!K9)</f>
        <v>135</v>
      </c>
      <c r="L9">
        <f>SUM(ECO_ECO_Capocollo!L9,ECO_ECO_CardiodoppRiposo!L9,ECO_ECO_TSA!L9,ECO_ECO_GrossivasiAddominali!L9,ECO_ECO_ArtiinfArterioso!L9,ECO_EcodopplerArtiSupArterioso!L9,ECO_Ecografia_MSK!L9,ECO_Ecografia_DELL_AddomeComple!L9,ECO_EcoAddomeSuperiore!L9,ECO_EcoAddomeInferiore!L9,ECO_EcoBilateraleMammella!L9,ECO_EcoMonolateraleMammella!L9,ECO_EcografiaScrotale!L9,ECO_EcografiaGinecologica!L9,ECO_EcocolordopplerScrotale!L9)</f>
        <v>272</v>
      </c>
      <c r="M9">
        <v>2025</v>
      </c>
      <c r="N9">
        <v>6</v>
      </c>
      <c r="O9">
        <f>SUM(ECO_ECO_Capocollo!O9,ECO_ECO_CardiodoppRiposo!O9,ECO_ECO_TSA!O9,ECO_ECO_GrossivasiAddominali!O9,ECO_ECO_ArtiinfArterioso!O9,ECO_EcodopplerArtiSupArterioso!O9,ECO_Ecografia_MSK!O9,ECO_Ecografia_DELL_AddomeComple!O9,ECO_EcoAddomeSuperiore!O9,ECO_EcoAddomeInferiore!O9,ECO_EcoBilateraleMammella!O9,ECO_EcoMonolateraleMammella!O9,ECO_EcografiaScrotale!O9,ECO_EcografiaGinecologica!O9,ECO_EcocolordopplerScrotale!O9)</f>
        <v>279526</v>
      </c>
      <c r="P9">
        <f>SUM(ECO_ECO_Capocollo!P9,ECO_ECO_CardiodoppRiposo!P9,ECO_ECO_TSA!P9,ECO_ECO_GrossivasiAddominali!P9,ECO_ECO_ArtiinfArterioso!P9,ECO_EcodopplerArtiSupArterioso!P9,ECO_Ecografia_MSK!P9,ECO_Ecografia_DELL_AddomeComple!P9,ECO_EcoAddomeSuperiore!P9,ECO_EcoAddomeInferiore!P9,ECO_EcoBilateraleMammella!P9,ECO_EcoMonolateraleMammella!P9,ECO_EcografiaScrotale!P9,ECO_EcografiaGinecologica!P9,ECO_EcocolordopplerScrotale!P9)</f>
        <v>163</v>
      </c>
      <c r="Q9">
        <f>SUM(ECO_ECO_Capocollo!Q9,ECO_ECO_CardiodoppRiposo!Q9,ECO_ECO_TSA!Q9,ECO_ECO_GrossivasiAddominali!Q9,ECO_ECO_ArtiinfArterioso!Q9,ECO_EcodopplerArtiSupArterioso!Q9,ECO_Ecografia_MSK!Q9,ECO_Ecografia_DELL_AddomeComple!Q9,ECO_EcoAddomeSuperiore!Q9,ECO_EcoAddomeInferiore!Q9,ECO_EcoBilateraleMammella!Q9,ECO_EcoMonolateraleMammella!Q9,ECO_EcografiaScrotale!Q9,ECO_EcografiaGinecologica!Q9,ECO_EcocolordopplerScrotale!Q9)</f>
        <v>486</v>
      </c>
      <c r="R9">
        <f>SUM(ECO_ECO_Capocollo!R9,ECO_ECO_CardiodoppRiposo!R9,ECO_ECO_TSA!R9,ECO_ECO_GrossivasiAddominali!R9,ECO_ECO_ArtiinfArterioso!R9,ECO_EcodopplerArtiSupArterioso!R9,ECO_Ecografia_MSK!R9,ECO_Ecografia_DELL_AddomeComple!R9,ECO_EcoAddomeSuperiore!R9,ECO_EcoAddomeInferiore!R9,ECO_EcoBilateraleMammella!R9,ECO_EcoMonolateraleMammella!R9,ECO_EcografiaScrotale!R9,ECO_EcografiaGinecologica!R9,ECO_EcocolordopplerScrotale!R9)</f>
        <v>1400</v>
      </c>
      <c r="S9">
        <v>2025</v>
      </c>
      <c r="T9">
        <v>6</v>
      </c>
      <c r="U9">
        <f>SUM(ECO_ECO_Capocollo!U9,ECO_ECO_CardiodoppRiposo!U9,ECO_ECO_TSA!U9,ECO_ECO_GrossivasiAddominali!U9,ECO_ECO_ArtiinfArterioso!U9,ECO_EcodopplerArtiSupArterioso!U9,ECO_Ecografia_MSK!U9,ECO_Ecografia_DELL_AddomeComple!U9,ECO_EcoAddomeSuperiore!U9,ECO_EcoAddomeInferiore!U9,ECO_EcoBilateraleMammella!U9,ECO_EcoMonolateraleMammella!U9,ECO_EcografiaScrotale!U9,ECO_EcografiaGinecologica!U9,ECO_EcocolordopplerScrotale!U9)</f>
        <v>429482</v>
      </c>
      <c r="V9">
        <f>SUM(ECO_ECO_Capocollo!V9,ECO_ECO_CardiodoppRiposo!V9,ECO_ECO_TSA!V9,ECO_ECO_GrossivasiAddominali!V9,ECO_ECO_ArtiinfArterioso!V9,ECO_EcodopplerArtiSupArterioso!V9,ECO_Ecografia_MSK!V9,ECO_Ecografia_DELL_AddomeComple!V9,ECO_EcoAddomeSuperiore!V9,ECO_EcoAddomeInferiore!V9,ECO_EcoBilateraleMammella!V9,ECO_EcoMonolateraleMammella!V9,ECO_EcografiaScrotale!V9,ECO_EcografiaGinecologica!V9,ECO_EcocolordopplerScrotale!V9)</f>
        <v>227</v>
      </c>
      <c r="W9">
        <f>SUM(ECO_ECO_Capocollo!W9,ECO_ECO_CardiodoppRiposo!W9,ECO_ECO_TSA!W9,ECO_ECO_GrossivasiAddominali!W9,ECO_ECO_ArtiinfArterioso!W9,ECO_EcodopplerArtiSupArterioso!W9,ECO_Ecografia_MSK!W9,ECO_Ecografia_DELL_AddomeComple!W9,ECO_EcoAddomeSuperiore!W9,ECO_EcoAddomeInferiore!W9,ECO_EcoBilateraleMammella!W9,ECO_EcoMonolateraleMammella!W9,ECO_EcografiaScrotale!W9,ECO_EcografiaGinecologica!W9,ECO_EcocolordopplerScrotale!W9)</f>
        <v>921</v>
      </c>
      <c r="X9">
        <f>SUM(ECO_ECO_Capocollo!X9,ECO_ECO_CardiodoppRiposo!X9,ECO_ECO_TSA!X9,ECO_ECO_GrossivasiAddominali!X9,ECO_ECO_ArtiinfArterioso!X9,ECO_EcodopplerArtiSupArterioso!X9,ECO_Ecografia_MSK!X9,ECO_Ecografia_DELL_AddomeComple!X9,ECO_EcoAddomeSuperiore!X9,ECO_EcoAddomeInferiore!X9,ECO_EcoBilateraleMammella!X9,ECO_EcoMonolateraleMammella!X9,ECO_EcografiaScrotale!X9,ECO_EcografiaGinecologica!X9,ECO_EcocolordopplerScrotale!X9)</f>
        <v>2507</v>
      </c>
    </row>
    <row r="10" spans="1:24" x14ac:dyDescent="0.2">
      <c r="A10">
        <v>2025</v>
      </c>
      <c r="B10">
        <v>7</v>
      </c>
      <c r="C10">
        <f>SUM(ECO_ECO_Capocollo!C10,ECO_ECO_CardiodoppRiposo!C10,ECO_ECO_TSA!C10,ECO_ECO_GrossivasiAddominali!C10,ECO_ECO_ArtiinfArterioso!C10,ECO_EcodopplerArtiSupArterioso!C10,ECO_Ecografia_MSK!C10,ECO_Ecografia_DELL_AddomeComple!C10,ECO_EcoAddomeSuperiore!C10,ECO_EcoAddomeInferiore!C10,ECO_EcoBilateraleMammella!C10,ECO_EcoMonolateraleMammella!C10,ECO_EcografiaScrotale!C10,ECO_EcografiaGinecologica!C10,ECO_EcocolordopplerScrotale!C10)</f>
        <v>8652</v>
      </c>
      <c r="D10">
        <f>SUM(ECO_ECO_Capocollo!D10,ECO_ECO_CardiodoppRiposo!D10,ECO_ECO_TSA!D10,ECO_ECO_GrossivasiAddominali!D10,ECO_ECO_ArtiinfArterioso!D10,ECO_EcodopplerArtiSupArterioso!D10,ECO_Ecografia_MSK!D10,ECO_Ecografia_DELL_AddomeComple!D10,ECO_EcoAddomeSuperiore!D10,ECO_EcoAddomeInferiore!D10,ECO_EcoBilateraleMammella!D10,ECO_EcoMonolateraleMammella!D10,ECO_EcografiaScrotale!D10,ECO_EcografiaGinecologica!D10,ECO_EcocolordopplerScrotale!D10)</f>
        <v>11</v>
      </c>
      <c r="E10">
        <f>SUM(ECO_ECO_Capocollo!E10,ECO_ECO_CardiodoppRiposo!E10,ECO_ECO_TSA!E10,ECO_ECO_GrossivasiAddominali!E10,ECO_ECO_ArtiinfArterioso!E10,ECO_EcodopplerArtiSupArterioso!E10,ECO_Ecografia_MSK!E10,ECO_Ecografia_DELL_AddomeComple!E10,ECO_EcoAddomeSuperiore!E10,ECO_EcoAddomeInferiore!E10,ECO_EcoBilateraleMammella!E10,ECO_EcoMonolateraleMammella!E10,ECO_EcografiaScrotale!E10,ECO_EcografiaGinecologica!E10,ECO_EcocolordopplerScrotale!E10)</f>
        <v>29</v>
      </c>
      <c r="F10">
        <f>SUM(ECO_ECO_Capocollo!F10,ECO_ECO_CardiodoppRiposo!F10,ECO_ECO_TSA!F10,ECO_ECO_GrossivasiAddominali!F10,ECO_ECO_ArtiinfArterioso!F10,ECO_EcodopplerArtiSupArterioso!F10,ECO_Ecografia_MSK!F10,ECO_Ecografia_DELL_AddomeComple!F10,ECO_EcoAddomeSuperiore!F10,ECO_EcoAddomeInferiore!F10,ECO_EcoBilateraleMammella!F10,ECO_EcoMonolateraleMammella!F10,ECO_EcografiaScrotale!F10,ECO_EcografiaGinecologica!F10,ECO_EcocolordopplerScrotale!F10)</f>
        <v>85</v>
      </c>
      <c r="G10">
        <v>2025</v>
      </c>
      <c r="H10">
        <v>7</v>
      </c>
      <c r="I10">
        <f>SUM(ECO_ECO_Capocollo!I10,ECO_ECO_CardiodoppRiposo!I10,ECO_ECO_TSA!I10,ECO_ECO_GrossivasiAddominali!I10,ECO_ECO_ArtiinfArterioso!I10,ECO_EcodopplerArtiSupArterioso!I10,ECO_Ecografia_MSK!I10,ECO_Ecografia_DELL_AddomeComple!I10,ECO_EcoAddomeSuperiore!I10,ECO_EcoAddomeInferiore!I10,ECO_EcoBilateraleMammella!I10,ECO_EcoMonolateraleMammella!I10,ECO_EcografiaScrotale!I10,ECO_EcografiaGinecologica!I10,ECO_EcocolordopplerScrotale!I10)</f>
        <v>101758</v>
      </c>
      <c r="J10">
        <f>SUM(ECO_ECO_Capocollo!J10,ECO_ECO_CardiodoppRiposo!J10,ECO_ECO_TSA!J10,ECO_ECO_GrossivasiAddominali!J10,ECO_ECO_ArtiinfArterioso!J10,ECO_EcodopplerArtiSupArterioso!J10,ECO_Ecografia_MSK!J10,ECO_Ecografia_DELL_AddomeComple!J10,ECO_EcoAddomeSuperiore!J10,ECO_EcoAddomeInferiore!J10,ECO_EcoBilateraleMammella!J10,ECO_EcoMonolateraleMammella!J10,ECO_EcografiaScrotale!J10,ECO_EcografiaGinecologica!J10,ECO_EcocolordopplerScrotale!J10)</f>
        <v>77</v>
      </c>
      <c r="K10">
        <f>SUM(ECO_ECO_Capocollo!K10,ECO_ECO_CardiodoppRiposo!K10,ECO_ECO_TSA!K10,ECO_ECO_GrossivasiAddominali!K10,ECO_ECO_ArtiinfArterioso!K10,ECO_EcodopplerArtiSupArterioso!K10,ECO_Ecografia_MSK!K10,ECO_Ecografia_DELL_AddomeComple!K10,ECO_EcoAddomeSuperiore!K10,ECO_EcoAddomeInferiore!K10,ECO_EcoBilateraleMammella!K10,ECO_EcoMonolateraleMammella!K10,ECO_EcografiaScrotale!K10,ECO_EcografiaGinecologica!K10,ECO_EcocolordopplerScrotale!K10)</f>
        <v>128</v>
      </c>
      <c r="L10">
        <f>SUM(ECO_ECO_Capocollo!L10,ECO_ECO_CardiodoppRiposo!L10,ECO_ECO_TSA!L10,ECO_ECO_GrossivasiAddominali!L10,ECO_ECO_ArtiinfArterioso!L10,ECO_EcodopplerArtiSupArterioso!L10,ECO_Ecografia_MSK!L10,ECO_Ecografia_DELL_AddomeComple!L10,ECO_EcoAddomeSuperiore!L10,ECO_EcoAddomeInferiore!L10,ECO_EcoBilateraleMammella!L10,ECO_EcoMonolateraleMammella!L10,ECO_EcografiaScrotale!L10,ECO_EcografiaGinecologica!L10,ECO_EcocolordopplerScrotale!L10)</f>
        <v>264</v>
      </c>
      <c r="M10">
        <v>2025</v>
      </c>
      <c r="N10">
        <v>7</v>
      </c>
      <c r="O10">
        <f>SUM(ECO_ECO_Capocollo!O10,ECO_ECO_CardiodoppRiposo!O10,ECO_ECO_TSA!O10,ECO_ECO_GrossivasiAddominali!O10,ECO_ECO_ArtiinfArterioso!O10,ECO_EcodopplerArtiSupArterioso!O10,ECO_Ecografia_MSK!O10,ECO_Ecografia_DELL_AddomeComple!O10,ECO_EcoAddomeSuperiore!O10,ECO_EcoAddomeInferiore!O10,ECO_EcoBilateraleMammella!O10,ECO_EcoMonolateraleMammella!O10,ECO_EcografiaScrotale!O10,ECO_EcografiaGinecologica!O10,ECO_EcocolordopplerScrotale!O10)</f>
        <v>289036</v>
      </c>
      <c r="P10">
        <f>SUM(ECO_ECO_Capocollo!P10,ECO_ECO_CardiodoppRiposo!P10,ECO_ECO_TSA!P10,ECO_ECO_GrossivasiAddominali!P10,ECO_ECO_ArtiinfArterioso!P10,ECO_EcodopplerArtiSupArterioso!P10,ECO_Ecografia_MSK!P10,ECO_Ecografia_DELL_AddomeComple!P10,ECO_EcoAddomeSuperiore!P10,ECO_EcoAddomeInferiore!P10,ECO_EcoBilateraleMammella!P10,ECO_EcoMonolateraleMammella!P10,ECO_EcografiaScrotale!P10,ECO_EcografiaGinecologica!P10,ECO_EcocolordopplerScrotale!P10)</f>
        <v>176</v>
      </c>
      <c r="Q10">
        <f>SUM(ECO_ECO_Capocollo!Q10,ECO_ECO_CardiodoppRiposo!Q10,ECO_ECO_TSA!Q10,ECO_ECO_GrossivasiAddominali!Q10,ECO_ECO_ArtiinfArterioso!Q10,ECO_EcodopplerArtiSupArterioso!Q10,ECO_Ecografia_MSK!Q10,ECO_Ecografia_DELL_AddomeComple!Q10,ECO_EcoAddomeSuperiore!Q10,ECO_EcoAddomeInferiore!Q10,ECO_EcoBilateraleMammella!Q10,ECO_EcoMonolateraleMammella!Q10,ECO_EcografiaScrotale!Q10,ECO_EcografiaGinecologica!Q10,ECO_EcocolordopplerScrotale!Q10)</f>
        <v>565</v>
      </c>
      <c r="R10">
        <f>SUM(ECO_ECO_Capocollo!R10,ECO_ECO_CardiodoppRiposo!R10,ECO_ECO_TSA!R10,ECO_ECO_GrossivasiAddominali!R10,ECO_ECO_ArtiinfArterioso!R10,ECO_EcodopplerArtiSupArterioso!R10,ECO_Ecografia_MSK!R10,ECO_Ecografia_DELL_AddomeComple!R10,ECO_EcoAddomeSuperiore!R10,ECO_EcoAddomeInferiore!R10,ECO_EcoBilateraleMammella!R10,ECO_EcoMonolateraleMammella!R10,ECO_EcografiaScrotale!R10,ECO_EcografiaGinecologica!R10,ECO_EcocolordopplerScrotale!R10)</f>
        <v>1358</v>
      </c>
      <c r="S10">
        <v>2025</v>
      </c>
      <c r="T10">
        <v>7</v>
      </c>
      <c r="U10">
        <f>SUM(ECO_ECO_Capocollo!U10,ECO_ECO_CardiodoppRiposo!U10,ECO_ECO_TSA!U10,ECO_ECO_GrossivasiAddominali!U10,ECO_ECO_ArtiinfArterioso!U10,ECO_EcodopplerArtiSupArterioso!U10,ECO_Ecografia_MSK!U10,ECO_Ecografia_DELL_AddomeComple!U10,ECO_EcoAddomeSuperiore!U10,ECO_EcoAddomeInferiore!U10,ECO_EcoBilateraleMammella!U10,ECO_EcoMonolateraleMammella!U10,ECO_EcografiaScrotale!U10,ECO_EcografiaGinecologica!U10,ECO_EcocolordopplerScrotale!U10)</f>
        <v>441241</v>
      </c>
      <c r="V10">
        <f>SUM(ECO_ECO_Capocollo!V10,ECO_ECO_CardiodoppRiposo!V10,ECO_ECO_TSA!V10,ECO_ECO_GrossivasiAddominali!V10,ECO_ECO_ArtiinfArterioso!V10,ECO_EcodopplerArtiSupArterioso!V10,ECO_Ecografia_MSK!V10,ECO_Ecografia_DELL_AddomeComple!V10,ECO_EcoAddomeSuperiore!V10,ECO_EcoAddomeInferiore!V10,ECO_EcoBilateraleMammella!V10,ECO_EcoMonolateraleMammella!V10,ECO_EcografiaScrotale!V10,ECO_EcografiaGinecologica!V10,ECO_EcocolordopplerScrotale!V10)</f>
        <v>217</v>
      </c>
      <c r="W10">
        <f>SUM(ECO_ECO_Capocollo!W10,ECO_ECO_CardiodoppRiposo!W10,ECO_ECO_TSA!W10,ECO_ECO_GrossivasiAddominali!W10,ECO_ECO_ArtiinfArterioso!W10,ECO_EcodopplerArtiSupArterioso!W10,ECO_Ecografia_MSK!W10,ECO_Ecografia_DELL_AddomeComple!W10,ECO_EcoAddomeSuperiore!W10,ECO_EcoAddomeInferiore!W10,ECO_EcoBilateraleMammella!W10,ECO_EcoMonolateraleMammella!W10,ECO_EcografiaScrotale!W10,ECO_EcografiaGinecologica!W10,ECO_EcocolordopplerScrotale!W10)</f>
        <v>960</v>
      </c>
      <c r="X10">
        <f>SUM(ECO_ECO_Capocollo!X10,ECO_ECO_CardiodoppRiposo!X10,ECO_ECO_TSA!X10,ECO_ECO_GrossivasiAddominali!X10,ECO_ECO_ArtiinfArterioso!X10,ECO_EcodopplerArtiSupArterioso!X10,ECO_Ecografia_MSK!X10,ECO_Ecografia_DELL_AddomeComple!X10,ECO_EcoAddomeSuperiore!X10,ECO_EcoAddomeInferiore!X10,ECO_EcoBilateraleMammella!X10,ECO_EcoMonolateraleMammella!X10,ECO_EcografiaScrotale!X10,ECO_EcografiaGinecologica!X10,ECO_EcocolordopplerScrotale!X10)</f>
        <v>2411</v>
      </c>
    </row>
    <row r="11" spans="1:24" x14ac:dyDescent="0.2">
      <c r="A11">
        <v>2025</v>
      </c>
      <c r="B11">
        <v>8</v>
      </c>
      <c r="C11">
        <f>SUM(ECO_ECO_Capocollo!C11,ECO_ECO_CardiodoppRiposo!C11,ECO_ECO_TSA!C11,ECO_ECO_GrossivasiAddominali!C11,ECO_ECO_ArtiinfArterioso!C11,ECO_EcodopplerArtiSupArterioso!C11,ECO_Ecografia_MSK!C11,ECO_Ecografia_DELL_AddomeComple!C11,ECO_EcoAddomeSuperiore!C11,ECO_EcoAddomeInferiore!C11,ECO_EcoBilateraleMammella!C11,ECO_EcoMonolateraleMammella!C11,ECO_EcografiaScrotale!C11,ECO_EcografiaGinecologica!C11,ECO_EcocolordopplerScrotale!C11)</f>
        <v>6797</v>
      </c>
      <c r="D11">
        <f>SUM(ECO_ECO_Capocollo!D11,ECO_ECO_CardiodoppRiposo!D11,ECO_ECO_TSA!D11,ECO_ECO_GrossivasiAddominali!D11,ECO_ECO_ArtiinfArterioso!D11,ECO_EcodopplerArtiSupArterioso!D11,ECO_Ecografia_MSK!D11,ECO_Ecografia_DELL_AddomeComple!D11,ECO_EcoAddomeSuperiore!D11,ECO_EcoAddomeInferiore!D11,ECO_EcoBilateraleMammella!D11,ECO_EcoMonolateraleMammella!D11,ECO_EcografiaScrotale!D11,ECO_EcografiaGinecologica!D11,ECO_EcocolordopplerScrotale!D11)</f>
        <v>11</v>
      </c>
      <c r="E11">
        <f>SUM(ECO_ECO_Capocollo!E11,ECO_ECO_CardiodoppRiposo!E11,ECO_ECO_TSA!E11,ECO_ECO_GrossivasiAddominali!E11,ECO_ECO_ArtiinfArterioso!E11,ECO_EcodopplerArtiSupArterioso!E11,ECO_Ecografia_MSK!E11,ECO_Ecografia_DELL_AddomeComple!E11,ECO_EcoAddomeSuperiore!E11,ECO_EcoAddomeInferiore!E11,ECO_EcoBilateraleMammella!E11,ECO_EcoMonolateraleMammella!E11,ECO_EcografiaScrotale!E11,ECO_EcografiaGinecologica!E11,ECO_EcocolordopplerScrotale!E11)</f>
        <v>34</v>
      </c>
      <c r="F11">
        <f>SUM(ECO_ECO_Capocollo!F11,ECO_ECO_CardiodoppRiposo!F11,ECO_ECO_TSA!F11,ECO_ECO_GrossivasiAddominali!F11,ECO_ECO_ArtiinfArterioso!F11,ECO_EcodopplerArtiSupArterioso!F11,ECO_Ecografia_MSK!F11,ECO_Ecografia_DELL_AddomeComple!F11,ECO_EcoAddomeSuperiore!F11,ECO_EcoAddomeInferiore!F11,ECO_EcoBilateraleMammella!F11,ECO_EcoMonolateraleMammella!F11,ECO_EcografiaScrotale!F11,ECO_EcografiaGinecologica!F11,ECO_EcocolordopplerScrotale!F11)</f>
        <v>102</v>
      </c>
      <c r="G11">
        <v>2025</v>
      </c>
      <c r="H11">
        <v>8</v>
      </c>
      <c r="I11">
        <f>SUM(ECO_ECO_Capocollo!I11,ECO_ECO_CardiodoppRiposo!I11,ECO_ECO_TSA!I11,ECO_ECO_GrossivasiAddominali!I11,ECO_ECO_ArtiinfArterioso!I11,ECO_EcodopplerArtiSupArterioso!I11,ECO_Ecografia_MSK!I11,ECO_Ecografia_DELL_AddomeComple!I11,ECO_EcoAddomeSuperiore!I11,ECO_EcoAddomeInferiore!I11,ECO_EcoBilateraleMammella!I11,ECO_EcoMonolateraleMammella!I11,ECO_EcografiaScrotale!I11,ECO_EcografiaGinecologica!I11,ECO_EcocolordopplerScrotale!I11)</f>
        <v>81393</v>
      </c>
      <c r="J11">
        <f>SUM(ECO_ECO_Capocollo!J11,ECO_ECO_CardiodoppRiposo!J11,ECO_ECO_TSA!J11,ECO_ECO_GrossivasiAddominali!J11,ECO_ECO_ArtiinfArterioso!J11,ECO_EcodopplerArtiSupArterioso!J11,ECO_Ecografia_MSK!J11,ECO_Ecografia_DELL_AddomeComple!J11,ECO_EcoAddomeSuperiore!J11,ECO_EcoAddomeInferiore!J11,ECO_EcoBilateraleMammella!J11,ECO_EcoMonolateraleMammella!J11,ECO_EcografiaScrotale!J11,ECO_EcografiaGinecologica!J11,ECO_EcocolordopplerScrotale!J11)</f>
        <v>91</v>
      </c>
      <c r="K11">
        <f>SUM(ECO_ECO_Capocollo!K11,ECO_ECO_CardiodoppRiposo!K11,ECO_ECO_TSA!K11,ECO_ECO_GrossivasiAddominali!K11,ECO_ECO_ArtiinfArterioso!K11,ECO_EcodopplerArtiSupArterioso!K11,ECO_Ecografia_MSK!K11,ECO_Ecografia_DELL_AddomeComple!K11,ECO_EcoAddomeSuperiore!K11,ECO_EcoAddomeInferiore!K11,ECO_EcoBilateraleMammella!K11,ECO_EcoMonolateraleMammella!K11,ECO_EcografiaScrotale!K11,ECO_EcografiaGinecologica!K11,ECO_EcocolordopplerScrotale!K11)</f>
        <v>147</v>
      </c>
      <c r="L11">
        <f>SUM(ECO_ECO_Capocollo!L11,ECO_ECO_CardiodoppRiposo!L11,ECO_ECO_TSA!L11,ECO_ECO_GrossivasiAddominali!L11,ECO_ECO_ArtiinfArterioso!L11,ECO_EcodopplerArtiSupArterioso!L11,ECO_Ecografia_MSK!L11,ECO_Ecografia_DELL_AddomeComple!L11,ECO_EcoAddomeSuperiore!L11,ECO_EcoAddomeInferiore!L11,ECO_EcoBilateraleMammella!L11,ECO_EcoMonolateraleMammella!L11,ECO_EcografiaScrotale!L11,ECO_EcografiaGinecologica!L11,ECO_EcocolordopplerScrotale!L11)</f>
        <v>326</v>
      </c>
      <c r="M11">
        <v>2025</v>
      </c>
      <c r="N11">
        <v>8</v>
      </c>
      <c r="O11">
        <f>SUM(ECO_ECO_Capocollo!O11,ECO_ECO_CardiodoppRiposo!O11,ECO_ECO_TSA!O11,ECO_ECO_GrossivasiAddominali!O11,ECO_ECO_ArtiinfArterioso!O11,ECO_EcodopplerArtiSupArterioso!O11,ECO_Ecografia_MSK!O11,ECO_Ecografia_DELL_AddomeComple!O11,ECO_EcoAddomeSuperiore!O11,ECO_EcoAddomeInferiore!O11,ECO_EcoBilateraleMammella!O11,ECO_EcoMonolateraleMammella!O11,ECO_EcografiaScrotale!O11,ECO_EcografiaGinecologica!O11,ECO_EcocolordopplerScrotale!O11)</f>
        <v>215591</v>
      </c>
      <c r="P11">
        <f>SUM(ECO_ECO_Capocollo!P11,ECO_ECO_CardiodoppRiposo!P11,ECO_ECO_TSA!P11,ECO_ECO_GrossivasiAddominali!P11,ECO_ECO_ArtiinfArterioso!P11,ECO_EcodopplerArtiSupArterioso!P11,ECO_Ecografia_MSK!P11,ECO_Ecografia_DELL_AddomeComple!P11,ECO_EcoAddomeSuperiore!P11,ECO_EcoAddomeInferiore!P11,ECO_EcoBilateraleMammella!P11,ECO_EcoMonolateraleMammella!P11,ECO_EcografiaScrotale!P11,ECO_EcografiaGinecologica!P11,ECO_EcocolordopplerScrotale!P11)</f>
        <v>247</v>
      </c>
      <c r="Q11">
        <f>SUM(ECO_ECO_Capocollo!Q11,ECO_ECO_CardiodoppRiposo!Q11,ECO_ECO_TSA!Q11,ECO_ECO_GrossivasiAddominali!Q11,ECO_ECO_ArtiinfArterioso!Q11,ECO_EcodopplerArtiSupArterioso!Q11,ECO_Ecografia_MSK!Q11,ECO_Ecografia_DELL_AddomeComple!Q11,ECO_EcoAddomeSuperiore!Q11,ECO_EcoAddomeInferiore!Q11,ECO_EcoBilateraleMammella!Q11,ECO_EcoMonolateraleMammella!Q11,ECO_EcografiaScrotale!Q11,ECO_EcografiaGinecologica!Q11,ECO_EcocolordopplerScrotale!Q11)</f>
        <v>578</v>
      </c>
      <c r="R11">
        <f>SUM(ECO_ECO_Capocollo!R11,ECO_ECO_CardiodoppRiposo!R11,ECO_ECO_TSA!R11,ECO_ECO_GrossivasiAddominali!R11,ECO_ECO_ArtiinfArterioso!R11,ECO_EcodopplerArtiSupArterioso!R11,ECO_Ecografia_MSK!R11,ECO_Ecografia_DELL_AddomeComple!R11,ECO_EcoAddomeSuperiore!R11,ECO_EcoAddomeInferiore!R11,ECO_EcoBilateraleMammella!R11,ECO_EcoMonolateraleMammella!R11,ECO_EcografiaScrotale!R11,ECO_EcografiaGinecologica!R11,ECO_EcocolordopplerScrotale!R11)</f>
        <v>1248</v>
      </c>
      <c r="S11">
        <v>2025</v>
      </c>
      <c r="T11">
        <v>8</v>
      </c>
      <c r="U11">
        <f>SUM(ECO_ECO_Capocollo!U11,ECO_ECO_CardiodoppRiposo!U11,ECO_ECO_TSA!U11,ECO_ECO_GrossivasiAddominali!U11,ECO_ECO_ArtiinfArterioso!U11,ECO_EcodopplerArtiSupArterioso!U11,ECO_Ecografia_MSK!U11,ECO_Ecografia_DELL_AddomeComple!U11,ECO_EcoAddomeSuperiore!U11,ECO_EcoAddomeInferiore!U11,ECO_EcoBilateraleMammella!U11,ECO_EcoMonolateraleMammella!U11,ECO_EcografiaScrotale!U11,ECO_EcografiaGinecologica!U11,ECO_EcocolordopplerScrotale!U11)</f>
        <v>293604</v>
      </c>
      <c r="V11">
        <f>SUM(ECO_ECO_Capocollo!V11,ECO_ECO_CardiodoppRiposo!V11,ECO_ECO_TSA!V11,ECO_ECO_GrossivasiAddominali!V11,ECO_ECO_ArtiinfArterioso!V11,ECO_EcodopplerArtiSupArterioso!V11,ECO_Ecografia_MSK!V11,ECO_Ecografia_DELL_AddomeComple!V11,ECO_EcoAddomeSuperiore!V11,ECO_EcoAddomeInferiore!V11,ECO_EcoBilateraleMammella!V11,ECO_EcoMonolateraleMammella!V11,ECO_EcografiaScrotale!V11,ECO_EcografiaGinecologica!V11,ECO_EcocolordopplerScrotale!V11)</f>
        <v>269</v>
      </c>
      <c r="W11">
        <f>SUM(ECO_ECO_Capocollo!W11,ECO_ECO_CardiodoppRiposo!W11,ECO_ECO_TSA!W11,ECO_ECO_GrossivasiAddominali!W11,ECO_ECO_ArtiinfArterioso!W11,ECO_EcodopplerArtiSupArterioso!W11,ECO_Ecografia_MSK!W11,ECO_Ecografia_DELL_AddomeComple!W11,ECO_EcoAddomeSuperiore!W11,ECO_EcoAddomeInferiore!W11,ECO_EcoBilateraleMammella!W11,ECO_EcoMonolateraleMammella!W11,ECO_EcografiaScrotale!W11,ECO_EcografiaGinecologica!W11,ECO_EcocolordopplerScrotale!W11)</f>
        <v>822</v>
      </c>
      <c r="X11">
        <f>SUM(ECO_ECO_Capocollo!X11,ECO_ECO_CardiodoppRiposo!X11,ECO_ECO_TSA!X11,ECO_ECO_GrossivasiAddominali!X11,ECO_ECO_ArtiinfArterioso!X11,ECO_EcodopplerArtiSupArterioso!X11,ECO_Ecografia_MSK!X11,ECO_Ecografia_DELL_AddomeComple!X11,ECO_EcoAddomeSuperiore!X11,ECO_EcoAddomeInferiore!X11,ECO_EcoBilateraleMammella!X11,ECO_EcoMonolateraleMammella!X11,ECO_EcografiaScrotale!X11,ECO_EcografiaGinecologica!X11,ECO_EcocolordopplerScrotale!X11)</f>
        <v>2249</v>
      </c>
    </row>
    <row r="12" spans="1:24" x14ac:dyDescent="0.2">
      <c r="A12">
        <v>2025</v>
      </c>
      <c r="B12">
        <v>9</v>
      </c>
      <c r="C12">
        <f>SUM(ECO_ECO_Capocollo!C12,ECO_ECO_CardiodoppRiposo!C12,ECO_ECO_TSA!C12,ECO_ECO_GrossivasiAddominali!C12,ECO_ECO_ArtiinfArterioso!C12,ECO_EcodopplerArtiSupArterioso!C12,ECO_Ecografia_MSK!C12,ECO_Ecografia_DELL_AddomeComple!C12,ECO_EcoAddomeSuperiore!C12,ECO_EcoAddomeInferiore!C12,ECO_EcoBilateraleMammella!C12,ECO_EcoMonolateraleMammella!C12,ECO_EcografiaScrotale!C12,ECO_EcografiaGinecologica!C12,ECO_EcocolordopplerScrotale!C12)</f>
        <v>9621.4199999999983</v>
      </c>
      <c r="D12">
        <f>SUM(ECO_ECO_Capocollo!D12,ECO_ECO_CardiodoppRiposo!D12,ECO_ECO_TSA!D12,ECO_ECO_GrossivasiAddominali!D12,ECO_ECO_ArtiinfArterioso!D12,ECO_EcodopplerArtiSupArterioso!D12,ECO_Ecografia_MSK!D12,ECO_Ecografia_DELL_AddomeComple!D12,ECO_EcoAddomeSuperiore!D12,ECO_EcoAddomeInferiore!D12,ECO_EcoBilateraleMammella!D12,ECO_EcoMonolateraleMammella!D12,ECO_EcografiaScrotale!D12,ECO_EcografiaGinecologica!D12,ECO_EcocolordopplerScrotale!D12)</f>
        <v>0</v>
      </c>
      <c r="E12">
        <f>SUM(ECO_ECO_Capocollo!E12,ECO_ECO_CardiodoppRiposo!E12,ECO_ECO_TSA!E12,ECO_ECO_GrossivasiAddominali!E12,ECO_ECO_ArtiinfArterioso!E12,ECO_EcodopplerArtiSupArterioso!E12,ECO_Ecografia_MSK!E12,ECO_Ecografia_DELL_AddomeComple!E12,ECO_EcoAddomeSuperiore!E12,ECO_EcoAddomeInferiore!E12,ECO_EcoBilateraleMammella!E12,ECO_EcoMonolateraleMammella!E12,ECO_EcografiaScrotale!E12,ECO_EcografiaGinecologica!E12,ECO_EcocolordopplerScrotale!E12)</f>
        <v>0</v>
      </c>
      <c r="F12">
        <f>SUM(ECO_ECO_Capocollo!F12,ECO_ECO_CardiodoppRiposo!F12,ECO_ECO_TSA!F12,ECO_ECO_GrossivasiAddominali!F12,ECO_ECO_ArtiinfArterioso!F12,ECO_EcodopplerArtiSupArterioso!F12,ECO_Ecografia_MSK!F12,ECO_Ecografia_DELL_AddomeComple!F12,ECO_EcoAddomeSuperiore!F12,ECO_EcoAddomeInferiore!F12,ECO_EcoBilateraleMammella!F12,ECO_EcoMonolateraleMammella!F12,ECO_EcografiaScrotale!F12,ECO_EcografiaGinecologica!F12,ECO_EcocolordopplerScrotale!F12)</f>
        <v>0</v>
      </c>
      <c r="G12">
        <v>2025</v>
      </c>
      <c r="H12">
        <v>9</v>
      </c>
      <c r="I12">
        <f>SUM(ECO_ECO_Capocollo!I12,ECO_ECO_CardiodoppRiposo!I12,ECO_ECO_TSA!I12,ECO_ECO_GrossivasiAddominali!I12,ECO_ECO_ArtiinfArterioso!I12,ECO_EcodopplerArtiSupArterioso!I12,ECO_Ecografia_MSK!I12,ECO_Ecografia_DELL_AddomeComple!I12,ECO_EcoAddomeSuperiore!I12,ECO_EcoAddomeInferiore!I12,ECO_EcoBilateraleMammella!I12,ECO_EcoMonolateraleMammella!I12,ECO_EcografiaScrotale!I12,ECO_EcografiaGinecologica!I12,ECO_EcocolordopplerScrotale!I12)</f>
        <v>113867.98571428571</v>
      </c>
      <c r="J12">
        <f>SUM(ECO_ECO_Capocollo!J12,ECO_ECO_CardiodoppRiposo!J12,ECO_ECO_TSA!J12,ECO_ECO_GrossivasiAddominali!J12,ECO_ECO_ArtiinfArterioso!J12,ECO_EcodopplerArtiSupArterioso!J12,ECO_Ecografia_MSK!J12,ECO_Ecografia_DELL_AddomeComple!J12,ECO_EcoAddomeSuperiore!J12,ECO_EcoAddomeInferiore!J12,ECO_EcoBilateraleMammella!J12,ECO_EcoMonolateraleMammella!J12,ECO_EcografiaScrotale!J12,ECO_EcografiaGinecologica!J12,ECO_EcocolordopplerScrotale!J12)</f>
        <v>0</v>
      </c>
      <c r="K12">
        <f>SUM(ECO_ECO_Capocollo!K12,ECO_ECO_CardiodoppRiposo!K12,ECO_ECO_TSA!K12,ECO_ECO_GrossivasiAddominali!K12,ECO_ECO_ArtiinfArterioso!K12,ECO_EcodopplerArtiSupArterioso!K12,ECO_Ecografia_MSK!K12,ECO_Ecografia_DELL_AddomeComple!K12,ECO_EcoAddomeSuperiore!K12,ECO_EcoAddomeInferiore!K12,ECO_EcoBilateraleMammella!K12,ECO_EcoMonolateraleMammella!K12,ECO_EcografiaScrotale!K12,ECO_EcografiaGinecologica!K12,ECO_EcocolordopplerScrotale!K12)</f>
        <v>0</v>
      </c>
      <c r="L12">
        <f>SUM(ECO_ECO_Capocollo!L12,ECO_ECO_CardiodoppRiposo!L12,ECO_ECO_TSA!L12,ECO_ECO_GrossivasiAddominali!L12,ECO_ECO_ArtiinfArterioso!L12,ECO_EcodopplerArtiSupArterioso!L12,ECO_Ecografia_MSK!L12,ECO_Ecografia_DELL_AddomeComple!L12,ECO_EcoAddomeSuperiore!L12,ECO_EcoAddomeInferiore!L12,ECO_EcoBilateraleMammella!L12,ECO_EcoMonolateraleMammella!L12,ECO_EcografiaScrotale!L12,ECO_EcografiaGinecologica!L12,ECO_EcocolordopplerScrotale!L12)</f>
        <v>0</v>
      </c>
      <c r="M12">
        <v>2025</v>
      </c>
      <c r="N12">
        <v>9</v>
      </c>
      <c r="O12">
        <f>SUM(ECO_ECO_Capocollo!O12,ECO_ECO_CardiodoppRiposo!O12,ECO_ECO_TSA!O12,ECO_ECO_GrossivasiAddominali!O12,ECO_ECO_ArtiinfArterioso!O12,ECO_EcodopplerArtiSupArterioso!O12,ECO_Ecografia_MSK!O12,ECO_Ecografia_DELL_AddomeComple!O12,ECO_EcoAddomeSuperiore!O12,ECO_EcoAddomeInferiore!O12,ECO_EcoBilateraleMammella!O12,ECO_EcoMonolateraleMammella!O12,ECO_EcografiaScrotale!O12,ECO_EcografiaGinecologica!O12,ECO_EcocolordopplerScrotale!O12)</f>
        <v>328726.18000000005</v>
      </c>
      <c r="P12">
        <f>SUM(ECO_ECO_Capocollo!P12,ECO_ECO_CardiodoppRiposo!P12,ECO_ECO_TSA!P12,ECO_ECO_GrossivasiAddominali!P12,ECO_ECO_ArtiinfArterioso!P12,ECO_EcodopplerArtiSupArterioso!P12,ECO_Ecografia_MSK!P12,ECO_Ecografia_DELL_AddomeComple!P12,ECO_EcoAddomeSuperiore!P12,ECO_EcoAddomeInferiore!P12,ECO_EcoBilateraleMammella!P12,ECO_EcoMonolateraleMammella!P12,ECO_EcografiaScrotale!P12,ECO_EcografiaGinecologica!P12,ECO_EcocolordopplerScrotale!P12)</f>
        <v>0</v>
      </c>
      <c r="Q12">
        <f>SUM(ECO_ECO_Capocollo!Q12,ECO_ECO_CardiodoppRiposo!Q12,ECO_ECO_TSA!Q12,ECO_ECO_GrossivasiAddominali!Q12,ECO_ECO_ArtiinfArterioso!Q12,ECO_EcodopplerArtiSupArterioso!Q12,ECO_Ecografia_MSK!Q12,ECO_Ecografia_DELL_AddomeComple!Q12,ECO_EcoAddomeSuperiore!Q12,ECO_EcoAddomeInferiore!Q12,ECO_EcoBilateraleMammella!Q12,ECO_EcoMonolateraleMammella!Q12,ECO_EcografiaScrotale!Q12,ECO_EcografiaGinecologica!Q12,ECO_EcocolordopplerScrotale!Q12)</f>
        <v>0</v>
      </c>
      <c r="R12">
        <f>SUM(ECO_ECO_Capocollo!R12,ECO_ECO_CardiodoppRiposo!R12,ECO_ECO_TSA!R12,ECO_ECO_GrossivasiAddominali!R12,ECO_ECO_ArtiinfArterioso!R12,ECO_EcodopplerArtiSupArterioso!R12,ECO_Ecografia_MSK!R12,ECO_Ecografia_DELL_AddomeComple!R12,ECO_EcoAddomeSuperiore!R12,ECO_EcoAddomeInferiore!R12,ECO_EcoBilateraleMammella!R12,ECO_EcoMonolateraleMammella!R12,ECO_EcografiaScrotale!R12,ECO_EcografiaGinecologica!R12,ECO_EcocolordopplerScrotale!R12)</f>
        <v>0</v>
      </c>
      <c r="S12">
        <v>2025</v>
      </c>
      <c r="T12">
        <v>9</v>
      </c>
      <c r="U12">
        <f>SUM(ECO_ECO_Capocollo!U12,ECO_ECO_CardiodoppRiposo!U12,ECO_ECO_TSA!U12,ECO_ECO_GrossivasiAddominali!U12,ECO_ECO_ArtiinfArterioso!U12,ECO_EcodopplerArtiSupArterioso!U12,ECO_Ecografia_MSK!U12,ECO_Ecografia_DELL_AddomeComple!U12,ECO_EcoAddomeSuperiore!U12,ECO_EcoAddomeInferiore!U12,ECO_EcoBilateraleMammella!U12,ECO_EcoMonolateraleMammella!U12,ECO_EcografiaScrotale!U12,ECO_EcografiaGinecologica!U12,ECO_EcocolordopplerScrotale!U12)</f>
        <v>493717.92857142864</v>
      </c>
      <c r="V12">
        <f>SUM(ECO_ECO_Capocollo!V12,ECO_ECO_CardiodoppRiposo!V12,ECO_ECO_TSA!V12,ECO_ECO_GrossivasiAddominali!V12,ECO_ECO_ArtiinfArterioso!V12,ECO_EcodopplerArtiSupArterioso!V12,ECO_Ecografia_MSK!V12,ECO_Ecografia_DELL_AddomeComple!V12,ECO_EcoAddomeSuperiore!V12,ECO_EcoAddomeInferiore!V12,ECO_EcoBilateraleMammella!V12,ECO_EcoMonolateraleMammella!V12,ECO_EcografiaScrotale!V12,ECO_EcografiaGinecologica!V12,ECO_EcocolordopplerScrotale!V12)</f>
        <v>0</v>
      </c>
      <c r="W12">
        <f>SUM(ECO_ECO_Capocollo!W12,ECO_ECO_CardiodoppRiposo!W12,ECO_ECO_TSA!W12,ECO_ECO_GrossivasiAddominali!W12,ECO_ECO_ArtiinfArterioso!W12,ECO_EcodopplerArtiSupArterioso!W12,ECO_Ecografia_MSK!W12,ECO_Ecografia_DELL_AddomeComple!W12,ECO_EcoAddomeSuperiore!W12,ECO_EcoAddomeInferiore!W12,ECO_EcoBilateraleMammella!W12,ECO_EcoMonolateraleMammella!W12,ECO_EcografiaScrotale!W12,ECO_EcografiaGinecologica!W12,ECO_EcocolordopplerScrotale!W12)</f>
        <v>0</v>
      </c>
      <c r="X12">
        <f>SUM(ECO_ECO_Capocollo!X12,ECO_ECO_CardiodoppRiposo!X12,ECO_ECO_TSA!X12,ECO_ECO_GrossivasiAddominali!X12,ECO_ECO_ArtiinfArterioso!X12,ECO_EcodopplerArtiSupArterioso!X12,ECO_Ecografia_MSK!X12,ECO_Ecografia_DELL_AddomeComple!X12,ECO_EcoAddomeSuperiore!X12,ECO_EcoAddomeInferiore!X12,ECO_EcoBilateraleMammella!X12,ECO_EcoMonolateraleMammella!X12,ECO_EcografiaScrotale!X12,ECO_EcografiaGinecologica!X12,ECO_EcocolordopplerScrotale!X12)</f>
        <v>0</v>
      </c>
    </row>
    <row r="13" spans="1:24" x14ac:dyDescent="0.2">
      <c r="A13">
        <v>2025</v>
      </c>
      <c r="B13">
        <v>10</v>
      </c>
      <c r="C13">
        <f>SUM(ECO_ECO_Capocollo!C13,ECO_ECO_CardiodoppRiposo!C13,ECO_ECO_TSA!C13,ECO_ECO_GrossivasiAddominali!C13,ECO_ECO_ArtiinfArterioso!C13,ECO_EcodopplerArtiSupArterioso!C13,ECO_Ecografia_MSK!C13,ECO_Ecografia_DELL_AddomeComple!C13,ECO_EcoAddomeSuperiore!C13,ECO_EcoAddomeInferiore!C13,ECO_EcoBilateraleMammella!C13,ECO_EcoMonolateraleMammella!C13,ECO_EcografiaScrotale!C13,ECO_EcografiaGinecologica!C13,ECO_EcocolordopplerScrotale!C13)</f>
        <v>10279.102857142856</v>
      </c>
      <c r="D13">
        <f>SUM(ECO_ECO_Capocollo!D13,ECO_ECO_CardiodoppRiposo!D13,ECO_ECO_TSA!D13,ECO_ECO_GrossivasiAddominali!D13,ECO_ECO_ArtiinfArterioso!D13,ECO_EcodopplerArtiSupArterioso!D13,ECO_Ecografia_MSK!D13,ECO_Ecografia_DELL_AddomeComple!D13,ECO_EcoAddomeSuperiore!D13,ECO_EcoAddomeInferiore!D13,ECO_EcoBilateraleMammella!D13,ECO_EcoMonolateraleMammella!D13,ECO_EcografiaScrotale!D13,ECO_EcografiaGinecologica!D13,ECO_EcocolordopplerScrotale!D13)</f>
        <v>0</v>
      </c>
      <c r="E13">
        <f>SUM(ECO_ECO_Capocollo!E13,ECO_ECO_CardiodoppRiposo!E13,ECO_ECO_TSA!E13,ECO_ECO_GrossivasiAddominali!E13,ECO_ECO_ArtiinfArterioso!E13,ECO_EcodopplerArtiSupArterioso!E13,ECO_Ecografia_MSK!E13,ECO_Ecografia_DELL_AddomeComple!E13,ECO_EcoAddomeSuperiore!E13,ECO_EcoAddomeInferiore!E13,ECO_EcoBilateraleMammella!E13,ECO_EcoMonolateraleMammella!E13,ECO_EcografiaScrotale!E13,ECO_EcografiaGinecologica!E13,ECO_EcocolordopplerScrotale!E13)</f>
        <v>0</v>
      </c>
      <c r="F13">
        <f>SUM(ECO_ECO_Capocollo!F13,ECO_ECO_CardiodoppRiposo!F13,ECO_ECO_TSA!F13,ECO_ECO_GrossivasiAddominali!F13,ECO_ECO_ArtiinfArterioso!F13,ECO_EcodopplerArtiSupArterioso!F13,ECO_Ecografia_MSK!F13,ECO_Ecografia_DELL_AddomeComple!F13,ECO_EcoAddomeSuperiore!F13,ECO_EcoAddomeInferiore!F13,ECO_EcoBilateraleMammella!F13,ECO_EcoMonolateraleMammella!F13,ECO_EcografiaScrotale!F13,ECO_EcografiaGinecologica!F13,ECO_EcocolordopplerScrotale!F13)</f>
        <v>0</v>
      </c>
      <c r="G13">
        <v>2025</v>
      </c>
      <c r="H13">
        <v>10</v>
      </c>
      <c r="I13">
        <f>SUM(ECO_ECO_Capocollo!I13,ECO_ECO_CardiodoppRiposo!I13,ECO_ECO_TSA!I13,ECO_ECO_GrossivasiAddominali!I13,ECO_ECO_ArtiinfArterioso!I13,ECO_EcodopplerArtiSupArterioso!I13,ECO_Ecografia_MSK!I13,ECO_Ecografia_DELL_AddomeComple!I13,ECO_EcoAddomeSuperiore!I13,ECO_EcoAddomeInferiore!I13,ECO_EcoBilateraleMammella!I13,ECO_EcoMonolateraleMammella!I13,ECO_EcografiaScrotale!I13,ECO_EcografiaGinecologica!I13,ECO_EcocolordopplerScrotale!I13)</f>
        <v>121142.56000000001</v>
      </c>
      <c r="J13">
        <f>SUM(ECO_ECO_Capocollo!J13,ECO_ECO_CardiodoppRiposo!J13,ECO_ECO_TSA!J13,ECO_ECO_GrossivasiAddominali!J13,ECO_ECO_ArtiinfArterioso!J13,ECO_EcodopplerArtiSupArterioso!J13,ECO_Ecografia_MSK!J13,ECO_Ecografia_DELL_AddomeComple!J13,ECO_EcoAddomeSuperiore!J13,ECO_EcoAddomeInferiore!J13,ECO_EcoBilateraleMammella!J13,ECO_EcoMonolateraleMammella!J13,ECO_EcografiaScrotale!J13,ECO_EcografiaGinecologica!J13,ECO_EcocolordopplerScrotale!J13)</f>
        <v>0</v>
      </c>
      <c r="K13">
        <f>SUM(ECO_ECO_Capocollo!K13,ECO_ECO_CardiodoppRiposo!K13,ECO_ECO_TSA!K13,ECO_ECO_GrossivasiAddominali!K13,ECO_ECO_ArtiinfArterioso!K13,ECO_EcodopplerArtiSupArterioso!K13,ECO_Ecografia_MSK!K13,ECO_Ecografia_DELL_AddomeComple!K13,ECO_EcoAddomeSuperiore!K13,ECO_EcoAddomeInferiore!K13,ECO_EcoBilateraleMammella!K13,ECO_EcoMonolateraleMammella!K13,ECO_EcografiaScrotale!K13,ECO_EcografiaGinecologica!K13,ECO_EcocolordopplerScrotale!K13)</f>
        <v>0</v>
      </c>
      <c r="L13">
        <f>SUM(ECO_ECO_Capocollo!L13,ECO_ECO_CardiodoppRiposo!L13,ECO_ECO_TSA!L13,ECO_ECO_GrossivasiAddominali!L13,ECO_ECO_ArtiinfArterioso!L13,ECO_EcodopplerArtiSupArterioso!L13,ECO_Ecografia_MSK!L13,ECO_Ecografia_DELL_AddomeComple!L13,ECO_EcoAddomeSuperiore!L13,ECO_EcoAddomeInferiore!L13,ECO_EcoBilateraleMammella!L13,ECO_EcoMonolateraleMammella!L13,ECO_EcografiaScrotale!L13,ECO_EcografiaGinecologica!L13,ECO_EcocolordopplerScrotale!L13)</f>
        <v>0</v>
      </c>
      <c r="M13">
        <v>2025</v>
      </c>
      <c r="N13">
        <v>10</v>
      </c>
      <c r="O13">
        <f>SUM(ECO_ECO_Capocollo!O13,ECO_ECO_CardiodoppRiposo!O13,ECO_ECO_TSA!O13,ECO_ECO_GrossivasiAddominali!O13,ECO_ECO_ArtiinfArterioso!O13,ECO_EcodopplerArtiSupArterioso!O13,ECO_Ecografia_MSK!O13,ECO_Ecografia_DELL_AddomeComple!O13,ECO_EcoAddomeSuperiore!O13,ECO_EcoAddomeInferiore!O13,ECO_EcoBilateraleMammella!O13,ECO_EcoMonolateraleMammella!O13,ECO_EcografiaScrotale!O13,ECO_EcografiaGinecologica!O13,ECO_EcocolordopplerScrotale!O13)</f>
        <v>347842.52571428567</v>
      </c>
      <c r="P13">
        <f>SUM(ECO_ECO_Capocollo!P13,ECO_ECO_CardiodoppRiposo!P13,ECO_ECO_TSA!P13,ECO_ECO_GrossivasiAddominali!P13,ECO_ECO_ArtiinfArterioso!P13,ECO_EcodopplerArtiSupArterioso!P13,ECO_Ecografia_MSK!P13,ECO_Ecografia_DELL_AddomeComple!P13,ECO_EcoAddomeSuperiore!P13,ECO_EcoAddomeInferiore!P13,ECO_EcoBilateraleMammella!P13,ECO_EcoMonolateraleMammella!P13,ECO_EcografiaScrotale!P13,ECO_EcografiaGinecologica!P13,ECO_EcocolordopplerScrotale!P13)</f>
        <v>0</v>
      </c>
      <c r="Q13">
        <f>SUM(ECO_ECO_Capocollo!Q13,ECO_ECO_CardiodoppRiposo!Q13,ECO_ECO_TSA!Q13,ECO_ECO_GrossivasiAddominali!Q13,ECO_ECO_ArtiinfArterioso!Q13,ECO_EcodopplerArtiSupArterioso!Q13,ECO_Ecografia_MSK!Q13,ECO_Ecografia_DELL_AddomeComple!Q13,ECO_EcoAddomeSuperiore!Q13,ECO_EcoAddomeInferiore!Q13,ECO_EcoBilateraleMammella!Q13,ECO_EcoMonolateraleMammella!Q13,ECO_EcografiaScrotale!Q13,ECO_EcografiaGinecologica!Q13,ECO_EcocolordopplerScrotale!Q13)</f>
        <v>0</v>
      </c>
      <c r="R13">
        <f>SUM(ECO_ECO_Capocollo!R13,ECO_ECO_CardiodoppRiposo!R13,ECO_ECO_TSA!R13,ECO_ECO_GrossivasiAddominali!R13,ECO_ECO_ArtiinfArterioso!R13,ECO_EcodopplerArtiSupArterioso!R13,ECO_Ecografia_MSK!R13,ECO_Ecografia_DELL_AddomeComple!R13,ECO_EcoAddomeSuperiore!R13,ECO_EcoAddomeInferiore!R13,ECO_EcoBilateraleMammella!R13,ECO_EcoMonolateraleMammella!R13,ECO_EcografiaScrotale!R13,ECO_EcografiaGinecologica!R13,ECO_EcocolordopplerScrotale!R13)</f>
        <v>0</v>
      </c>
      <c r="S13">
        <v>2025</v>
      </c>
      <c r="T13">
        <v>10</v>
      </c>
      <c r="U13">
        <f>SUM(ECO_ECO_Capocollo!U13,ECO_ECO_CardiodoppRiposo!U13,ECO_ECO_TSA!U13,ECO_ECO_GrossivasiAddominali!U13,ECO_ECO_ArtiinfArterioso!U13,ECO_EcodopplerArtiSupArterioso!U13,ECO_Ecografia_MSK!U13,ECO_Ecografia_DELL_AddomeComple!U13,ECO_EcoAddomeSuperiore!U13,ECO_EcoAddomeInferiore!U13,ECO_EcoBilateraleMammella!U13,ECO_EcoMonolateraleMammella!U13,ECO_EcografiaScrotale!U13,ECO_EcografiaGinecologica!U13,ECO_EcocolordopplerScrotale!U13)</f>
        <v>541309.66</v>
      </c>
      <c r="V13">
        <f>SUM(ECO_ECO_Capocollo!V13,ECO_ECO_CardiodoppRiposo!V13,ECO_ECO_TSA!V13,ECO_ECO_GrossivasiAddominali!V13,ECO_ECO_ArtiinfArterioso!V13,ECO_EcodopplerArtiSupArterioso!V13,ECO_Ecografia_MSK!V13,ECO_Ecografia_DELL_AddomeComple!V13,ECO_EcoAddomeSuperiore!V13,ECO_EcoAddomeInferiore!V13,ECO_EcoBilateraleMammella!V13,ECO_EcoMonolateraleMammella!V13,ECO_EcografiaScrotale!V13,ECO_EcografiaGinecologica!V13,ECO_EcocolordopplerScrotale!V13)</f>
        <v>0</v>
      </c>
      <c r="W13">
        <f>SUM(ECO_ECO_Capocollo!W13,ECO_ECO_CardiodoppRiposo!W13,ECO_ECO_TSA!W13,ECO_ECO_GrossivasiAddominali!W13,ECO_ECO_ArtiinfArterioso!W13,ECO_EcodopplerArtiSupArterioso!W13,ECO_Ecografia_MSK!W13,ECO_Ecografia_DELL_AddomeComple!W13,ECO_EcoAddomeSuperiore!W13,ECO_EcoAddomeInferiore!W13,ECO_EcoBilateraleMammella!W13,ECO_EcoMonolateraleMammella!W13,ECO_EcografiaScrotale!W13,ECO_EcografiaGinecologica!W13,ECO_EcocolordopplerScrotale!W13)</f>
        <v>0</v>
      </c>
      <c r="X13">
        <f>SUM(ECO_ECO_Capocollo!X13,ECO_ECO_CardiodoppRiposo!X13,ECO_ECO_TSA!X13,ECO_ECO_GrossivasiAddominali!X13,ECO_ECO_ArtiinfArterioso!X13,ECO_EcodopplerArtiSupArterioso!X13,ECO_Ecografia_MSK!X13,ECO_Ecografia_DELL_AddomeComple!X13,ECO_EcoAddomeSuperiore!X13,ECO_EcoAddomeInferiore!X13,ECO_EcoBilateraleMammella!X13,ECO_EcoMonolateraleMammella!X13,ECO_EcografiaScrotale!X13,ECO_EcografiaGinecologica!X13,ECO_EcocolordopplerScrotale!X13)</f>
        <v>0</v>
      </c>
    </row>
    <row r="14" spans="1:24" x14ac:dyDescent="0.2">
      <c r="A14">
        <v>2025</v>
      </c>
      <c r="B14">
        <v>11</v>
      </c>
      <c r="C14">
        <f>SUM(ECO_ECO_Capocollo!C14,ECO_ECO_CardiodoppRiposo!C14,ECO_ECO_TSA!C14,ECO_ECO_GrossivasiAddominali!C14,ECO_ECO_ArtiinfArterioso!C14,ECO_EcodopplerArtiSupArterioso!C14,ECO_Ecografia_MSK!C14,ECO_Ecografia_DELL_AddomeComple!C14,ECO_EcoAddomeSuperiore!C14,ECO_EcoAddomeInferiore!C14,ECO_EcoBilateraleMammella!C14,ECO_EcoMonolateraleMammella!C14,ECO_EcografiaScrotale!C14,ECO_EcografiaGinecologica!C14,ECO_EcocolordopplerScrotale!C14)</f>
        <v>10077.844285714285</v>
      </c>
      <c r="D14">
        <f>SUM(ECO_ECO_Capocollo!D14,ECO_ECO_CardiodoppRiposo!D14,ECO_ECO_TSA!D14,ECO_ECO_GrossivasiAddominali!D14,ECO_ECO_ArtiinfArterioso!D14,ECO_EcodopplerArtiSupArterioso!D14,ECO_Ecografia_MSK!D14,ECO_Ecografia_DELL_AddomeComple!D14,ECO_EcoAddomeSuperiore!D14,ECO_EcoAddomeInferiore!D14,ECO_EcoBilateraleMammella!D14,ECO_EcoMonolateraleMammella!D14,ECO_EcografiaScrotale!D14,ECO_EcografiaGinecologica!D14,ECO_EcocolordopplerScrotale!D14)</f>
        <v>0</v>
      </c>
      <c r="E14">
        <f>SUM(ECO_ECO_Capocollo!E14,ECO_ECO_CardiodoppRiposo!E14,ECO_ECO_TSA!E14,ECO_ECO_GrossivasiAddominali!E14,ECO_ECO_ArtiinfArterioso!E14,ECO_EcodopplerArtiSupArterioso!E14,ECO_Ecografia_MSK!E14,ECO_Ecografia_DELL_AddomeComple!E14,ECO_EcoAddomeSuperiore!E14,ECO_EcoAddomeInferiore!E14,ECO_EcoBilateraleMammella!E14,ECO_EcoMonolateraleMammella!E14,ECO_EcografiaScrotale!E14,ECO_EcografiaGinecologica!E14,ECO_EcocolordopplerScrotale!E14)</f>
        <v>0</v>
      </c>
      <c r="F14">
        <f>SUM(ECO_ECO_Capocollo!F14,ECO_ECO_CardiodoppRiposo!F14,ECO_ECO_TSA!F14,ECO_ECO_GrossivasiAddominali!F14,ECO_ECO_ArtiinfArterioso!F14,ECO_EcodopplerArtiSupArterioso!F14,ECO_Ecografia_MSK!F14,ECO_Ecografia_DELL_AddomeComple!F14,ECO_EcoAddomeSuperiore!F14,ECO_EcoAddomeInferiore!F14,ECO_EcoBilateraleMammella!F14,ECO_EcoMonolateraleMammella!F14,ECO_EcografiaScrotale!F14,ECO_EcografiaGinecologica!F14,ECO_EcocolordopplerScrotale!F14)</f>
        <v>0</v>
      </c>
      <c r="G14">
        <v>2025</v>
      </c>
      <c r="H14">
        <v>11</v>
      </c>
      <c r="I14">
        <f>SUM(ECO_ECO_Capocollo!I14,ECO_ECO_CardiodoppRiposo!I14,ECO_ECO_TSA!I14,ECO_ECO_GrossivasiAddominali!I14,ECO_ECO_ArtiinfArterioso!I14,ECO_EcodopplerArtiSupArterioso!I14,ECO_Ecografia_MSK!I14,ECO_Ecografia_DELL_AddomeComple!I14,ECO_EcoAddomeSuperiore!I14,ECO_EcoAddomeInferiore!I14,ECO_EcoBilateraleMammella!I14,ECO_EcoMonolateraleMammella!I14,ECO_EcografiaScrotale!I14,ECO_EcografiaGinecologica!I14,ECO_EcocolordopplerScrotale!I14)</f>
        <v>119472.67142857144</v>
      </c>
      <c r="J14">
        <f>SUM(ECO_ECO_Capocollo!J14,ECO_ECO_CardiodoppRiposo!J14,ECO_ECO_TSA!J14,ECO_ECO_GrossivasiAddominali!J14,ECO_ECO_ArtiinfArterioso!J14,ECO_EcodopplerArtiSupArterioso!J14,ECO_Ecografia_MSK!J14,ECO_Ecografia_DELL_AddomeComple!J14,ECO_EcoAddomeSuperiore!J14,ECO_EcoAddomeInferiore!J14,ECO_EcoBilateraleMammella!J14,ECO_EcoMonolateraleMammella!J14,ECO_EcografiaScrotale!J14,ECO_EcografiaGinecologica!J14,ECO_EcocolordopplerScrotale!J14)</f>
        <v>0</v>
      </c>
      <c r="K14">
        <f>SUM(ECO_ECO_Capocollo!K14,ECO_ECO_CardiodoppRiposo!K14,ECO_ECO_TSA!K14,ECO_ECO_GrossivasiAddominali!K14,ECO_ECO_ArtiinfArterioso!K14,ECO_EcodopplerArtiSupArterioso!K14,ECO_Ecografia_MSK!K14,ECO_Ecografia_DELL_AddomeComple!K14,ECO_EcoAddomeSuperiore!K14,ECO_EcoAddomeInferiore!K14,ECO_EcoBilateraleMammella!K14,ECO_EcoMonolateraleMammella!K14,ECO_EcografiaScrotale!K14,ECO_EcografiaGinecologica!K14,ECO_EcocolordopplerScrotale!K14)</f>
        <v>0</v>
      </c>
      <c r="L14">
        <f>SUM(ECO_ECO_Capocollo!L14,ECO_ECO_CardiodoppRiposo!L14,ECO_ECO_TSA!L14,ECO_ECO_GrossivasiAddominali!L14,ECO_ECO_ArtiinfArterioso!L14,ECO_EcodopplerArtiSupArterioso!L14,ECO_Ecografia_MSK!L14,ECO_Ecografia_DELL_AddomeComple!L14,ECO_EcoAddomeSuperiore!L14,ECO_EcoAddomeInferiore!L14,ECO_EcoBilateraleMammella!L14,ECO_EcoMonolateraleMammella!L14,ECO_EcografiaScrotale!L14,ECO_EcografiaGinecologica!L14,ECO_EcocolordopplerScrotale!L14)</f>
        <v>0</v>
      </c>
      <c r="M14">
        <v>2025</v>
      </c>
      <c r="N14">
        <v>11</v>
      </c>
      <c r="O14">
        <f>SUM(ECO_ECO_Capocollo!O14,ECO_ECO_CardiodoppRiposo!O14,ECO_ECO_TSA!O14,ECO_ECO_GrossivasiAddominali!O14,ECO_ECO_ArtiinfArterioso!O14,ECO_EcodopplerArtiSupArterioso!O14,ECO_Ecografia_MSK!O14,ECO_Ecografia_DELL_AddomeComple!O14,ECO_EcoAddomeSuperiore!O14,ECO_EcoAddomeInferiore!O14,ECO_EcoBilateraleMammella!O14,ECO_EcoMonolateraleMammella!O14,ECO_EcografiaScrotale!O14,ECO_EcografiaGinecologica!O14,ECO_EcocolordopplerScrotale!O14)</f>
        <v>345389.17</v>
      </c>
      <c r="P14">
        <f>SUM(ECO_ECO_Capocollo!P14,ECO_ECO_CardiodoppRiposo!P14,ECO_ECO_TSA!P14,ECO_ECO_GrossivasiAddominali!P14,ECO_ECO_ArtiinfArterioso!P14,ECO_EcodopplerArtiSupArterioso!P14,ECO_Ecografia_MSK!P14,ECO_Ecografia_DELL_AddomeComple!P14,ECO_EcoAddomeSuperiore!P14,ECO_EcoAddomeInferiore!P14,ECO_EcoBilateraleMammella!P14,ECO_EcoMonolateraleMammella!P14,ECO_EcografiaScrotale!P14,ECO_EcografiaGinecologica!P14,ECO_EcocolordopplerScrotale!P14)</f>
        <v>0</v>
      </c>
      <c r="Q14">
        <f>SUM(ECO_ECO_Capocollo!Q14,ECO_ECO_CardiodoppRiposo!Q14,ECO_ECO_TSA!Q14,ECO_ECO_GrossivasiAddominali!Q14,ECO_ECO_ArtiinfArterioso!Q14,ECO_EcodopplerArtiSupArterioso!Q14,ECO_Ecografia_MSK!Q14,ECO_Ecografia_DELL_AddomeComple!Q14,ECO_EcoAddomeSuperiore!Q14,ECO_EcoAddomeInferiore!Q14,ECO_EcoBilateraleMammella!Q14,ECO_EcoMonolateraleMammella!Q14,ECO_EcografiaScrotale!Q14,ECO_EcografiaGinecologica!Q14,ECO_EcocolordopplerScrotale!Q14)</f>
        <v>0</v>
      </c>
      <c r="R14">
        <f>SUM(ECO_ECO_Capocollo!R14,ECO_ECO_CardiodoppRiposo!R14,ECO_ECO_TSA!R14,ECO_ECO_GrossivasiAddominali!R14,ECO_ECO_ArtiinfArterioso!R14,ECO_EcodopplerArtiSupArterioso!R14,ECO_Ecografia_MSK!R14,ECO_Ecografia_DELL_AddomeComple!R14,ECO_EcoAddomeSuperiore!R14,ECO_EcoAddomeInferiore!R14,ECO_EcoBilateraleMammella!R14,ECO_EcoMonolateraleMammella!R14,ECO_EcografiaScrotale!R14,ECO_EcografiaGinecologica!R14,ECO_EcocolordopplerScrotale!R14)</f>
        <v>0</v>
      </c>
      <c r="S14">
        <v>2025</v>
      </c>
      <c r="T14">
        <v>11</v>
      </c>
      <c r="U14">
        <f>SUM(ECO_ECO_Capocollo!U14,ECO_ECO_CardiodoppRiposo!U14,ECO_ECO_TSA!U14,ECO_ECO_GrossivasiAddominali!U14,ECO_ECO_ArtiinfArterioso!U14,ECO_EcodopplerArtiSupArterioso!U14,ECO_Ecografia_MSK!U14,ECO_Ecografia_DELL_AddomeComple!U14,ECO_EcoAddomeSuperiore!U14,ECO_EcoAddomeInferiore!U14,ECO_EcoBilateraleMammella!U14,ECO_EcoMonolateraleMammella!U14,ECO_EcografiaScrotale!U14,ECO_EcografiaGinecologica!U14,ECO_EcocolordopplerScrotale!U14)</f>
        <v>518795.09999999992</v>
      </c>
      <c r="V14">
        <f>SUM(ECO_ECO_Capocollo!V14,ECO_ECO_CardiodoppRiposo!V14,ECO_ECO_TSA!V14,ECO_ECO_GrossivasiAddominali!V14,ECO_ECO_ArtiinfArterioso!V14,ECO_EcodopplerArtiSupArterioso!V14,ECO_Ecografia_MSK!V14,ECO_Ecografia_DELL_AddomeComple!V14,ECO_EcoAddomeSuperiore!V14,ECO_EcoAddomeInferiore!V14,ECO_EcoBilateraleMammella!V14,ECO_EcoMonolateraleMammella!V14,ECO_EcografiaScrotale!V14,ECO_EcografiaGinecologica!V14,ECO_EcocolordopplerScrotale!V14)</f>
        <v>0</v>
      </c>
      <c r="W14">
        <f>SUM(ECO_ECO_Capocollo!W14,ECO_ECO_CardiodoppRiposo!W14,ECO_ECO_TSA!W14,ECO_ECO_GrossivasiAddominali!W14,ECO_ECO_ArtiinfArterioso!W14,ECO_EcodopplerArtiSupArterioso!W14,ECO_Ecografia_MSK!W14,ECO_Ecografia_DELL_AddomeComple!W14,ECO_EcoAddomeSuperiore!W14,ECO_EcoAddomeInferiore!W14,ECO_EcoBilateraleMammella!W14,ECO_EcoMonolateraleMammella!W14,ECO_EcografiaScrotale!W14,ECO_EcografiaGinecologica!W14,ECO_EcocolordopplerScrotale!W14)</f>
        <v>0</v>
      </c>
      <c r="X14">
        <f>SUM(ECO_ECO_Capocollo!X14,ECO_ECO_CardiodoppRiposo!X14,ECO_ECO_TSA!X14,ECO_ECO_GrossivasiAddominali!X14,ECO_ECO_ArtiinfArterioso!X14,ECO_EcodopplerArtiSupArterioso!X14,ECO_Ecografia_MSK!X14,ECO_Ecografia_DELL_AddomeComple!X14,ECO_EcoAddomeSuperiore!X14,ECO_EcoAddomeInferiore!X14,ECO_EcoBilateraleMammella!X14,ECO_EcoMonolateraleMammella!X14,ECO_EcografiaScrotale!X14,ECO_EcografiaGinecologica!X14,ECO_EcocolordopplerScrotale!X14)</f>
        <v>0</v>
      </c>
    </row>
    <row r="15" spans="1:24" x14ac:dyDescent="0.2">
      <c r="A15">
        <v>2025</v>
      </c>
      <c r="B15">
        <v>12</v>
      </c>
      <c r="C15">
        <f>SUM(ECO_ECO_Capocollo!C15,ECO_ECO_CardiodoppRiposo!C15,ECO_ECO_TSA!C15,ECO_ECO_GrossivasiAddominali!C15,ECO_ECO_ArtiinfArterioso!C15,ECO_EcodopplerArtiSupArterioso!C15,ECO_Ecografia_MSK!C15,ECO_Ecografia_DELL_AddomeComple!C15,ECO_EcoAddomeSuperiore!C15,ECO_EcoAddomeInferiore!C15,ECO_EcoBilateraleMammella!C15,ECO_EcoMonolateraleMammella!C15,ECO_EcografiaScrotale!C15,ECO_EcografiaGinecologica!C15,ECO_EcocolordopplerScrotale!C15)</f>
        <v>8238.9499999999989</v>
      </c>
      <c r="D15">
        <f>SUM(ECO_ECO_Capocollo!D15,ECO_ECO_CardiodoppRiposo!D15,ECO_ECO_TSA!D15,ECO_ECO_GrossivasiAddominali!D15,ECO_ECO_ArtiinfArterioso!D15,ECO_EcodopplerArtiSupArterioso!D15,ECO_Ecografia_MSK!D15,ECO_Ecografia_DELL_AddomeComple!D15,ECO_EcoAddomeSuperiore!D15,ECO_EcoAddomeInferiore!D15,ECO_EcoBilateraleMammella!D15,ECO_EcoMonolateraleMammella!D15,ECO_EcografiaScrotale!D15,ECO_EcografiaGinecologica!D15,ECO_EcocolordopplerScrotale!D15)</f>
        <v>0</v>
      </c>
      <c r="E15">
        <f>SUM(ECO_ECO_Capocollo!E15,ECO_ECO_CardiodoppRiposo!E15,ECO_ECO_TSA!E15,ECO_ECO_GrossivasiAddominali!E15,ECO_ECO_ArtiinfArterioso!E15,ECO_EcodopplerArtiSupArterioso!E15,ECO_Ecografia_MSK!E15,ECO_Ecografia_DELL_AddomeComple!E15,ECO_EcoAddomeSuperiore!E15,ECO_EcoAddomeInferiore!E15,ECO_EcoBilateraleMammella!E15,ECO_EcoMonolateraleMammella!E15,ECO_EcografiaScrotale!E15,ECO_EcografiaGinecologica!E15,ECO_EcocolordopplerScrotale!E15)</f>
        <v>0</v>
      </c>
      <c r="F15">
        <f>SUM(ECO_ECO_Capocollo!F15,ECO_ECO_CardiodoppRiposo!F15,ECO_ECO_TSA!F15,ECO_ECO_GrossivasiAddominali!F15,ECO_ECO_ArtiinfArterioso!F15,ECO_EcodopplerArtiSupArterioso!F15,ECO_Ecografia_MSK!F15,ECO_Ecografia_DELL_AddomeComple!F15,ECO_EcoAddomeSuperiore!F15,ECO_EcoAddomeInferiore!F15,ECO_EcoBilateraleMammella!F15,ECO_EcoMonolateraleMammella!F15,ECO_EcografiaScrotale!F15,ECO_EcografiaGinecologica!F15,ECO_EcocolordopplerScrotale!F15)</f>
        <v>0</v>
      </c>
      <c r="G15">
        <v>2025</v>
      </c>
      <c r="H15">
        <v>12</v>
      </c>
      <c r="I15">
        <f>SUM(ECO_ECO_Capocollo!I15,ECO_ECO_CardiodoppRiposo!I15,ECO_ECO_TSA!I15,ECO_ECO_GrossivasiAddominali!I15,ECO_ECO_ArtiinfArterioso!I15,ECO_EcodopplerArtiSupArterioso!I15,ECO_Ecografia_MSK!I15,ECO_Ecografia_DELL_AddomeComple!I15,ECO_EcoAddomeSuperiore!I15,ECO_EcoAddomeInferiore!I15,ECO_EcoBilateraleMammella!I15,ECO_EcoMonolateraleMammella!I15,ECO_EcografiaScrotale!I15,ECO_EcografiaGinecologica!I15,ECO_EcocolordopplerScrotale!I15)</f>
        <v>97599.157142857148</v>
      </c>
      <c r="J15">
        <f>SUM(ECO_ECO_Capocollo!J15,ECO_ECO_CardiodoppRiposo!J15,ECO_ECO_TSA!J15,ECO_ECO_GrossivasiAddominali!J15,ECO_ECO_ArtiinfArterioso!J15,ECO_EcodopplerArtiSupArterioso!J15,ECO_Ecografia_MSK!J15,ECO_Ecografia_DELL_AddomeComple!J15,ECO_EcoAddomeSuperiore!J15,ECO_EcoAddomeInferiore!J15,ECO_EcoBilateraleMammella!J15,ECO_EcoMonolateraleMammella!J15,ECO_EcografiaScrotale!J15,ECO_EcografiaGinecologica!J15,ECO_EcocolordopplerScrotale!J15)</f>
        <v>0</v>
      </c>
      <c r="K15">
        <f>SUM(ECO_ECO_Capocollo!K15,ECO_ECO_CardiodoppRiposo!K15,ECO_ECO_TSA!K15,ECO_ECO_GrossivasiAddominali!K15,ECO_ECO_ArtiinfArterioso!K15,ECO_EcodopplerArtiSupArterioso!K15,ECO_Ecografia_MSK!K15,ECO_Ecografia_DELL_AddomeComple!K15,ECO_EcoAddomeSuperiore!K15,ECO_EcoAddomeInferiore!K15,ECO_EcoBilateraleMammella!K15,ECO_EcoMonolateraleMammella!K15,ECO_EcografiaScrotale!K15,ECO_EcografiaGinecologica!K15,ECO_EcocolordopplerScrotale!K15)</f>
        <v>0</v>
      </c>
      <c r="L15">
        <f>SUM(ECO_ECO_Capocollo!L15,ECO_ECO_CardiodoppRiposo!L15,ECO_ECO_TSA!L15,ECO_ECO_GrossivasiAddominali!L15,ECO_ECO_ArtiinfArterioso!L15,ECO_EcodopplerArtiSupArterioso!L15,ECO_Ecografia_MSK!L15,ECO_Ecografia_DELL_AddomeComple!L15,ECO_EcoAddomeSuperiore!L15,ECO_EcoAddomeInferiore!L15,ECO_EcoBilateraleMammella!L15,ECO_EcoMonolateraleMammella!L15,ECO_EcografiaScrotale!L15,ECO_EcografiaGinecologica!L15,ECO_EcocolordopplerScrotale!L15)</f>
        <v>0</v>
      </c>
      <c r="M15">
        <v>2025</v>
      </c>
      <c r="N15">
        <v>12</v>
      </c>
      <c r="O15">
        <f>SUM(ECO_ECO_Capocollo!O15,ECO_ECO_CardiodoppRiposo!O15,ECO_ECO_TSA!O15,ECO_ECO_GrossivasiAddominali!O15,ECO_ECO_ArtiinfArterioso!O15,ECO_EcodopplerArtiSupArterioso!O15,ECO_Ecografia_MSK!O15,ECO_Ecografia_DELL_AddomeComple!O15,ECO_EcoAddomeSuperiore!O15,ECO_EcoAddomeInferiore!O15,ECO_EcoBilateraleMammella!O15,ECO_EcoMonolateraleMammella!O15,ECO_EcografiaScrotale!O15,ECO_EcografiaGinecologica!O15,ECO_EcocolordopplerScrotale!O15)</f>
        <v>282429.36428571428</v>
      </c>
      <c r="P15">
        <f>SUM(ECO_ECO_Capocollo!P15,ECO_ECO_CardiodoppRiposo!P15,ECO_ECO_TSA!P15,ECO_ECO_GrossivasiAddominali!P15,ECO_ECO_ArtiinfArterioso!P15,ECO_EcodopplerArtiSupArterioso!P15,ECO_Ecografia_MSK!P15,ECO_Ecografia_DELL_AddomeComple!P15,ECO_EcoAddomeSuperiore!P15,ECO_EcoAddomeInferiore!P15,ECO_EcoBilateraleMammella!P15,ECO_EcoMonolateraleMammella!P15,ECO_EcografiaScrotale!P15,ECO_EcografiaGinecologica!P15,ECO_EcocolordopplerScrotale!P15)</f>
        <v>0</v>
      </c>
      <c r="Q15">
        <f>SUM(ECO_ECO_Capocollo!Q15,ECO_ECO_CardiodoppRiposo!Q15,ECO_ECO_TSA!Q15,ECO_ECO_GrossivasiAddominali!Q15,ECO_ECO_ArtiinfArterioso!Q15,ECO_EcodopplerArtiSupArterioso!Q15,ECO_Ecografia_MSK!Q15,ECO_Ecografia_DELL_AddomeComple!Q15,ECO_EcoAddomeSuperiore!Q15,ECO_EcoAddomeInferiore!Q15,ECO_EcoBilateraleMammella!Q15,ECO_EcoMonolateraleMammella!Q15,ECO_EcografiaScrotale!Q15,ECO_EcografiaGinecologica!Q15,ECO_EcocolordopplerScrotale!Q15)</f>
        <v>0</v>
      </c>
      <c r="R15">
        <f>SUM(ECO_ECO_Capocollo!R15,ECO_ECO_CardiodoppRiposo!R15,ECO_ECO_TSA!R15,ECO_ECO_GrossivasiAddominali!R15,ECO_ECO_ArtiinfArterioso!R15,ECO_EcodopplerArtiSupArterioso!R15,ECO_Ecografia_MSK!R15,ECO_Ecografia_DELL_AddomeComple!R15,ECO_EcoAddomeSuperiore!R15,ECO_EcoAddomeInferiore!R15,ECO_EcoBilateraleMammella!R15,ECO_EcoMonolateraleMammella!R15,ECO_EcografiaScrotale!R15,ECO_EcografiaGinecologica!R15,ECO_EcocolordopplerScrotale!R15)</f>
        <v>0</v>
      </c>
      <c r="S15">
        <v>2025</v>
      </c>
      <c r="T15">
        <v>12</v>
      </c>
      <c r="U15">
        <f>SUM(ECO_ECO_Capocollo!U15,ECO_ECO_CardiodoppRiposo!U15,ECO_ECO_TSA!U15,ECO_ECO_GrossivasiAddominali!U15,ECO_ECO_ArtiinfArterioso!U15,ECO_EcodopplerArtiSupArterioso!U15,ECO_Ecografia_MSK!U15,ECO_Ecografia_DELL_AddomeComple!U15,ECO_EcoAddomeSuperiore!U15,ECO_EcoAddomeInferiore!U15,ECO_EcoBilateraleMammella!U15,ECO_EcoMonolateraleMammella!U15,ECO_EcografiaScrotale!U15,ECO_EcografiaGinecologica!U15,ECO_EcocolordopplerScrotale!U15)</f>
        <v>419263.72142857139</v>
      </c>
      <c r="V15">
        <f>SUM(ECO_ECO_Capocollo!V15,ECO_ECO_CardiodoppRiposo!V15,ECO_ECO_TSA!V15,ECO_ECO_GrossivasiAddominali!V15,ECO_ECO_ArtiinfArterioso!V15,ECO_EcodopplerArtiSupArterioso!V15,ECO_Ecografia_MSK!V15,ECO_Ecografia_DELL_AddomeComple!V15,ECO_EcoAddomeSuperiore!V15,ECO_EcoAddomeInferiore!V15,ECO_EcoBilateraleMammella!V15,ECO_EcoMonolateraleMammella!V15,ECO_EcografiaScrotale!V15,ECO_EcografiaGinecologica!V15,ECO_EcocolordopplerScrotale!V15)</f>
        <v>0</v>
      </c>
      <c r="W15">
        <f>SUM(ECO_ECO_Capocollo!W15,ECO_ECO_CardiodoppRiposo!W15,ECO_ECO_TSA!W15,ECO_ECO_GrossivasiAddominali!W15,ECO_ECO_ArtiinfArterioso!W15,ECO_EcodopplerArtiSupArterioso!W15,ECO_Ecografia_MSK!W15,ECO_Ecografia_DELL_AddomeComple!W15,ECO_EcoAddomeSuperiore!W15,ECO_EcoAddomeInferiore!W15,ECO_EcoBilateraleMammella!W15,ECO_EcoMonolateraleMammella!W15,ECO_EcografiaScrotale!W15,ECO_EcografiaGinecologica!W15,ECO_EcocolordopplerScrotale!W15)</f>
        <v>0</v>
      </c>
      <c r="X15">
        <f>SUM(ECO_ECO_Capocollo!X15,ECO_ECO_CardiodoppRiposo!X15,ECO_ECO_TSA!X15,ECO_ECO_GrossivasiAddominali!X15,ECO_ECO_ArtiinfArterioso!X15,ECO_EcodopplerArtiSupArterioso!X15,ECO_Ecografia_MSK!X15,ECO_Ecografia_DELL_AddomeComple!X15,ECO_EcoAddomeSuperiore!X15,ECO_EcoAddomeInferiore!X15,ECO_EcoBilateraleMammella!X15,ECO_EcoMonolateraleMammella!X15,ECO_EcografiaScrotale!X15,ECO_EcografiaGinecologica!X15,ECO_EcocolordopplerScrotale!X15)</f>
        <v>0</v>
      </c>
    </row>
    <row r="16" spans="1:24" x14ac:dyDescent="0.2">
      <c r="B16" t="s">
        <v>14</v>
      </c>
      <c r="C16">
        <f>SUM(C4:C15)</f>
        <v>105974.31714285714</v>
      </c>
      <c r="H16" t="s">
        <v>14</v>
      </c>
      <c r="I16">
        <f>SUM(I4:I15)</f>
        <v>1255381.3742857142</v>
      </c>
      <c r="N16" t="s">
        <v>14</v>
      </c>
      <c r="O16">
        <f>SUM(O4:O15)</f>
        <v>3606822.24</v>
      </c>
      <c r="T16" t="s">
        <v>14</v>
      </c>
      <c r="U16">
        <f>SUM(U4:U15)</f>
        <v>5378081.4099999992</v>
      </c>
    </row>
    <row r="18" spans="1:1" x14ac:dyDescent="0.2">
      <c r="A18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157</v>
      </c>
      <c r="B1" t="s">
        <v>158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 t="s">
        <v>55</v>
      </c>
      <c r="B2" t="s">
        <v>159</v>
      </c>
      <c r="C2">
        <v>1.2</v>
      </c>
      <c r="D2">
        <v>1.75</v>
      </c>
      <c r="E2">
        <v>1.25</v>
      </c>
      <c r="F2">
        <v>0.9</v>
      </c>
    </row>
    <row r="3" spans="1:6" x14ac:dyDescent="0.2">
      <c r="A3" t="s">
        <v>57</v>
      </c>
      <c r="B3" t="s">
        <v>160</v>
      </c>
      <c r="C3">
        <v>1.2</v>
      </c>
      <c r="D3">
        <v>1.65</v>
      </c>
      <c r="E3">
        <v>1.2</v>
      </c>
      <c r="F3">
        <v>0.9</v>
      </c>
    </row>
    <row r="4" spans="1:6" x14ac:dyDescent="0.2">
      <c r="A4" t="s">
        <v>37</v>
      </c>
      <c r="B4" t="s">
        <v>161</v>
      </c>
      <c r="C4">
        <v>1.1000000000000001</v>
      </c>
      <c r="D4">
        <v>1.1499999999999999</v>
      </c>
      <c r="E4">
        <v>1.2</v>
      </c>
      <c r="F4">
        <v>0.95</v>
      </c>
    </row>
    <row r="5" spans="1:6" x14ac:dyDescent="0.2">
      <c r="A5" t="s">
        <v>39</v>
      </c>
      <c r="B5" t="s">
        <v>162</v>
      </c>
      <c r="C5">
        <v>1.1000000000000001</v>
      </c>
      <c r="D5">
        <v>1.1499999999999999</v>
      </c>
      <c r="E5">
        <v>1.1499999999999999</v>
      </c>
      <c r="F5">
        <v>0.95</v>
      </c>
    </row>
    <row r="6" spans="1:6" x14ac:dyDescent="0.2">
      <c r="A6" t="s">
        <v>41</v>
      </c>
      <c r="B6" t="s">
        <v>163</v>
      </c>
      <c r="C6">
        <v>1.1000000000000001</v>
      </c>
      <c r="D6">
        <v>1.1499999999999999</v>
      </c>
      <c r="E6">
        <v>1.1499999999999999</v>
      </c>
      <c r="F6">
        <v>0.95</v>
      </c>
    </row>
    <row r="7" spans="1:6" x14ac:dyDescent="0.2">
      <c r="A7" t="s">
        <v>43</v>
      </c>
      <c r="B7" t="s">
        <v>164</v>
      </c>
      <c r="C7">
        <v>1.08</v>
      </c>
      <c r="D7">
        <v>1.1200000000000001</v>
      </c>
      <c r="E7">
        <v>1.1200000000000001</v>
      </c>
      <c r="F7">
        <v>0.95</v>
      </c>
    </row>
    <row r="8" spans="1:6" x14ac:dyDescent="0.2">
      <c r="A8" t="s">
        <v>45</v>
      </c>
      <c r="B8" t="s">
        <v>165</v>
      </c>
      <c r="C8">
        <v>1.08</v>
      </c>
      <c r="D8">
        <v>1.1200000000000001</v>
      </c>
      <c r="E8">
        <v>1.1200000000000001</v>
      </c>
      <c r="F8">
        <v>0.95</v>
      </c>
    </row>
    <row r="9" spans="1:6" x14ac:dyDescent="0.2">
      <c r="A9" t="s">
        <v>47</v>
      </c>
      <c r="B9" t="s">
        <v>166</v>
      </c>
      <c r="C9">
        <v>1.1200000000000001</v>
      </c>
      <c r="D9">
        <v>1.1499999999999999</v>
      </c>
      <c r="E9">
        <v>1.18</v>
      </c>
      <c r="F9">
        <v>0.95</v>
      </c>
    </row>
    <row r="10" spans="1:6" x14ac:dyDescent="0.2">
      <c r="A10" t="s">
        <v>49</v>
      </c>
      <c r="B10" t="s">
        <v>167</v>
      </c>
      <c r="C10">
        <v>1.1000000000000001</v>
      </c>
      <c r="D10">
        <v>1.1200000000000001</v>
      </c>
      <c r="E10">
        <v>1.1499999999999999</v>
      </c>
      <c r="F10">
        <v>0.95</v>
      </c>
    </row>
    <row r="11" spans="1:6" x14ac:dyDescent="0.2">
      <c r="A11" t="s">
        <v>53</v>
      </c>
      <c r="B11" t="s">
        <v>168</v>
      </c>
      <c r="C11">
        <v>1.08</v>
      </c>
      <c r="D11">
        <v>1.1200000000000001</v>
      </c>
      <c r="E11">
        <v>1.1200000000000001</v>
      </c>
      <c r="F11">
        <v>0.95</v>
      </c>
    </row>
    <row r="12" spans="1:6" x14ac:dyDescent="0.2">
      <c r="A12" t="s">
        <v>51</v>
      </c>
      <c r="B12" t="s">
        <v>169</v>
      </c>
      <c r="C12">
        <v>1.08</v>
      </c>
      <c r="D12">
        <v>1.1200000000000001</v>
      </c>
      <c r="E12">
        <v>1.1200000000000001</v>
      </c>
      <c r="F12">
        <v>0.95</v>
      </c>
    </row>
    <row r="13" spans="1:6" x14ac:dyDescent="0.2">
      <c r="A13" t="s">
        <v>59</v>
      </c>
      <c r="B13" t="s">
        <v>170</v>
      </c>
      <c r="C13">
        <v>1.1000000000000001</v>
      </c>
      <c r="D13">
        <v>1.1200000000000001</v>
      </c>
      <c r="E13">
        <v>1.1499999999999999</v>
      </c>
      <c r="F13">
        <v>0.95</v>
      </c>
    </row>
    <row r="14" spans="1:6" x14ac:dyDescent="0.2">
      <c r="A14" t="s">
        <v>61</v>
      </c>
      <c r="B14" t="s">
        <v>171</v>
      </c>
      <c r="C14">
        <v>1.08</v>
      </c>
      <c r="D14">
        <v>1.1000000000000001</v>
      </c>
      <c r="E14">
        <v>1.1200000000000001</v>
      </c>
      <c r="F14">
        <v>0.95</v>
      </c>
    </row>
    <row r="15" spans="1:6" x14ac:dyDescent="0.2">
      <c r="A15" t="s">
        <v>63</v>
      </c>
      <c r="B15" t="s">
        <v>172</v>
      </c>
      <c r="C15">
        <v>1.08</v>
      </c>
      <c r="D15">
        <v>1.1000000000000001</v>
      </c>
      <c r="E15">
        <v>1.1200000000000001</v>
      </c>
      <c r="F15">
        <v>0.95</v>
      </c>
    </row>
    <row r="16" spans="1:6" x14ac:dyDescent="0.2">
      <c r="A16" t="s">
        <v>173</v>
      </c>
      <c r="B16" t="s">
        <v>174</v>
      </c>
      <c r="C16">
        <v>1.08</v>
      </c>
      <c r="D16">
        <v>1.1200000000000001</v>
      </c>
      <c r="E16">
        <v>1.1200000000000001</v>
      </c>
      <c r="F16">
        <v>0.95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/>
  </sheetViews>
  <sheetFormatPr baseColWidth="10" defaultColWidth="8.83203125" defaultRowHeight="15" x14ac:dyDescent="0.2"/>
  <sheetData>
    <row r="1" spans="1:4" x14ac:dyDescent="0.2">
      <c r="A1" t="s">
        <v>65</v>
      </c>
      <c r="B1" t="s">
        <v>66</v>
      </c>
      <c r="D1" t="s">
        <v>67</v>
      </c>
    </row>
    <row r="2" spans="1:4" x14ac:dyDescent="0.2">
      <c r="A2" t="s">
        <v>68</v>
      </c>
      <c r="B2" t="s">
        <v>69</v>
      </c>
      <c r="D2" t="s">
        <v>70</v>
      </c>
    </row>
    <row r="3" spans="1:4" x14ac:dyDescent="0.2">
      <c r="A3" t="s">
        <v>71</v>
      </c>
      <c r="B3" t="s">
        <v>72</v>
      </c>
      <c r="D3" t="s">
        <v>69</v>
      </c>
    </row>
    <row r="4" spans="1:4" x14ac:dyDescent="0.2">
      <c r="A4" t="s">
        <v>73</v>
      </c>
      <c r="B4" t="s">
        <v>74</v>
      </c>
      <c r="D4" t="s">
        <v>72</v>
      </c>
    </row>
    <row r="5" spans="1:4" x14ac:dyDescent="0.2">
      <c r="A5" t="s">
        <v>75</v>
      </c>
      <c r="B5" t="s">
        <v>76</v>
      </c>
      <c r="D5" t="s">
        <v>74</v>
      </c>
    </row>
    <row r="6" spans="1:4" x14ac:dyDescent="0.2">
      <c r="A6" t="s">
        <v>77</v>
      </c>
      <c r="B6" t="s">
        <v>78</v>
      </c>
      <c r="D6" t="s">
        <v>76</v>
      </c>
    </row>
    <row r="7" spans="1:4" x14ac:dyDescent="0.2">
      <c r="A7" t="s">
        <v>79</v>
      </c>
      <c r="B7" t="s">
        <v>80</v>
      </c>
      <c r="D7" t="s">
        <v>78</v>
      </c>
    </row>
    <row r="8" spans="1:4" x14ac:dyDescent="0.2">
      <c r="A8" t="s">
        <v>81</v>
      </c>
      <c r="B8" t="s">
        <v>82</v>
      </c>
      <c r="D8" t="s">
        <v>80</v>
      </c>
    </row>
    <row r="9" spans="1:4" x14ac:dyDescent="0.2">
      <c r="A9" t="s">
        <v>83</v>
      </c>
      <c r="B9" t="s">
        <v>84</v>
      </c>
      <c r="D9" t="s">
        <v>82</v>
      </c>
    </row>
    <row r="10" spans="1:4" x14ac:dyDescent="0.2">
      <c r="A10" t="s">
        <v>85</v>
      </c>
      <c r="B10" t="s">
        <v>86</v>
      </c>
      <c r="D10" t="s">
        <v>84</v>
      </c>
    </row>
    <row r="11" spans="1:4" x14ac:dyDescent="0.2">
      <c r="A11" t="s">
        <v>87</v>
      </c>
      <c r="B11" t="s">
        <v>88</v>
      </c>
      <c r="D11" t="s">
        <v>86</v>
      </c>
    </row>
    <row r="12" spans="1:4" x14ac:dyDescent="0.2">
      <c r="A12" t="s">
        <v>89</v>
      </c>
      <c r="B12" t="s">
        <v>90</v>
      </c>
      <c r="D12" t="s">
        <v>88</v>
      </c>
    </row>
    <row r="13" spans="1:4" x14ac:dyDescent="0.2">
      <c r="A13" t="s">
        <v>91</v>
      </c>
      <c r="B13" t="s">
        <v>92</v>
      </c>
      <c r="D13" t="s">
        <v>90</v>
      </c>
    </row>
    <row r="14" spans="1:4" x14ac:dyDescent="0.2">
      <c r="A14" t="s">
        <v>93</v>
      </c>
      <c r="B14" t="s">
        <v>94</v>
      </c>
      <c r="D14" t="s">
        <v>92</v>
      </c>
    </row>
    <row r="15" spans="1:4" x14ac:dyDescent="0.2">
      <c r="A15" t="s">
        <v>95</v>
      </c>
      <c r="B15" t="s">
        <v>96</v>
      </c>
      <c r="D15" t="s">
        <v>94</v>
      </c>
    </row>
    <row r="16" spans="1:4" x14ac:dyDescent="0.2">
      <c r="A16" t="s">
        <v>97</v>
      </c>
      <c r="B16" t="s">
        <v>98</v>
      </c>
      <c r="D16" t="s">
        <v>96</v>
      </c>
    </row>
    <row r="17" spans="1:4" x14ac:dyDescent="0.2">
      <c r="A17" t="s">
        <v>99</v>
      </c>
      <c r="B17" t="s">
        <v>100</v>
      </c>
      <c r="D17" t="s">
        <v>98</v>
      </c>
    </row>
    <row r="18" spans="1:4" x14ac:dyDescent="0.2">
      <c r="A18" t="s">
        <v>101</v>
      </c>
      <c r="B18" t="s">
        <v>102</v>
      </c>
      <c r="D18" t="s">
        <v>100</v>
      </c>
    </row>
    <row r="19" spans="1:4" x14ac:dyDescent="0.2">
      <c r="D19" t="s">
        <v>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selection activeCell="T29" sqref="T29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4</v>
      </c>
      <c r="B2" s="16"/>
      <c r="C2" s="16"/>
      <c r="D2" s="16"/>
      <c r="E2" s="16"/>
      <c r="F2" s="17"/>
      <c r="G2" s="18" t="s">
        <v>5</v>
      </c>
      <c r="H2" s="16"/>
      <c r="I2" s="16"/>
      <c r="J2" s="16"/>
      <c r="K2" s="16"/>
      <c r="L2" s="17"/>
      <c r="M2" s="18" t="s">
        <v>6</v>
      </c>
      <c r="N2" s="16"/>
      <c r="O2" s="16"/>
      <c r="P2" s="16"/>
      <c r="Q2" s="16"/>
      <c r="R2" s="17"/>
      <c r="S2" s="18" t="s">
        <v>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543</v>
      </c>
      <c r="D4" s="3">
        <v>1</v>
      </c>
      <c r="E4" s="3">
        <v>3</v>
      </c>
      <c r="F4" s="3">
        <v>5</v>
      </c>
      <c r="G4" s="2">
        <v>2025</v>
      </c>
      <c r="H4" s="3">
        <v>1</v>
      </c>
      <c r="I4" s="4">
        <v>8402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34423</v>
      </c>
      <c r="P4" s="3">
        <v>10</v>
      </c>
      <c r="Q4" s="3">
        <v>29</v>
      </c>
      <c r="R4" s="3">
        <v>71</v>
      </c>
      <c r="S4" s="2">
        <v>2025</v>
      </c>
      <c r="T4" s="3">
        <v>1</v>
      </c>
      <c r="U4" s="4">
        <v>51529</v>
      </c>
      <c r="V4" s="3">
        <v>15</v>
      </c>
      <c r="W4" s="3">
        <v>58</v>
      </c>
      <c r="X4" s="3">
        <v>173</v>
      </c>
    </row>
    <row r="5" spans="1:24" x14ac:dyDescent="0.2">
      <c r="A5" s="2">
        <v>2025</v>
      </c>
      <c r="B5" s="3">
        <v>2</v>
      </c>
      <c r="C5" s="4">
        <v>586</v>
      </c>
      <c r="D5" s="3">
        <v>1</v>
      </c>
      <c r="E5" s="3">
        <v>3</v>
      </c>
      <c r="F5" s="3">
        <v>6</v>
      </c>
      <c r="G5" s="2">
        <v>2025</v>
      </c>
      <c r="H5" s="3">
        <v>2</v>
      </c>
      <c r="I5" s="4">
        <v>8562</v>
      </c>
      <c r="J5" s="3">
        <v>6</v>
      </c>
      <c r="K5" s="3">
        <v>9</v>
      </c>
      <c r="L5" s="3">
        <v>16</v>
      </c>
      <c r="M5" s="2">
        <v>2025</v>
      </c>
      <c r="N5" s="3">
        <v>2</v>
      </c>
      <c r="O5" s="4">
        <v>33805</v>
      </c>
      <c r="P5" s="3">
        <v>11</v>
      </c>
      <c r="Q5" s="3">
        <v>32</v>
      </c>
      <c r="R5" s="3">
        <v>90</v>
      </c>
      <c r="S5" s="2">
        <v>2025</v>
      </c>
      <c r="T5" s="3">
        <v>2</v>
      </c>
      <c r="U5" s="4">
        <v>49284</v>
      </c>
      <c r="V5" s="3">
        <v>17</v>
      </c>
      <c r="W5" s="3">
        <v>63</v>
      </c>
      <c r="X5" s="3">
        <v>191</v>
      </c>
    </row>
    <row r="6" spans="1:24" x14ac:dyDescent="0.2">
      <c r="A6" s="2">
        <v>2025</v>
      </c>
      <c r="B6" s="3">
        <v>3</v>
      </c>
      <c r="C6" s="4">
        <v>617</v>
      </c>
      <c r="D6" s="3">
        <v>1</v>
      </c>
      <c r="E6" s="3">
        <v>3</v>
      </c>
      <c r="F6" s="3">
        <v>7</v>
      </c>
      <c r="G6" s="2">
        <v>2025</v>
      </c>
      <c r="H6" s="3">
        <v>3</v>
      </c>
      <c r="I6" s="4">
        <v>9315</v>
      </c>
      <c r="J6" s="3">
        <v>6</v>
      </c>
      <c r="K6" s="3">
        <v>9</v>
      </c>
      <c r="L6" s="3">
        <v>16</v>
      </c>
      <c r="M6" s="2">
        <v>2025</v>
      </c>
      <c r="N6" s="3">
        <v>3</v>
      </c>
      <c r="O6" s="4">
        <v>35556</v>
      </c>
      <c r="P6" s="3">
        <v>12</v>
      </c>
      <c r="Q6" s="3">
        <v>36</v>
      </c>
      <c r="R6" s="3">
        <v>91</v>
      </c>
      <c r="S6" s="2">
        <v>2025</v>
      </c>
      <c r="T6" s="3">
        <v>3</v>
      </c>
      <c r="U6" s="4">
        <v>52637</v>
      </c>
      <c r="V6" s="3">
        <v>20</v>
      </c>
      <c r="W6" s="3">
        <v>76</v>
      </c>
      <c r="X6" s="3">
        <v>215</v>
      </c>
    </row>
    <row r="7" spans="1:24" x14ac:dyDescent="0.2">
      <c r="A7" s="2">
        <v>2025</v>
      </c>
      <c r="B7" s="3">
        <v>4</v>
      </c>
      <c r="C7" s="4">
        <v>543</v>
      </c>
      <c r="D7" s="3">
        <v>1</v>
      </c>
      <c r="E7" s="3">
        <v>3</v>
      </c>
      <c r="F7" s="3">
        <v>7</v>
      </c>
      <c r="G7" s="2">
        <v>2025</v>
      </c>
      <c r="H7" s="3">
        <v>4</v>
      </c>
      <c r="I7" s="4">
        <v>8341</v>
      </c>
      <c r="J7" s="3">
        <v>6</v>
      </c>
      <c r="K7" s="3">
        <v>9</v>
      </c>
      <c r="L7" s="3">
        <v>19</v>
      </c>
      <c r="M7" s="2">
        <v>2025</v>
      </c>
      <c r="N7" s="3">
        <v>4</v>
      </c>
      <c r="O7" s="4">
        <v>29744</v>
      </c>
      <c r="P7" s="3">
        <v>13</v>
      </c>
      <c r="Q7" s="3">
        <v>38</v>
      </c>
      <c r="R7" s="3">
        <v>85</v>
      </c>
      <c r="S7" s="2">
        <v>2025</v>
      </c>
      <c r="T7" s="3">
        <v>4</v>
      </c>
      <c r="U7" s="4">
        <v>42117</v>
      </c>
      <c r="V7" s="3">
        <v>22</v>
      </c>
      <c r="W7" s="3">
        <v>69</v>
      </c>
      <c r="X7" s="3">
        <v>205</v>
      </c>
    </row>
    <row r="8" spans="1:24" x14ac:dyDescent="0.2">
      <c r="A8" s="2">
        <v>2025</v>
      </c>
      <c r="B8" s="3">
        <v>5</v>
      </c>
      <c r="C8" s="4">
        <v>558</v>
      </c>
      <c r="D8" s="3">
        <v>1</v>
      </c>
      <c r="E8" s="3">
        <v>3</v>
      </c>
      <c r="F8" s="3">
        <v>7</v>
      </c>
      <c r="G8" s="2">
        <v>2025</v>
      </c>
      <c r="H8" s="3">
        <v>5</v>
      </c>
      <c r="I8" s="4">
        <v>9224</v>
      </c>
      <c r="J8" s="3">
        <v>6</v>
      </c>
      <c r="K8" s="3">
        <v>9</v>
      </c>
      <c r="L8" s="3">
        <v>15</v>
      </c>
      <c r="M8" s="2">
        <v>2025</v>
      </c>
      <c r="N8" s="3">
        <v>5</v>
      </c>
      <c r="O8" s="4">
        <v>33043</v>
      </c>
      <c r="P8" s="3">
        <v>10</v>
      </c>
      <c r="Q8" s="3">
        <v>29</v>
      </c>
      <c r="R8" s="3">
        <v>86</v>
      </c>
      <c r="S8" s="2">
        <v>2025</v>
      </c>
      <c r="T8" s="3">
        <v>5</v>
      </c>
      <c r="U8" s="4">
        <v>47027</v>
      </c>
      <c r="V8" s="3">
        <v>19</v>
      </c>
      <c r="W8" s="3">
        <v>64</v>
      </c>
      <c r="X8" s="3">
        <v>188</v>
      </c>
    </row>
    <row r="9" spans="1:24" x14ac:dyDescent="0.2">
      <c r="A9" s="2">
        <v>2025</v>
      </c>
      <c r="B9" s="3">
        <v>6</v>
      </c>
      <c r="C9" s="4">
        <v>473</v>
      </c>
      <c r="D9" s="3">
        <v>1</v>
      </c>
      <c r="E9" s="3">
        <v>3</v>
      </c>
      <c r="F9" s="3">
        <v>6</v>
      </c>
      <c r="G9" s="2">
        <v>2025</v>
      </c>
      <c r="H9" s="3">
        <v>6</v>
      </c>
      <c r="I9" s="4">
        <v>7837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29448</v>
      </c>
      <c r="P9" s="3">
        <v>9</v>
      </c>
      <c r="Q9" s="3">
        <v>29</v>
      </c>
      <c r="R9" s="3">
        <v>90</v>
      </c>
      <c r="S9" s="2">
        <v>2025</v>
      </c>
      <c r="T9" s="3">
        <v>6</v>
      </c>
      <c r="U9" s="4">
        <v>43179</v>
      </c>
      <c r="V9" s="3">
        <v>17</v>
      </c>
      <c r="W9" s="3">
        <v>66</v>
      </c>
      <c r="X9" s="3">
        <v>196</v>
      </c>
    </row>
    <row r="10" spans="1:24" x14ac:dyDescent="0.2">
      <c r="A10" s="2">
        <v>2025</v>
      </c>
      <c r="B10" s="3">
        <v>7</v>
      </c>
      <c r="C10" s="4">
        <v>472</v>
      </c>
      <c r="D10" s="3">
        <v>1</v>
      </c>
      <c r="E10" s="3">
        <v>2</v>
      </c>
      <c r="F10" s="3">
        <v>9</v>
      </c>
      <c r="G10" s="2">
        <v>2025</v>
      </c>
      <c r="H10" s="3">
        <v>7</v>
      </c>
      <c r="I10" s="4">
        <v>7982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30660</v>
      </c>
      <c r="P10" s="3">
        <v>10</v>
      </c>
      <c r="Q10" s="3">
        <v>34</v>
      </c>
      <c r="R10" s="3">
        <v>95</v>
      </c>
      <c r="S10" s="2">
        <v>2025</v>
      </c>
      <c r="T10" s="3">
        <v>7</v>
      </c>
      <c r="U10" s="4">
        <v>44529</v>
      </c>
      <c r="V10" s="3">
        <v>19</v>
      </c>
      <c r="W10" s="3">
        <v>67</v>
      </c>
      <c r="X10" s="3">
        <v>198</v>
      </c>
    </row>
    <row r="11" spans="1:24" x14ac:dyDescent="0.2">
      <c r="A11" s="2">
        <v>2025</v>
      </c>
      <c r="B11" s="3">
        <v>8</v>
      </c>
      <c r="C11" s="4">
        <v>394</v>
      </c>
      <c r="D11" s="3">
        <v>1</v>
      </c>
      <c r="E11" s="3">
        <v>3</v>
      </c>
      <c r="F11" s="3">
        <v>9</v>
      </c>
      <c r="G11" s="2">
        <v>2025</v>
      </c>
      <c r="H11" s="3">
        <v>8</v>
      </c>
      <c r="I11" s="4">
        <v>6324</v>
      </c>
      <c r="J11" s="3">
        <v>6</v>
      </c>
      <c r="K11" s="3">
        <v>10</v>
      </c>
      <c r="L11" s="3">
        <v>18</v>
      </c>
      <c r="M11" s="2">
        <v>2025</v>
      </c>
      <c r="N11" s="3">
        <v>8</v>
      </c>
      <c r="O11" s="4">
        <v>23606</v>
      </c>
      <c r="P11" s="3">
        <v>15</v>
      </c>
      <c r="Q11" s="3">
        <v>36</v>
      </c>
      <c r="R11" s="3">
        <v>82</v>
      </c>
      <c r="S11" s="2">
        <v>2025</v>
      </c>
      <c r="T11" s="3">
        <v>8</v>
      </c>
      <c r="U11" s="4">
        <v>30576</v>
      </c>
      <c r="V11" s="3">
        <v>20</v>
      </c>
      <c r="W11" s="3">
        <v>60</v>
      </c>
      <c r="X11" s="3">
        <v>188</v>
      </c>
    </row>
    <row r="12" spans="1:24" x14ac:dyDescent="0.2">
      <c r="A12" s="2">
        <v>2025</v>
      </c>
      <c r="B12" s="3">
        <v>9</v>
      </c>
      <c r="C12" s="2">
        <f>IFERROR((SUM(C4:C10)/7)*$C$20,"")</f>
        <v>585.05142857142857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9205.1485714285718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34973.33142857143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50960.880000000005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606.72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9546.08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36268.640000000007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52848.320000000007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606.72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9546.08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36268.640000000007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52848.320000000007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514.62857142857138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8097.1214285714277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30763.57857142857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44826.7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6499.1200000000008</v>
      </c>
      <c r="D16" s="5"/>
      <c r="E16" s="5"/>
      <c r="F16" s="5"/>
      <c r="G16" s="5"/>
      <c r="H16" s="5" t="s">
        <v>14</v>
      </c>
      <c r="I16" s="5">
        <f>SUM(I4:I15)</f>
        <v>102381.43</v>
      </c>
      <c r="J16" s="5"/>
      <c r="K16" s="5"/>
      <c r="L16" s="5"/>
      <c r="M16" s="5"/>
      <c r="N16" s="5" t="s">
        <v>14</v>
      </c>
      <c r="O16" s="5">
        <f>SUM(O4:O15)</f>
        <v>388559.19</v>
      </c>
      <c r="P16" s="5"/>
      <c r="Q16" s="5"/>
      <c r="R16" s="5"/>
      <c r="S16" s="5"/>
      <c r="T16" s="5" t="s">
        <v>14</v>
      </c>
      <c r="U16" s="5">
        <f>SUM(U4:U15)</f>
        <v>562362.22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173</v>
      </c>
      <c r="B20" t="s">
        <v>174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104</v>
      </c>
      <c r="B2" s="16"/>
      <c r="C2" s="16"/>
      <c r="D2" s="16"/>
      <c r="E2" s="16"/>
      <c r="F2" s="17"/>
      <c r="G2" s="18" t="s">
        <v>105</v>
      </c>
      <c r="H2" s="16"/>
      <c r="I2" s="16"/>
      <c r="J2" s="16"/>
      <c r="K2" s="16"/>
      <c r="L2" s="17"/>
      <c r="M2" s="18" t="s">
        <v>106</v>
      </c>
      <c r="N2" s="16"/>
      <c r="O2" s="16"/>
      <c r="P2" s="16"/>
      <c r="Q2" s="16"/>
      <c r="R2" s="17"/>
      <c r="S2" s="18" t="s">
        <v>107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728</v>
      </c>
      <c r="D4" s="3">
        <v>2</v>
      </c>
      <c r="E4" s="3">
        <v>4</v>
      </c>
      <c r="F4" s="3">
        <v>13</v>
      </c>
      <c r="G4" s="2">
        <v>2025</v>
      </c>
      <c r="H4" s="3">
        <v>1</v>
      </c>
      <c r="I4" s="4">
        <v>11878</v>
      </c>
      <c r="J4" s="3">
        <v>6</v>
      </c>
      <c r="K4" s="3">
        <v>8</v>
      </c>
      <c r="L4" s="3">
        <v>14</v>
      </c>
      <c r="M4" s="2">
        <v>2025</v>
      </c>
      <c r="N4" s="3">
        <v>1</v>
      </c>
      <c r="O4" s="4">
        <v>42548</v>
      </c>
      <c r="P4" s="3">
        <v>12</v>
      </c>
      <c r="Q4" s="3">
        <v>30</v>
      </c>
      <c r="R4" s="3">
        <v>65</v>
      </c>
      <c r="S4" s="2">
        <v>2025</v>
      </c>
      <c r="T4" s="3">
        <v>1</v>
      </c>
      <c r="U4" s="4">
        <v>67824</v>
      </c>
      <c r="V4" s="3">
        <v>14</v>
      </c>
      <c r="W4" s="3">
        <v>47</v>
      </c>
      <c r="X4" s="3">
        <v>132</v>
      </c>
    </row>
    <row r="5" spans="1:24" x14ac:dyDescent="0.2">
      <c r="A5" s="2">
        <v>2025</v>
      </c>
      <c r="B5" s="3">
        <v>2</v>
      </c>
      <c r="C5" s="4">
        <v>826</v>
      </c>
      <c r="D5" s="3">
        <v>1</v>
      </c>
      <c r="E5" s="3">
        <v>4</v>
      </c>
      <c r="F5" s="3">
        <v>15</v>
      </c>
      <c r="G5" s="2">
        <v>2025</v>
      </c>
      <c r="H5" s="3">
        <v>2</v>
      </c>
      <c r="I5" s="4">
        <v>12903</v>
      </c>
      <c r="J5" s="3">
        <v>6</v>
      </c>
      <c r="K5" s="3">
        <v>9</v>
      </c>
      <c r="L5" s="3">
        <v>15</v>
      </c>
      <c r="M5" s="2">
        <v>2025</v>
      </c>
      <c r="N5" s="3">
        <v>2</v>
      </c>
      <c r="O5" s="4">
        <v>44279</v>
      </c>
      <c r="P5" s="3">
        <v>13</v>
      </c>
      <c r="Q5" s="3">
        <v>35</v>
      </c>
      <c r="R5" s="3">
        <v>79</v>
      </c>
      <c r="S5" s="2">
        <v>2025</v>
      </c>
      <c r="T5" s="3">
        <v>2</v>
      </c>
      <c r="U5" s="4">
        <v>72184</v>
      </c>
      <c r="V5" s="3">
        <v>15</v>
      </c>
      <c r="W5" s="3">
        <v>51</v>
      </c>
      <c r="X5" s="3">
        <v>140</v>
      </c>
    </row>
    <row r="6" spans="1:24" x14ac:dyDescent="0.2">
      <c r="A6" s="2">
        <v>2025</v>
      </c>
      <c r="B6" s="3">
        <v>3</v>
      </c>
      <c r="C6" s="4">
        <v>859</v>
      </c>
      <c r="D6" s="3">
        <v>2</v>
      </c>
      <c r="E6" s="3">
        <v>5</v>
      </c>
      <c r="F6" s="3">
        <v>16</v>
      </c>
      <c r="G6" s="2">
        <v>2025</v>
      </c>
      <c r="H6" s="3">
        <v>3</v>
      </c>
      <c r="I6" s="4">
        <v>14774</v>
      </c>
      <c r="J6" s="3">
        <v>6</v>
      </c>
      <c r="K6" s="3">
        <v>9</v>
      </c>
      <c r="L6" s="3">
        <v>15</v>
      </c>
      <c r="M6" s="2">
        <v>2025</v>
      </c>
      <c r="N6" s="3">
        <v>3</v>
      </c>
      <c r="O6" s="4">
        <v>50024</v>
      </c>
      <c r="P6" s="3">
        <v>14</v>
      </c>
      <c r="Q6" s="3">
        <v>40</v>
      </c>
      <c r="R6" s="3">
        <v>78</v>
      </c>
      <c r="S6" s="2">
        <v>2025</v>
      </c>
      <c r="T6" s="3">
        <v>3</v>
      </c>
      <c r="U6" s="4">
        <v>77503</v>
      </c>
      <c r="V6" s="3">
        <v>18</v>
      </c>
      <c r="W6" s="3">
        <v>61</v>
      </c>
      <c r="X6" s="3">
        <v>168</v>
      </c>
    </row>
    <row r="7" spans="1:24" x14ac:dyDescent="0.2">
      <c r="A7" s="2">
        <v>2025</v>
      </c>
      <c r="B7" s="3">
        <v>4</v>
      </c>
      <c r="C7" s="4">
        <v>706</v>
      </c>
      <c r="D7" s="3">
        <v>1</v>
      </c>
      <c r="E7" s="3">
        <v>4</v>
      </c>
      <c r="F7" s="3">
        <v>24</v>
      </c>
      <c r="G7" s="2">
        <v>2025</v>
      </c>
      <c r="H7" s="3">
        <v>4</v>
      </c>
      <c r="I7" s="4">
        <v>12976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43795</v>
      </c>
      <c r="P7" s="3">
        <v>15</v>
      </c>
      <c r="Q7" s="3">
        <v>43</v>
      </c>
      <c r="R7" s="3">
        <v>83</v>
      </c>
      <c r="S7" s="2">
        <v>2025</v>
      </c>
      <c r="T7" s="3">
        <v>4</v>
      </c>
      <c r="U7" s="4">
        <v>67455</v>
      </c>
      <c r="V7" s="3">
        <v>22</v>
      </c>
      <c r="W7" s="3">
        <v>63</v>
      </c>
      <c r="X7" s="3">
        <v>174</v>
      </c>
    </row>
    <row r="8" spans="1:24" x14ac:dyDescent="0.2">
      <c r="A8" s="2">
        <v>2025</v>
      </c>
      <c r="B8" s="3">
        <v>5</v>
      </c>
      <c r="C8" s="4">
        <v>725</v>
      </c>
      <c r="D8" s="3">
        <v>2</v>
      </c>
      <c r="E8" s="3">
        <v>5</v>
      </c>
      <c r="F8" s="3">
        <v>20</v>
      </c>
      <c r="G8" s="2">
        <v>2025</v>
      </c>
      <c r="H8" s="3">
        <v>5</v>
      </c>
      <c r="I8" s="4">
        <v>13812</v>
      </c>
      <c r="J8" s="3">
        <v>6</v>
      </c>
      <c r="K8" s="3">
        <v>9</v>
      </c>
      <c r="L8" s="3">
        <v>14</v>
      </c>
      <c r="M8" s="2">
        <v>2025</v>
      </c>
      <c r="N8" s="3">
        <v>5</v>
      </c>
      <c r="O8" s="4">
        <v>44823</v>
      </c>
      <c r="P8" s="3">
        <v>12</v>
      </c>
      <c r="Q8" s="3">
        <v>36</v>
      </c>
      <c r="R8" s="3">
        <v>84</v>
      </c>
      <c r="S8" s="2">
        <v>2025</v>
      </c>
      <c r="T8" s="3">
        <v>5</v>
      </c>
      <c r="U8" s="4">
        <v>73798</v>
      </c>
      <c r="V8" s="3">
        <v>17</v>
      </c>
      <c r="W8" s="3">
        <v>56</v>
      </c>
      <c r="X8" s="3">
        <v>157</v>
      </c>
    </row>
    <row r="9" spans="1:24" x14ac:dyDescent="0.2">
      <c r="A9" s="2">
        <v>2025</v>
      </c>
      <c r="B9" s="3">
        <v>6</v>
      </c>
      <c r="C9" s="4">
        <v>646</v>
      </c>
      <c r="D9" s="3">
        <v>1</v>
      </c>
      <c r="E9" s="3">
        <v>3</v>
      </c>
      <c r="F9" s="3">
        <v>14</v>
      </c>
      <c r="G9" s="2">
        <v>2025</v>
      </c>
      <c r="H9" s="3">
        <v>6</v>
      </c>
      <c r="I9" s="4">
        <v>12038</v>
      </c>
      <c r="J9" s="3">
        <v>5</v>
      </c>
      <c r="K9" s="3">
        <v>8</v>
      </c>
      <c r="L9" s="3">
        <v>14</v>
      </c>
      <c r="M9" s="2">
        <v>2025</v>
      </c>
      <c r="N9" s="3">
        <v>6</v>
      </c>
      <c r="O9" s="4">
        <v>38947</v>
      </c>
      <c r="P9" s="3">
        <v>10</v>
      </c>
      <c r="Q9" s="3">
        <v>30</v>
      </c>
      <c r="R9" s="3">
        <v>88</v>
      </c>
      <c r="S9" s="2">
        <v>2025</v>
      </c>
      <c r="T9" s="3">
        <v>6</v>
      </c>
      <c r="U9" s="4">
        <v>69123</v>
      </c>
      <c r="V9" s="3">
        <v>15</v>
      </c>
      <c r="W9" s="3">
        <v>58</v>
      </c>
      <c r="X9" s="3">
        <v>154</v>
      </c>
    </row>
    <row r="10" spans="1:24" x14ac:dyDescent="0.2">
      <c r="A10" s="2">
        <v>2025</v>
      </c>
      <c r="B10" s="3">
        <v>7</v>
      </c>
      <c r="C10" s="4">
        <v>714</v>
      </c>
      <c r="D10" s="3">
        <v>1</v>
      </c>
      <c r="E10" s="3">
        <v>3</v>
      </c>
      <c r="F10" s="3">
        <v>12</v>
      </c>
      <c r="G10" s="2">
        <v>2025</v>
      </c>
      <c r="H10" s="3">
        <v>7</v>
      </c>
      <c r="I10" s="4">
        <v>12175</v>
      </c>
      <c r="J10" s="3">
        <v>5</v>
      </c>
      <c r="K10" s="3">
        <v>8</v>
      </c>
      <c r="L10" s="3">
        <v>12</v>
      </c>
      <c r="M10" s="2">
        <v>2025</v>
      </c>
      <c r="N10" s="3">
        <v>7</v>
      </c>
      <c r="O10" s="4">
        <v>40338</v>
      </c>
      <c r="P10" s="3">
        <v>12</v>
      </c>
      <c r="Q10" s="3">
        <v>32</v>
      </c>
      <c r="R10" s="3">
        <v>81</v>
      </c>
      <c r="S10" s="2">
        <v>2025</v>
      </c>
      <c r="T10" s="3">
        <v>7</v>
      </c>
      <c r="U10" s="4">
        <v>71054</v>
      </c>
      <c r="V10" s="3">
        <v>14</v>
      </c>
      <c r="W10" s="3">
        <v>60</v>
      </c>
      <c r="X10" s="3">
        <v>146</v>
      </c>
    </row>
    <row r="11" spans="1:24" x14ac:dyDescent="0.2">
      <c r="A11" s="2">
        <v>2025</v>
      </c>
      <c r="B11" s="3">
        <v>8</v>
      </c>
      <c r="C11" s="4">
        <v>481</v>
      </c>
      <c r="D11" s="3">
        <v>1</v>
      </c>
      <c r="E11" s="3">
        <v>3</v>
      </c>
      <c r="F11" s="3">
        <v>12</v>
      </c>
      <c r="G11" s="2">
        <v>2025</v>
      </c>
      <c r="H11" s="3">
        <v>8</v>
      </c>
      <c r="I11" s="4">
        <v>9877</v>
      </c>
      <c r="J11" s="3">
        <v>5</v>
      </c>
      <c r="K11" s="3">
        <v>8</v>
      </c>
      <c r="L11" s="3">
        <v>14</v>
      </c>
      <c r="M11" s="2">
        <v>2025</v>
      </c>
      <c r="N11" s="3">
        <v>8</v>
      </c>
      <c r="O11" s="4">
        <v>30297</v>
      </c>
      <c r="P11" s="3">
        <v>12</v>
      </c>
      <c r="Q11" s="3">
        <v>30</v>
      </c>
      <c r="R11" s="3">
        <v>69</v>
      </c>
      <c r="S11" s="2">
        <v>2025</v>
      </c>
      <c r="T11" s="3">
        <v>8</v>
      </c>
      <c r="U11" s="4">
        <v>48608</v>
      </c>
      <c r="V11" s="3">
        <v>17</v>
      </c>
      <c r="W11" s="3">
        <v>48</v>
      </c>
      <c r="X11" s="3">
        <v>128</v>
      </c>
    </row>
    <row r="12" spans="1:24" x14ac:dyDescent="0.2">
      <c r="A12" s="2">
        <v>2025</v>
      </c>
      <c r="B12" s="3">
        <v>9</v>
      </c>
      <c r="C12" s="2">
        <f>IFERROR((SUM(C4:C10)/7)*$C$20,"")</f>
        <v>817.7714285714286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14230.228571428574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47889.914285714294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78405.014285714293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854.94285714285706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14877.057142857142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50066.728571428568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81968.878571428562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892.11428571428576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15523.885714285714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52243.542857142857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85532.742857142846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706.25714285714287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12289.742857142857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41359.471428571429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67713.421428571426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8956.085714285713</v>
      </c>
      <c r="D16" s="5"/>
      <c r="E16" s="5"/>
      <c r="F16" s="5"/>
      <c r="G16" s="5"/>
      <c r="H16" s="5" t="s">
        <v>14</v>
      </c>
      <c r="I16" s="5">
        <f>SUM(I4:I15)</f>
        <v>157353.91428571427</v>
      </c>
      <c r="J16" s="5"/>
      <c r="K16" s="5"/>
      <c r="L16" s="5"/>
      <c r="M16" s="5"/>
      <c r="N16" s="5" t="s">
        <v>14</v>
      </c>
      <c r="O16" s="5">
        <f>SUM(O4:O15)</f>
        <v>526610.65714285709</v>
      </c>
      <c r="P16" s="5"/>
      <c r="Q16" s="5"/>
      <c r="R16" s="5"/>
      <c r="S16" s="5"/>
      <c r="T16" s="5" t="s">
        <v>14</v>
      </c>
      <c r="U16" s="5">
        <f>SUM(U4:U15)</f>
        <v>861169.05714285711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37</v>
      </c>
      <c r="B20" t="s">
        <v>161</v>
      </c>
      <c r="C20">
        <v>1.1000000000000001</v>
      </c>
      <c r="D20">
        <v>1.1499999999999999</v>
      </c>
      <c r="E20">
        <v>1.2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108</v>
      </c>
      <c r="B2" s="16"/>
      <c r="C2" s="16"/>
      <c r="D2" s="16"/>
      <c r="E2" s="16"/>
      <c r="F2" s="17"/>
      <c r="G2" s="18" t="s">
        <v>109</v>
      </c>
      <c r="H2" s="16"/>
      <c r="I2" s="16"/>
      <c r="J2" s="16"/>
      <c r="K2" s="16"/>
      <c r="L2" s="17"/>
      <c r="M2" s="18" t="s">
        <v>110</v>
      </c>
      <c r="N2" s="16"/>
      <c r="O2" s="16"/>
      <c r="P2" s="16"/>
      <c r="Q2" s="16"/>
      <c r="R2" s="17"/>
      <c r="S2" s="18" t="s">
        <v>111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240</v>
      </c>
      <c r="D4" s="3">
        <v>1</v>
      </c>
      <c r="E4" s="3">
        <v>4</v>
      </c>
      <c r="F4" s="3">
        <v>14</v>
      </c>
      <c r="G4" s="2">
        <v>2025</v>
      </c>
      <c r="H4" s="3">
        <v>1</v>
      </c>
      <c r="I4" s="4">
        <v>7126</v>
      </c>
      <c r="J4" s="3">
        <v>6</v>
      </c>
      <c r="K4" s="3">
        <v>8</v>
      </c>
      <c r="L4" s="3">
        <v>13</v>
      </c>
      <c r="M4" s="2">
        <v>2025</v>
      </c>
      <c r="N4" s="3">
        <v>1</v>
      </c>
      <c r="O4" s="4">
        <v>57683</v>
      </c>
      <c r="P4" s="3">
        <v>10</v>
      </c>
      <c r="Q4" s="3">
        <v>29</v>
      </c>
      <c r="R4" s="3">
        <v>63</v>
      </c>
      <c r="S4" s="2">
        <v>2025</v>
      </c>
      <c r="T4" s="3">
        <v>1</v>
      </c>
      <c r="U4" s="4">
        <v>77451</v>
      </c>
      <c r="V4" s="3">
        <v>14</v>
      </c>
      <c r="W4" s="3">
        <v>49</v>
      </c>
      <c r="X4" s="3">
        <v>133</v>
      </c>
    </row>
    <row r="5" spans="1:24" x14ac:dyDescent="0.2">
      <c r="A5" s="2">
        <v>2025</v>
      </c>
      <c r="B5" s="3">
        <v>2</v>
      </c>
      <c r="C5" s="4">
        <v>273</v>
      </c>
      <c r="D5" s="3">
        <v>2</v>
      </c>
      <c r="E5" s="3">
        <v>5</v>
      </c>
      <c r="F5" s="3">
        <v>20</v>
      </c>
      <c r="G5" s="2">
        <v>2025</v>
      </c>
      <c r="H5" s="3">
        <v>2</v>
      </c>
      <c r="I5" s="4">
        <v>6988</v>
      </c>
      <c r="J5" s="3">
        <v>6</v>
      </c>
      <c r="K5" s="3">
        <v>8</v>
      </c>
      <c r="L5" s="3">
        <v>14</v>
      </c>
      <c r="M5" s="2">
        <v>2025</v>
      </c>
      <c r="N5" s="3">
        <v>2</v>
      </c>
      <c r="O5" s="4">
        <v>54555</v>
      </c>
      <c r="P5" s="3">
        <v>10</v>
      </c>
      <c r="Q5" s="3">
        <v>34</v>
      </c>
      <c r="R5" s="3">
        <v>87</v>
      </c>
      <c r="S5" s="2">
        <v>2025</v>
      </c>
      <c r="T5" s="3">
        <v>2</v>
      </c>
      <c r="U5" s="4">
        <v>76789</v>
      </c>
      <c r="V5" s="3">
        <v>16</v>
      </c>
      <c r="W5" s="3">
        <v>52</v>
      </c>
      <c r="X5" s="3">
        <v>139</v>
      </c>
    </row>
    <row r="6" spans="1:24" x14ac:dyDescent="0.2">
      <c r="A6" s="2">
        <v>2025</v>
      </c>
      <c r="B6" s="3">
        <v>3</v>
      </c>
      <c r="C6" s="4">
        <v>345</v>
      </c>
      <c r="D6" s="3">
        <v>2</v>
      </c>
      <c r="E6" s="3">
        <v>4</v>
      </c>
      <c r="F6" s="3">
        <v>22</v>
      </c>
      <c r="G6" s="2">
        <v>2025</v>
      </c>
      <c r="H6" s="3">
        <v>3</v>
      </c>
      <c r="I6" s="4">
        <v>7645</v>
      </c>
      <c r="J6" s="3">
        <v>6</v>
      </c>
      <c r="K6" s="3">
        <v>9</v>
      </c>
      <c r="L6" s="3">
        <v>15</v>
      </c>
      <c r="M6" s="2">
        <v>2025</v>
      </c>
      <c r="N6" s="3">
        <v>3</v>
      </c>
      <c r="O6" s="4">
        <v>60026</v>
      </c>
      <c r="P6" s="3">
        <v>12</v>
      </c>
      <c r="Q6" s="3">
        <v>41</v>
      </c>
      <c r="R6" s="3">
        <v>78</v>
      </c>
      <c r="S6" s="2">
        <v>2025</v>
      </c>
      <c r="T6" s="3">
        <v>3</v>
      </c>
      <c r="U6" s="4">
        <v>79690</v>
      </c>
      <c r="V6" s="3">
        <v>18</v>
      </c>
      <c r="W6" s="3">
        <v>61</v>
      </c>
      <c r="X6" s="3">
        <v>167</v>
      </c>
    </row>
    <row r="7" spans="1:24" x14ac:dyDescent="0.2">
      <c r="A7" s="2">
        <v>2025</v>
      </c>
      <c r="B7" s="3">
        <v>4</v>
      </c>
      <c r="C7" s="4">
        <v>244</v>
      </c>
      <c r="D7" s="3">
        <v>2</v>
      </c>
      <c r="E7" s="3">
        <v>4</v>
      </c>
      <c r="F7" s="3">
        <v>24</v>
      </c>
      <c r="G7" s="2">
        <v>2025</v>
      </c>
      <c r="H7" s="3">
        <v>4</v>
      </c>
      <c r="I7" s="4">
        <v>6852</v>
      </c>
      <c r="J7" s="3">
        <v>6</v>
      </c>
      <c r="K7" s="3">
        <v>9</v>
      </c>
      <c r="L7" s="3">
        <v>21</v>
      </c>
      <c r="M7" s="2">
        <v>2025</v>
      </c>
      <c r="N7" s="3">
        <v>4</v>
      </c>
      <c r="O7" s="4">
        <v>50550</v>
      </c>
      <c r="P7" s="3">
        <v>14</v>
      </c>
      <c r="Q7" s="3">
        <v>44</v>
      </c>
      <c r="R7" s="3">
        <v>103</v>
      </c>
      <c r="S7" s="2">
        <v>2025</v>
      </c>
      <c r="T7" s="3">
        <v>4</v>
      </c>
      <c r="U7" s="4">
        <v>69161</v>
      </c>
      <c r="V7" s="3">
        <v>22</v>
      </c>
      <c r="W7" s="3">
        <v>61</v>
      </c>
      <c r="X7" s="3">
        <v>172</v>
      </c>
    </row>
    <row r="8" spans="1:24" x14ac:dyDescent="0.2">
      <c r="A8" s="2">
        <v>2025</v>
      </c>
      <c r="B8" s="3">
        <v>5</v>
      </c>
      <c r="C8" s="4">
        <v>325</v>
      </c>
      <c r="D8" s="3">
        <v>2</v>
      </c>
      <c r="E8" s="3">
        <v>4</v>
      </c>
      <c r="F8" s="3">
        <v>20</v>
      </c>
      <c r="G8" s="2">
        <v>2025</v>
      </c>
      <c r="H8" s="3">
        <v>5</v>
      </c>
      <c r="I8" s="4">
        <v>7275</v>
      </c>
      <c r="J8" s="3">
        <v>6</v>
      </c>
      <c r="K8" s="3">
        <v>9</v>
      </c>
      <c r="L8" s="3">
        <v>16</v>
      </c>
      <c r="M8" s="2">
        <v>2025</v>
      </c>
      <c r="N8" s="3">
        <v>5</v>
      </c>
      <c r="O8" s="4">
        <v>54747</v>
      </c>
      <c r="P8" s="3">
        <v>10</v>
      </c>
      <c r="Q8" s="3">
        <v>40</v>
      </c>
      <c r="R8" s="3">
        <v>102</v>
      </c>
      <c r="S8" s="2">
        <v>2025</v>
      </c>
      <c r="T8" s="3">
        <v>5</v>
      </c>
      <c r="U8" s="4">
        <v>73691</v>
      </c>
      <c r="V8" s="3">
        <v>20</v>
      </c>
      <c r="W8" s="3">
        <v>56</v>
      </c>
      <c r="X8" s="3">
        <v>149</v>
      </c>
    </row>
    <row r="9" spans="1:24" x14ac:dyDescent="0.2">
      <c r="A9" s="2">
        <v>2025</v>
      </c>
      <c r="B9" s="3">
        <v>6</v>
      </c>
      <c r="C9" s="4">
        <v>235</v>
      </c>
      <c r="D9" s="3">
        <v>2</v>
      </c>
      <c r="E9" s="3">
        <v>3</v>
      </c>
      <c r="F9" s="3">
        <v>17</v>
      </c>
      <c r="G9" s="2">
        <v>2025</v>
      </c>
      <c r="H9" s="3">
        <v>6</v>
      </c>
      <c r="I9" s="4">
        <v>6613</v>
      </c>
      <c r="J9" s="3">
        <v>6</v>
      </c>
      <c r="K9" s="3">
        <v>9</v>
      </c>
      <c r="L9" s="3">
        <v>18</v>
      </c>
      <c r="M9" s="2">
        <v>2025</v>
      </c>
      <c r="N9" s="3">
        <v>6</v>
      </c>
      <c r="O9" s="4">
        <v>48118</v>
      </c>
      <c r="P9" s="3">
        <v>10</v>
      </c>
      <c r="Q9" s="3">
        <v>35</v>
      </c>
      <c r="R9" s="3">
        <v>117</v>
      </c>
      <c r="S9" s="2">
        <v>2025</v>
      </c>
      <c r="T9" s="3">
        <v>6</v>
      </c>
      <c r="U9" s="4">
        <v>70246</v>
      </c>
      <c r="V9" s="3">
        <v>19</v>
      </c>
      <c r="W9" s="3">
        <v>65</v>
      </c>
      <c r="X9" s="3">
        <v>158</v>
      </c>
    </row>
    <row r="10" spans="1:24" x14ac:dyDescent="0.2">
      <c r="A10" s="2">
        <v>2025</v>
      </c>
      <c r="B10" s="3">
        <v>7</v>
      </c>
      <c r="C10" s="4">
        <v>232</v>
      </c>
      <c r="D10" s="3">
        <v>1</v>
      </c>
      <c r="E10" s="3">
        <v>3</v>
      </c>
      <c r="F10" s="3">
        <v>13</v>
      </c>
      <c r="G10" s="2">
        <v>2025</v>
      </c>
      <c r="H10" s="3">
        <v>7</v>
      </c>
      <c r="I10" s="4">
        <v>6462</v>
      </c>
      <c r="J10" s="3">
        <v>5</v>
      </c>
      <c r="K10" s="3">
        <v>8</v>
      </c>
      <c r="L10" s="3">
        <v>17</v>
      </c>
      <c r="M10" s="2">
        <v>2025</v>
      </c>
      <c r="N10" s="3">
        <v>7</v>
      </c>
      <c r="O10" s="4">
        <v>48077</v>
      </c>
      <c r="P10" s="3">
        <v>11</v>
      </c>
      <c r="Q10" s="3">
        <v>41</v>
      </c>
      <c r="R10" s="3">
        <v>98</v>
      </c>
      <c r="S10" s="2">
        <v>2025</v>
      </c>
      <c r="T10" s="3">
        <v>7</v>
      </c>
      <c r="U10" s="4">
        <v>72101</v>
      </c>
      <c r="V10" s="3">
        <v>18</v>
      </c>
      <c r="W10" s="3">
        <v>67</v>
      </c>
      <c r="X10" s="3">
        <v>162</v>
      </c>
    </row>
    <row r="11" spans="1:24" x14ac:dyDescent="0.2">
      <c r="A11" s="2">
        <v>2025</v>
      </c>
      <c r="B11" s="3">
        <v>8</v>
      </c>
      <c r="C11" s="4">
        <v>179</v>
      </c>
      <c r="D11" s="3">
        <v>2</v>
      </c>
      <c r="E11" s="3">
        <v>3</v>
      </c>
      <c r="F11" s="3">
        <v>18</v>
      </c>
      <c r="G11" s="2">
        <v>2025</v>
      </c>
      <c r="H11" s="3">
        <v>8</v>
      </c>
      <c r="I11" s="4">
        <v>5047</v>
      </c>
      <c r="J11" s="3">
        <v>6</v>
      </c>
      <c r="K11" s="3">
        <v>10</v>
      </c>
      <c r="L11" s="3">
        <v>22</v>
      </c>
      <c r="M11" s="2">
        <v>2025</v>
      </c>
      <c r="N11" s="3">
        <v>8</v>
      </c>
      <c r="O11" s="4">
        <v>35126</v>
      </c>
      <c r="P11" s="3">
        <v>15</v>
      </c>
      <c r="Q11" s="3">
        <v>41</v>
      </c>
      <c r="R11" s="3">
        <v>93</v>
      </c>
      <c r="S11" s="2">
        <v>2025</v>
      </c>
      <c r="T11" s="3">
        <v>8</v>
      </c>
      <c r="U11" s="4">
        <v>46501</v>
      </c>
      <c r="V11" s="3">
        <v>21</v>
      </c>
      <c r="W11" s="3">
        <v>60</v>
      </c>
      <c r="X11" s="3">
        <v>167</v>
      </c>
    </row>
    <row r="12" spans="1:24" x14ac:dyDescent="0.2">
      <c r="A12" s="2">
        <v>2025</v>
      </c>
      <c r="B12" s="3">
        <v>9</v>
      </c>
      <c r="C12" s="2">
        <f>IFERROR((SUM(C4:C10)/7)*$C$20,"")</f>
        <v>297.62857142857143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7693.8714285714295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58733.085714285713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81577.414285714287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311.15714285714279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8043.5928571428567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61402.771428571417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85285.478571428554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311.15714285714279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8043.5928571428567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61402.771428571417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85285.478571428554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257.04285714285709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6644.7071428571426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50724.028571428564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70453.221428571414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3249.985714285714</v>
      </c>
      <c r="D16" s="5"/>
      <c r="E16" s="5"/>
      <c r="F16" s="5"/>
      <c r="G16" s="5"/>
      <c r="H16" s="5" t="s">
        <v>14</v>
      </c>
      <c r="I16" s="5">
        <f>SUM(I4:I15)</f>
        <v>84433.764285714278</v>
      </c>
      <c r="J16" s="5"/>
      <c r="K16" s="5"/>
      <c r="L16" s="5"/>
      <c r="M16" s="5"/>
      <c r="N16" s="5" t="s">
        <v>14</v>
      </c>
      <c r="O16" s="5">
        <f>SUM(O4:O15)</f>
        <v>641144.65714285721</v>
      </c>
      <c r="P16" s="5"/>
      <c r="Q16" s="5"/>
      <c r="R16" s="5"/>
      <c r="S16" s="5"/>
      <c r="T16" s="5" t="s">
        <v>14</v>
      </c>
      <c r="U16" s="5">
        <f>SUM(U4:U15)</f>
        <v>888231.59285714279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39</v>
      </c>
      <c r="B20" t="s">
        <v>162</v>
      </c>
      <c r="C20">
        <v>1.1000000000000001</v>
      </c>
      <c r="D20">
        <v>1.1499999999999999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112</v>
      </c>
      <c r="B2" s="16"/>
      <c r="C2" s="16"/>
      <c r="D2" s="16"/>
      <c r="E2" s="16"/>
      <c r="F2" s="17"/>
      <c r="G2" s="18" t="s">
        <v>113</v>
      </c>
      <c r="H2" s="16"/>
      <c r="I2" s="16"/>
      <c r="J2" s="16"/>
      <c r="K2" s="16"/>
      <c r="L2" s="17"/>
      <c r="M2" s="18" t="s">
        <v>114</v>
      </c>
      <c r="N2" s="16"/>
      <c r="O2" s="16"/>
      <c r="P2" s="16"/>
      <c r="Q2" s="16"/>
      <c r="R2" s="17"/>
      <c r="S2" s="18" t="s">
        <v>115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8</v>
      </c>
      <c r="D4" s="3">
        <v>2</v>
      </c>
      <c r="E4" s="3">
        <v>4</v>
      </c>
      <c r="F4" s="3">
        <v>12</v>
      </c>
      <c r="G4" s="2">
        <v>2025</v>
      </c>
      <c r="H4" s="3">
        <v>1</v>
      </c>
      <c r="I4" s="4">
        <v>413</v>
      </c>
      <c r="J4" s="3">
        <v>6</v>
      </c>
      <c r="K4" s="3">
        <v>8</v>
      </c>
      <c r="L4" s="3">
        <v>16</v>
      </c>
      <c r="M4" s="2">
        <v>2025</v>
      </c>
      <c r="N4" s="3">
        <v>1</v>
      </c>
      <c r="O4" s="4">
        <v>1943</v>
      </c>
      <c r="P4" s="3">
        <v>18</v>
      </c>
      <c r="Q4" s="3">
        <v>47</v>
      </c>
      <c r="R4" s="3">
        <v>121</v>
      </c>
      <c r="S4" s="2">
        <v>2025</v>
      </c>
      <c r="T4" s="3">
        <v>1</v>
      </c>
      <c r="U4" s="4">
        <v>2181</v>
      </c>
      <c r="V4" s="3">
        <v>21</v>
      </c>
      <c r="W4" s="3">
        <v>90</v>
      </c>
      <c r="X4" s="3">
        <v>218</v>
      </c>
    </row>
    <row r="5" spans="1:24" x14ac:dyDescent="0.2">
      <c r="A5" s="2">
        <v>2025</v>
      </c>
      <c r="B5" s="3">
        <v>2</v>
      </c>
      <c r="C5" s="4">
        <v>20</v>
      </c>
      <c r="D5" s="3">
        <v>2</v>
      </c>
      <c r="E5" s="3">
        <v>4</v>
      </c>
      <c r="F5" s="3">
        <v>10</v>
      </c>
      <c r="G5" s="2">
        <v>2025</v>
      </c>
      <c r="H5" s="3">
        <v>2</v>
      </c>
      <c r="I5" s="4">
        <v>434</v>
      </c>
      <c r="J5" s="3">
        <v>6</v>
      </c>
      <c r="K5" s="3">
        <v>9</v>
      </c>
      <c r="L5" s="3">
        <v>17</v>
      </c>
      <c r="M5" s="2">
        <v>2025</v>
      </c>
      <c r="N5" s="3">
        <v>2</v>
      </c>
      <c r="O5" s="4">
        <v>1921</v>
      </c>
      <c r="P5" s="3">
        <v>24</v>
      </c>
      <c r="Q5" s="3">
        <v>60</v>
      </c>
      <c r="R5" s="3">
        <v>131</v>
      </c>
      <c r="S5" s="2">
        <v>2025</v>
      </c>
      <c r="T5" s="3">
        <v>2</v>
      </c>
      <c r="U5" s="4">
        <v>2637</v>
      </c>
      <c r="V5" s="3">
        <v>21</v>
      </c>
      <c r="W5" s="3">
        <v>92</v>
      </c>
      <c r="X5" s="3">
        <v>212</v>
      </c>
    </row>
    <row r="6" spans="1:24" x14ac:dyDescent="0.2">
      <c r="A6" s="2">
        <v>2025</v>
      </c>
      <c r="B6" s="3">
        <v>3</v>
      </c>
      <c r="C6" s="4">
        <v>23</v>
      </c>
      <c r="D6" s="3">
        <v>1</v>
      </c>
      <c r="E6" s="3">
        <v>4</v>
      </c>
      <c r="F6" s="3">
        <v>9</v>
      </c>
      <c r="G6" s="2">
        <v>2025</v>
      </c>
      <c r="H6" s="3">
        <v>3</v>
      </c>
      <c r="I6" s="4">
        <v>469</v>
      </c>
      <c r="J6" s="3">
        <v>7</v>
      </c>
      <c r="K6" s="3">
        <v>10</v>
      </c>
      <c r="L6" s="3">
        <v>19</v>
      </c>
      <c r="M6" s="2">
        <v>2025</v>
      </c>
      <c r="N6" s="3">
        <v>3</v>
      </c>
      <c r="O6" s="4">
        <v>2107</v>
      </c>
      <c r="P6" s="3">
        <v>19</v>
      </c>
      <c r="Q6" s="3">
        <v>60</v>
      </c>
      <c r="R6" s="3">
        <v>134</v>
      </c>
      <c r="S6" s="2">
        <v>2025</v>
      </c>
      <c r="T6" s="3">
        <v>3</v>
      </c>
      <c r="U6" s="4">
        <v>2802</v>
      </c>
      <c r="V6" s="3">
        <v>24</v>
      </c>
      <c r="W6" s="3">
        <v>100</v>
      </c>
      <c r="X6" s="3">
        <v>219</v>
      </c>
    </row>
    <row r="7" spans="1:24" x14ac:dyDescent="0.2">
      <c r="A7" s="2">
        <v>2025</v>
      </c>
      <c r="B7" s="3">
        <v>4</v>
      </c>
      <c r="C7" s="4">
        <v>18</v>
      </c>
      <c r="D7" s="3">
        <v>0</v>
      </c>
      <c r="E7" s="3">
        <v>1</v>
      </c>
      <c r="F7" s="3">
        <v>3</v>
      </c>
      <c r="G7" s="2">
        <v>2025</v>
      </c>
      <c r="H7" s="3">
        <v>4</v>
      </c>
      <c r="I7" s="4">
        <v>402</v>
      </c>
      <c r="J7" s="3">
        <v>7</v>
      </c>
      <c r="K7" s="3">
        <v>10</v>
      </c>
      <c r="L7" s="3">
        <v>27</v>
      </c>
      <c r="M7" s="2">
        <v>2025</v>
      </c>
      <c r="N7" s="3">
        <v>4</v>
      </c>
      <c r="O7" s="4">
        <v>1911</v>
      </c>
      <c r="P7" s="3">
        <v>30</v>
      </c>
      <c r="Q7" s="3">
        <v>64</v>
      </c>
      <c r="R7" s="3">
        <v>167</v>
      </c>
      <c r="S7" s="2">
        <v>2025</v>
      </c>
      <c r="T7" s="3">
        <v>4</v>
      </c>
      <c r="U7" s="4">
        <v>2683</v>
      </c>
      <c r="V7" s="3">
        <v>29</v>
      </c>
      <c r="W7" s="3">
        <v>112</v>
      </c>
      <c r="X7" s="3">
        <v>217</v>
      </c>
    </row>
    <row r="8" spans="1:24" x14ac:dyDescent="0.2">
      <c r="A8" s="2">
        <v>2025</v>
      </c>
      <c r="B8" s="3">
        <v>5</v>
      </c>
      <c r="C8" s="4">
        <v>16</v>
      </c>
      <c r="D8" s="3">
        <v>1</v>
      </c>
      <c r="E8" s="3">
        <v>2</v>
      </c>
      <c r="F8" s="3">
        <v>6</v>
      </c>
      <c r="G8" s="2">
        <v>2025</v>
      </c>
      <c r="H8" s="3">
        <v>5</v>
      </c>
      <c r="I8" s="4">
        <v>418</v>
      </c>
      <c r="J8" s="3">
        <v>7</v>
      </c>
      <c r="K8" s="3">
        <v>10</v>
      </c>
      <c r="L8" s="3">
        <v>17</v>
      </c>
      <c r="M8" s="2">
        <v>2025</v>
      </c>
      <c r="N8" s="3">
        <v>5</v>
      </c>
      <c r="O8" s="4">
        <v>2071</v>
      </c>
      <c r="P8" s="3">
        <v>20</v>
      </c>
      <c r="Q8" s="3">
        <v>59</v>
      </c>
      <c r="R8" s="3">
        <v>162</v>
      </c>
      <c r="S8" s="2">
        <v>2025</v>
      </c>
      <c r="T8" s="3">
        <v>5</v>
      </c>
      <c r="U8" s="4">
        <v>2791</v>
      </c>
      <c r="V8" s="3">
        <v>29</v>
      </c>
      <c r="W8" s="3">
        <v>114</v>
      </c>
      <c r="X8" s="3">
        <v>228</v>
      </c>
    </row>
    <row r="9" spans="1:24" x14ac:dyDescent="0.2">
      <c r="A9" s="2">
        <v>2025</v>
      </c>
      <c r="B9" s="3">
        <v>6</v>
      </c>
      <c r="C9" s="4">
        <v>11</v>
      </c>
      <c r="D9" s="3">
        <v>2</v>
      </c>
      <c r="E9" s="3">
        <v>3</v>
      </c>
      <c r="F9" s="3">
        <v>14</v>
      </c>
      <c r="G9" s="2">
        <v>2025</v>
      </c>
      <c r="H9" s="3">
        <v>6</v>
      </c>
      <c r="I9" s="4">
        <v>428</v>
      </c>
      <c r="J9" s="3">
        <v>7</v>
      </c>
      <c r="K9" s="3">
        <v>10</v>
      </c>
      <c r="L9" s="3">
        <v>21</v>
      </c>
      <c r="M9" s="2">
        <v>2025</v>
      </c>
      <c r="N9" s="3">
        <v>6</v>
      </c>
      <c r="O9" s="4">
        <v>1846</v>
      </c>
      <c r="P9" s="3">
        <v>21</v>
      </c>
      <c r="Q9" s="3">
        <v>60</v>
      </c>
      <c r="R9" s="3">
        <v>154</v>
      </c>
      <c r="S9" s="2">
        <v>2025</v>
      </c>
      <c r="T9" s="3">
        <v>6</v>
      </c>
      <c r="U9" s="4">
        <v>2780</v>
      </c>
      <c r="V9" s="3">
        <v>28</v>
      </c>
      <c r="W9" s="3">
        <v>120</v>
      </c>
      <c r="X9" s="3">
        <v>231</v>
      </c>
    </row>
    <row r="10" spans="1:24" x14ac:dyDescent="0.2">
      <c r="A10" s="2">
        <v>2025</v>
      </c>
      <c r="B10" s="3">
        <v>7</v>
      </c>
      <c r="C10" s="4">
        <v>20</v>
      </c>
      <c r="D10" s="3">
        <v>1</v>
      </c>
      <c r="E10" s="3">
        <v>2</v>
      </c>
      <c r="F10" s="3">
        <v>13</v>
      </c>
      <c r="G10" s="2">
        <v>2025</v>
      </c>
      <c r="H10" s="3">
        <v>7</v>
      </c>
      <c r="I10" s="4">
        <v>457</v>
      </c>
      <c r="J10" s="3">
        <v>5</v>
      </c>
      <c r="K10" s="3">
        <v>9</v>
      </c>
      <c r="L10" s="3">
        <v>19</v>
      </c>
      <c r="M10" s="2">
        <v>2025</v>
      </c>
      <c r="N10" s="3">
        <v>7</v>
      </c>
      <c r="O10" s="4">
        <v>2052</v>
      </c>
      <c r="P10" s="3">
        <v>20</v>
      </c>
      <c r="Q10" s="3">
        <v>59</v>
      </c>
      <c r="R10" s="3">
        <v>155</v>
      </c>
      <c r="S10" s="2">
        <v>2025</v>
      </c>
      <c r="T10" s="3">
        <v>7</v>
      </c>
      <c r="U10" s="4">
        <v>2933</v>
      </c>
      <c r="V10" s="3">
        <v>27</v>
      </c>
      <c r="W10" s="3">
        <v>96</v>
      </c>
      <c r="X10" s="3">
        <v>217</v>
      </c>
    </row>
    <row r="11" spans="1:24" x14ac:dyDescent="0.2">
      <c r="A11" s="2">
        <v>2025</v>
      </c>
      <c r="B11" s="3">
        <v>8</v>
      </c>
      <c r="C11" s="4">
        <v>8</v>
      </c>
      <c r="D11" s="3">
        <v>1</v>
      </c>
      <c r="E11" s="3">
        <v>2</v>
      </c>
      <c r="F11" s="3">
        <v>4</v>
      </c>
      <c r="G11" s="2">
        <v>2025</v>
      </c>
      <c r="H11" s="3">
        <v>8</v>
      </c>
      <c r="I11" s="4">
        <v>304</v>
      </c>
      <c r="J11" s="3">
        <v>7</v>
      </c>
      <c r="K11" s="3">
        <v>11</v>
      </c>
      <c r="L11" s="3">
        <v>25</v>
      </c>
      <c r="M11" s="2">
        <v>2025</v>
      </c>
      <c r="N11" s="3">
        <v>8</v>
      </c>
      <c r="O11" s="4">
        <v>1379</v>
      </c>
      <c r="P11" s="3">
        <v>28</v>
      </c>
      <c r="Q11" s="3">
        <v>55</v>
      </c>
      <c r="R11" s="3">
        <v>148</v>
      </c>
      <c r="S11" s="2">
        <v>2025</v>
      </c>
      <c r="T11" s="3">
        <v>8</v>
      </c>
      <c r="U11" s="4">
        <v>1812</v>
      </c>
      <c r="V11" s="3">
        <v>32</v>
      </c>
      <c r="W11" s="3">
        <v>97</v>
      </c>
      <c r="X11" s="3">
        <v>218</v>
      </c>
    </row>
    <row r="12" spans="1:24" x14ac:dyDescent="0.2">
      <c r="A12" s="2">
        <v>2025</v>
      </c>
      <c r="B12" s="3">
        <v>9</v>
      </c>
      <c r="C12" s="2">
        <f>IFERROR((SUM(C4:C10)/7)*$C$20,"")</f>
        <v>17.89714285714286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466.09714285714284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2137.011428571429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2901.6514285714288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18.560000000000002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483.36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2216.1600000000003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3009.1200000000003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18.560000000000002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483.36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2216.1600000000003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3009.1200000000003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15.742857142857144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409.99285714285713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1879.7785714285715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2552.3785714285714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194.76</v>
      </c>
      <c r="D16" s="5"/>
      <c r="E16" s="5"/>
      <c r="F16" s="5"/>
      <c r="G16" s="5"/>
      <c r="H16" s="5" t="s">
        <v>14</v>
      </c>
      <c r="I16" s="5">
        <f>SUM(I4:I15)</f>
        <v>5167.8099999999995</v>
      </c>
      <c r="J16" s="5"/>
      <c r="K16" s="5"/>
      <c r="L16" s="5"/>
      <c r="M16" s="5"/>
      <c r="N16" s="5" t="s">
        <v>14</v>
      </c>
      <c r="O16" s="5">
        <f>SUM(O4:O15)</f>
        <v>23679.11</v>
      </c>
      <c r="P16" s="5"/>
      <c r="Q16" s="5"/>
      <c r="R16" s="5"/>
      <c r="S16" s="5"/>
      <c r="T16" s="5" t="s">
        <v>14</v>
      </c>
      <c r="U16" s="5">
        <f>SUM(U4:U15)</f>
        <v>32091.269999999997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45</v>
      </c>
      <c r="B20" t="s">
        <v>165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116</v>
      </c>
      <c r="B2" s="16"/>
      <c r="C2" s="16"/>
      <c r="D2" s="16"/>
      <c r="E2" s="16"/>
      <c r="F2" s="17"/>
      <c r="G2" s="18" t="s">
        <v>117</v>
      </c>
      <c r="H2" s="16"/>
      <c r="I2" s="16"/>
      <c r="J2" s="16"/>
      <c r="K2" s="16"/>
      <c r="L2" s="17"/>
      <c r="M2" s="18" t="s">
        <v>118</v>
      </c>
      <c r="N2" s="16"/>
      <c r="O2" s="16"/>
      <c r="P2" s="16"/>
      <c r="Q2" s="16"/>
      <c r="R2" s="17"/>
      <c r="S2" s="18" t="s">
        <v>119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1998</v>
      </c>
      <c r="D4" s="3">
        <v>0</v>
      </c>
      <c r="E4" s="3">
        <v>0</v>
      </c>
      <c r="F4" s="3">
        <v>2</v>
      </c>
      <c r="G4" s="2">
        <v>2025</v>
      </c>
      <c r="H4" s="3">
        <v>1</v>
      </c>
      <c r="I4" s="4">
        <v>10117</v>
      </c>
      <c r="J4" s="3">
        <v>5</v>
      </c>
      <c r="K4" s="3">
        <v>8</v>
      </c>
      <c r="L4" s="3">
        <v>12</v>
      </c>
      <c r="M4" s="2">
        <v>2025</v>
      </c>
      <c r="N4" s="3">
        <v>1</v>
      </c>
      <c r="O4" s="4">
        <v>23226</v>
      </c>
      <c r="P4" s="3">
        <v>9</v>
      </c>
      <c r="Q4" s="3">
        <v>24</v>
      </c>
      <c r="R4" s="3">
        <v>53</v>
      </c>
      <c r="S4" s="2">
        <v>2025</v>
      </c>
      <c r="T4" s="3">
        <v>1</v>
      </c>
      <c r="U4" s="4">
        <v>24167</v>
      </c>
      <c r="V4" s="3">
        <v>10</v>
      </c>
      <c r="W4" s="3">
        <v>33</v>
      </c>
      <c r="X4" s="3">
        <v>90</v>
      </c>
    </row>
    <row r="5" spans="1:24" x14ac:dyDescent="0.2">
      <c r="A5" s="2">
        <v>2025</v>
      </c>
      <c r="B5" s="3">
        <v>2</v>
      </c>
      <c r="C5" s="4">
        <v>1946</v>
      </c>
      <c r="D5" s="3">
        <v>0</v>
      </c>
      <c r="E5" s="3">
        <v>1</v>
      </c>
      <c r="F5" s="3">
        <v>3</v>
      </c>
      <c r="G5" s="2">
        <v>2025</v>
      </c>
      <c r="H5" s="3">
        <v>2</v>
      </c>
      <c r="I5" s="4">
        <v>10278</v>
      </c>
      <c r="J5" s="3">
        <v>6</v>
      </c>
      <c r="K5" s="3">
        <v>8</v>
      </c>
      <c r="L5" s="3">
        <v>12</v>
      </c>
      <c r="M5" s="2">
        <v>2025</v>
      </c>
      <c r="N5" s="3">
        <v>2</v>
      </c>
      <c r="O5" s="4">
        <v>23830</v>
      </c>
      <c r="P5" s="3">
        <v>10</v>
      </c>
      <c r="Q5" s="3">
        <v>28</v>
      </c>
      <c r="R5" s="3">
        <v>64</v>
      </c>
      <c r="S5" s="2">
        <v>2025</v>
      </c>
      <c r="T5" s="3">
        <v>2</v>
      </c>
      <c r="U5" s="4">
        <v>29712</v>
      </c>
      <c r="V5" s="3">
        <v>12</v>
      </c>
      <c r="W5" s="3">
        <v>38</v>
      </c>
      <c r="X5" s="3">
        <v>103</v>
      </c>
    </row>
    <row r="6" spans="1:24" x14ac:dyDescent="0.2">
      <c r="A6" s="2">
        <v>2025</v>
      </c>
      <c r="B6" s="3">
        <v>3</v>
      </c>
      <c r="C6" s="4">
        <v>2295</v>
      </c>
      <c r="D6" s="3">
        <v>0</v>
      </c>
      <c r="E6" s="3">
        <v>1</v>
      </c>
      <c r="F6" s="3">
        <v>3</v>
      </c>
      <c r="G6" s="2">
        <v>2025</v>
      </c>
      <c r="H6" s="3">
        <v>3</v>
      </c>
      <c r="I6" s="4">
        <v>11676</v>
      </c>
      <c r="J6" s="3">
        <v>6</v>
      </c>
      <c r="K6" s="3">
        <v>8</v>
      </c>
      <c r="L6" s="3">
        <v>13</v>
      </c>
      <c r="M6" s="2">
        <v>2025</v>
      </c>
      <c r="N6" s="3">
        <v>3</v>
      </c>
      <c r="O6" s="4">
        <v>27433</v>
      </c>
      <c r="P6" s="3">
        <v>11</v>
      </c>
      <c r="Q6" s="3">
        <v>32</v>
      </c>
      <c r="R6" s="3">
        <v>75</v>
      </c>
      <c r="S6" s="2">
        <v>2025</v>
      </c>
      <c r="T6" s="3">
        <v>3</v>
      </c>
      <c r="U6" s="4">
        <v>33672</v>
      </c>
      <c r="V6" s="3">
        <v>13</v>
      </c>
      <c r="W6" s="3">
        <v>45</v>
      </c>
      <c r="X6" s="3">
        <v>106</v>
      </c>
    </row>
    <row r="7" spans="1:24" x14ac:dyDescent="0.2">
      <c r="A7" s="2">
        <v>2025</v>
      </c>
      <c r="B7" s="3">
        <v>4</v>
      </c>
      <c r="C7" s="4">
        <v>2080</v>
      </c>
      <c r="D7" s="3">
        <v>0</v>
      </c>
      <c r="E7" s="3">
        <v>0</v>
      </c>
      <c r="F7" s="3">
        <v>2</v>
      </c>
      <c r="G7" s="2">
        <v>2025</v>
      </c>
      <c r="H7" s="3">
        <v>4</v>
      </c>
      <c r="I7" s="4">
        <v>10726</v>
      </c>
      <c r="J7" s="3">
        <v>6</v>
      </c>
      <c r="K7" s="3">
        <v>9</v>
      </c>
      <c r="L7" s="3">
        <v>14</v>
      </c>
      <c r="M7" s="2">
        <v>2025</v>
      </c>
      <c r="N7" s="3">
        <v>4</v>
      </c>
      <c r="O7" s="4">
        <v>25069</v>
      </c>
      <c r="P7" s="3">
        <v>13</v>
      </c>
      <c r="Q7" s="3">
        <v>37</v>
      </c>
      <c r="R7" s="3">
        <v>77</v>
      </c>
      <c r="S7" s="2">
        <v>2025</v>
      </c>
      <c r="T7" s="3">
        <v>4</v>
      </c>
      <c r="U7" s="4">
        <v>30287</v>
      </c>
      <c r="V7" s="3">
        <v>16</v>
      </c>
      <c r="W7" s="3">
        <v>44</v>
      </c>
      <c r="X7" s="3">
        <v>103</v>
      </c>
    </row>
    <row r="8" spans="1:24" x14ac:dyDescent="0.2">
      <c r="A8" s="2">
        <v>2025</v>
      </c>
      <c r="B8" s="3">
        <v>5</v>
      </c>
      <c r="C8" s="4">
        <v>2413</v>
      </c>
      <c r="D8" s="3">
        <v>0</v>
      </c>
      <c r="E8" s="3">
        <v>1</v>
      </c>
      <c r="F8" s="3">
        <v>3</v>
      </c>
      <c r="G8" s="2">
        <v>2025</v>
      </c>
      <c r="H8" s="3">
        <v>5</v>
      </c>
      <c r="I8" s="4">
        <v>12613</v>
      </c>
      <c r="J8" s="3">
        <v>6</v>
      </c>
      <c r="K8" s="3">
        <v>9</v>
      </c>
      <c r="L8" s="3">
        <v>12</v>
      </c>
      <c r="M8" s="2">
        <v>2025</v>
      </c>
      <c r="N8" s="3">
        <v>5</v>
      </c>
      <c r="O8" s="4">
        <v>30660</v>
      </c>
      <c r="P8" s="3">
        <v>12</v>
      </c>
      <c r="Q8" s="3">
        <v>33</v>
      </c>
      <c r="R8" s="3">
        <v>76</v>
      </c>
      <c r="S8" s="2">
        <v>2025</v>
      </c>
      <c r="T8" s="3">
        <v>5</v>
      </c>
      <c r="U8" s="4">
        <v>36108</v>
      </c>
      <c r="V8" s="3">
        <v>16</v>
      </c>
      <c r="W8" s="3">
        <v>44</v>
      </c>
      <c r="X8" s="3">
        <v>113</v>
      </c>
    </row>
    <row r="9" spans="1:24" x14ac:dyDescent="0.2">
      <c r="A9" s="2">
        <v>2025</v>
      </c>
      <c r="B9" s="3">
        <v>6</v>
      </c>
      <c r="C9" s="4">
        <v>2385</v>
      </c>
      <c r="D9" s="3">
        <v>0</v>
      </c>
      <c r="E9" s="3">
        <v>1</v>
      </c>
      <c r="F9" s="3">
        <v>3</v>
      </c>
      <c r="G9" s="2">
        <v>2025</v>
      </c>
      <c r="H9" s="3">
        <v>6</v>
      </c>
      <c r="I9" s="4">
        <v>12660</v>
      </c>
      <c r="J9" s="3">
        <v>6</v>
      </c>
      <c r="K9" s="3">
        <v>9</v>
      </c>
      <c r="L9" s="3">
        <v>13</v>
      </c>
      <c r="M9" s="2">
        <v>2025</v>
      </c>
      <c r="N9" s="3">
        <v>6</v>
      </c>
      <c r="O9" s="4">
        <v>30743</v>
      </c>
      <c r="P9" s="3">
        <v>11</v>
      </c>
      <c r="Q9" s="3">
        <v>31</v>
      </c>
      <c r="R9" s="3">
        <v>89</v>
      </c>
      <c r="S9" s="2">
        <v>2025</v>
      </c>
      <c r="T9" s="3">
        <v>6</v>
      </c>
      <c r="U9" s="4">
        <v>37814</v>
      </c>
      <c r="V9" s="3">
        <v>13</v>
      </c>
      <c r="W9" s="3">
        <v>41</v>
      </c>
      <c r="X9" s="3">
        <v>112</v>
      </c>
    </row>
    <row r="10" spans="1:24" x14ac:dyDescent="0.2">
      <c r="A10" s="2">
        <v>2025</v>
      </c>
      <c r="B10" s="3">
        <v>7</v>
      </c>
      <c r="C10" s="4">
        <v>2331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12832</v>
      </c>
      <c r="J10" s="3">
        <v>5</v>
      </c>
      <c r="K10" s="3">
        <v>8</v>
      </c>
      <c r="L10" s="3">
        <v>13</v>
      </c>
      <c r="M10" s="2">
        <v>2025</v>
      </c>
      <c r="N10" s="3">
        <v>7</v>
      </c>
      <c r="O10" s="4">
        <v>32959</v>
      </c>
      <c r="P10" s="3">
        <v>11</v>
      </c>
      <c r="Q10" s="3">
        <v>39</v>
      </c>
      <c r="R10" s="3">
        <v>81</v>
      </c>
      <c r="S10" s="2">
        <v>2025</v>
      </c>
      <c r="T10" s="3">
        <v>7</v>
      </c>
      <c r="U10" s="4">
        <v>40550</v>
      </c>
      <c r="V10" s="3">
        <v>11</v>
      </c>
      <c r="W10" s="3">
        <v>52</v>
      </c>
      <c r="X10" s="3">
        <v>106</v>
      </c>
    </row>
    <row r="11" spans="1:24" x14ac:dyDescent="0.2">
      <c r="A11" s="2">
        <v>2025</v>
      </c>
      <c r="B11" s="3">
        <v>8</v>
      </c>
      <c r="C11" s="4">
        <v>1875</v>
      </c>
      <c r="D11" s="3">
        <v>0</v>
      </c>
      <c r="E11" s="3">
        <v>1</v>
      </c>
      <c r="F11" s="3">
        <v>2</v>
      </c>
      <c r="G11" s="2">
        <v>2025</v>
      </c>
      <c r="H11" s="3">
        <v>8</v>
      </c>
      <c r="I11" s="4">
        <v>9628</v>
      </c>
      <c r="J11" s="3">
        <v>6</v>
      </c>
      <c r="K11" s="3">
        <v>9</v>
      </c>
      <c r="L11" s="3">
        <v>16</v>
      </c>
      <c r="M11" s="2">
        <v>2025</v>
      </c>
      <c r="N11" s="3">
        <v>8</v>
      </c>
      <c r="O11" s="4">
        <v>24001</v>
      </c>
      <c r="P11" s="3">
        <v>16</v>
      </c>
      <c r="Q11" s="3">
        <v>38</v>
      </c>
      <c r="R11" s="3">
        <v>74</v>
      </c>
      <c r="S11" s="2">
        <v>2025</v>
      </c>
      <c r="T11" s="3">
        <v>8</v>
      </c>
      <c r="U11" s="4">
        <v>26052</v>
      </c>
      <c r="V11" s="3">
        <v>18</v>
      </c>
      <c r="W11" s="3">
        <v>49</v>
      </c>
      <c r="X11" s="3">
        <v>108</v>
      </c>
    </row>
    <row r="12" spans="1:24" x14ac:dyDescent="0.2">
      <c r="A12" s="2">
        <v>2025</v>
      </c>
      <c r="B12" s="3">
        <v>9</v>
      </c>
      <c r="C12" s="2">
        <f>IFERROR((SUM(C4:C10)/7)*$C$20,"")</f>
        <v>2427.542857142857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12713.171428571428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30473.142857142859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36505.857142857145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2537.8857142857137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13291.042857142855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31858.28571428571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38165.214285714283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2537.8857142857137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13291.042857142855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31858.28571428571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38165.214285714283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2096.5142857142855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10979.557142857142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26317.714285714283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31527.78571428571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26922.828571428567</v>
      </c>
      <c r="D16" s="5"/>
      <c r="E16" s="5"/>
      <c r="F16" s="5"/>
      <c r="G16" s="5"/>
      <c r="H16" s="5" t="s">
        <v>14</v>
      </c>
      <c r="I16" s="5">
        <f>SUM(I4:I15)</f>
        <v>140804.81428571427</v>
      </c>
      <c r="J16" s="5"/>
      <c r="K16" s="5"/>
      <c r="L16" s="5"/>
      <c r="M16" s="5"/>
      <c r="N16" s="5" t="s">
        <v>14</v>
      </c>
      <c r="O16" s="5">
        <f>SUM(O4:O15)</f>
        <v>338428.42857142858</v>
      </c>
      <c r="P16" s="5"/>
      <c r="Q16" s="5"/>
      <c r="R16" s="5"/>
      <c r="S16" s="5"/>
      <c r="T16" s="5" t="s">
        <v>14</v>
      </c>
      <c r="U16" s="5">
        <f>SUM(U4:U15)</f>
        <v>402726.07142857136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41</v>
      </c>
      <c r="B20" t="s">
        <v>163</v>
      </c>
      <c r="C20">
        <v>1.1000000000000001</v>
      </c>
      <c r="D20">
        <v>1.1499999999999999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120</v>
      </c>
      <c r="B2" s="16"/>
      <c r="C2" s="16"/>
      <c r="D2" s="16"/>
      <c r="E2" s="16"/>
      <c r="F2" s="17"/>
      <c r="G2" s="18" t="s">
        <v>121</v>
      </c>
      <c r="H2" s="16"/>
      <c r="I2" s="16"/>
      <c r="J2" s="16"/>
      <c r="K2" s="16"/>
      <c r="L2" s="17"/>
      <c r="M2" s="18" t="s">
        <v>122</v>
      </c>
      <c r="N2" s="16"/>
      <c r="O2" s="16"/>
      <c r="P2" s="16"/>
      <c r="Q2" s="16"/>
      <c r="R2" s="17"/>
      <c r="S2" s="18" t="s">
        <v>123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225</v>
      </c>
      <c r="D4" s="3">
        <v>0</v>
      </c>
      <c r="E4" s="3">
        <v>1</v>
      </c>
      <c r="F4" s="3">
        <v>3</v>
      </c>
      <c r="G4" s="2">
        <v>2025</v>
      </c>
      <c r="H4" s="3">
        <v>1</v>
      </c>
      <c r="I4" s="4">
        <v>937</v>
      </c>
      <c r="J4" s="3">
        <v>6</v>
      </c>
      <c r="K4" s="3">
        <v>8</v>
      </c>
      <c r="L4" s="3">
        <v>13</v>
      </c>
      <c r="M4" s="2">
        <v>2025</v>
      </c>
      <c r="N4" s="3">
        <v>1</v>
      </c>
      <c r="O4" s="4">
        <v>1272</v>
      </c>
      <c r="P4" s="3">
        <v>11</v>
      </c>
      <c r="Q4" s="3">
        <v>26</v>
      </c>
      <c r="R4" s="3">
        <v>52</v>
      </c>
      <c r="S4" s="2">
        <v>2025</v>
      </c>
      <c r="T4" s="3">
        <v>1</v>
      </c>
      <c r="U4" s="4">
        <v>2203</v>
      </c>
      <c r="V4" s="3">
        <v>7</v>
      </c>
      <c r="W4" s="3">
        <v>29</v>
      </c>
      <c r="X4" s="3">
        <v>104</v>
      </c>
    </row>
    <row r="5" spans="1:24" x14ac:dyDescent="0.2">
      <c r="A5" s="2">
        <v>2025</v>
      </c>
      <c r="B5" s="3">
        <v>2</v>
      </c>
      <c r="C5" s="4">
        <v>236</v>
      </c>
      <c r="D5" s="3">
        <v>0</v>
      </c>
      <c r="E5" s="3">
        <v>1</v>
      </c>
      <c r="F5" s="3">
        <v>2</v>
      </c>
      <c r="G5" s="2">
        <v>2025</v>
      </c>
      <c r="H5" s="3">
        <v>2</v>
      </c>
      <c r="I5" s="4">
        <v>955</v>
      </c>
      <c r="J5" s="3">
        <v>6</v>
      </c>
      <c r="K5" s="3">
        <v>8</v>
      </c>
      <c r="L5" s="3">
        <v>12</v>
      </c>
      <c r="M5" s="2">
        <v>2025</v>
      </c>
      <c r="N5" s="3">
        <v>2</v>
      </c>
      <c r="O5" s="4">
        <v>1176</v>
      </c>
      <c r="P5" s="3">
        <v>12</v>
      </c>
      <c r="Q5" s="3">
        <v>28</v>
      </c>
      <c r="R5" s="3">
        <v>60</v>
      </c>
      <c r="S5" s="2">
        <v>2025</v>
      </c>
      <c r="T5" s="3">
        <v>2</v>
      </c>
      <c r="U5" s="4">
        <v>2249</v>
      </c>
      <c r="V5" s="3">
        <v>8</v>
      </c>
      <c r="W5" s="3">
        <v>28</v>
      </c>
      <c r="X5" s="3">
        <v>72</v>
      </c>
    </row>
    <row r="6" spans="1:24" x14ac:dyDescent="0.2">
      <c r="A6" s="2">
        <v>2025</v>
      </c>
      <c r="B6" s="3">
        <v>3</v>
      </c>
      <c r="C6" s="4">
        <v>276</v>
      </c>
      <c r="D6" s="3">
        <v>0</v>
      </c>
      <c r="E6" s="3">
        <v>1</v>
      </c>
      <c r="F6" s="3">
        <v>2</v>
      </c>
      <c r="G6" s="2">
        <v>2025</v>
      </c>
      <c r="H6" s="3">
        <v>3</v>
      </c>
      <c r="I6" s="4">
        <v>946</v>
      </c>
      <c r="J6" s="3">
        <v>6</v>
      </c>
      <c r="K6" s="3">
        <v>9</v>
      </c>
      <c r="L6" s="3">
        <v>13</v>
      </c>
      <c r="M6" s="2">
        <v>2025</v>
      </c>
      <c r="N6" s="3">
        <v>3</v>
      </c>
      <c r="O6" s="4">
        <v>1199</v>
      </c>
      <c r="P6" s="3">
        <v>10</v>
      </c>
      <c r="Q6" s="3">
        <v>25</v>
      </c>
      <c r="R6" s="3">
        <v>67</v>
      </c>
      <c r="S6" s="2">
        <v>2025</v>
      </c>
      <c r="T6" s="3">
        <v>3</v>
      </c>
      <c r="U6" s="4">
        <v>2208</v>
      </c>
      <c r="V6" s="3">
        <v>11</v>
      </c>
      <c r="W6" s="3">
        <v>35</v>
      </c>
      <c r="X6" s="3">
        <v>83</v>
      </c>
    </row>
    <row r="7" spans="1:24" x14ac:dyDescent="0.2">
      <c r="A7" s="2">
        <v>2025</v>
      </c>
      <c r="B7" s="3">
        <v>4</v>
      </c>
      <c r="C7" s="4">
        <v>223</v>
      </c>
      <c r="D7" s="3">
        <v>0</v>
      </c>
      <c r="E7" s="3">
        <v>1</v>
      </c>
      <c r="F7" s="3">
        <v>2</v>
      </c>
      <c r="G7" s="2">
        <v>2025</v>
      </c>
      <c r="H7" s="3">
        <v>4</v>
      </c>
      <c r="I7" s="4">
        <v>864</v>
      </c>
      <c r="J7" s="3">
        <v>6</v>
      </c>
      <c r="K7" s="3">
        <v>9</v>
      </c>
      <c r="L7" s="3">
        <v>18</v>
      </c>
      <c r="M7" s="2">
        <v>2025</v>
      </c>
      <c r="N7" s="3">
        <v>4</v>
      </c>
      <c r="O7" s="4">
        <v>1024</v>
      </c>
      <c r="P7" s="3">
        <v>13</v>
      </c>
      <c r="Q7" s="3">
        <v>35</v>
      </c>
      <c r="R7" s="3">
        <v>69</v>
      </c>
      <c r="S7" s="2">
        <v>2025</v>
      </c>
      <c r="T7" s="3">
        <v>4</v>
      </c>
      <c r="U7" s="4">
        <v>2009</v>
      </c>
      <c r="V7" s="3">
        <v>10</v>
      </c>
      <c r="W7" s="3">
        <v>35</v>
      </c>
      <c r="X7" s="3">
        <v>77</v>
      </c>
    </row>
    <row r="8" spans="1:24" x14ac:dyDescent="0.2">
      <c r="A8" s="2">
        <v>2025</v>
      </c>
      <c r="B8" s="3">
        <v>5</v>
      </c>
      <c r="C8" s="4">
        <v>248</v>
      </c>
      <c r="D8" s="3">
        <v>0</v>
      </c>
      <c r="E8" s="3">
        <v>1</v>
      </c>
      <c r="F8" s="3">
        <v>3</v>
      </c>
      <c r="G8" s="2">
        <v>2025</v>
      </c>
      <c r="H8" s="3">
        <v>5</v>
      </c>
      <c r="I8" s="4">
        <v>959</v>
      </c>
      <c r="J8" s="3">
        <v>6</v>
      </c>
      <c r="K8" s="3">
        <v>9</v>
      </c>
      <c r="L8" s="3">
        <v>15</v>
      </c>
      <c r="M8" s="2">
        <v>2025</v>
      </c>
      <c r="N8" s="3">
        <v>5</v>
      </c>
      <c r="O8" s="4">
        <v>1131</v>
      </c>
      <c r="P8" s="3">
        <v>12</v>
      </c>
      <c r="Q8" s="3">
        <v>33</v>
      </c>
      <c r="R8" s="3">
        <v>72</v>
      </c>
      <c r="S8" s="2">
        <v>2025</v>
      </c>
      <c r="T8" s="3">
        <v>5</v>
      </c>
      <c r="U8" s="4">
        <v>2259</v>
      </c>
      <c r="V8" s="3">
        <v>7</v>
      </c>
      <c r="W8" s="3">
        <v>35</v>
      </c>
      <c r="X8" s="3">
        <v>73</v>
      </c>
    </row>
    <row r="9" spans="1:24" x14ac:dyDescent="0.2">
      <c r="A9" s="2">
        <v>2025</v>
      </c>
      <c r="B9" s="3">
        <v>6</v>
      </c>
      <c r="C9" s="4">
        <v>217</v>
      </c>
      <c r="D9" s="3">
        <v>0</v>
      </c>
      <c r="E9" s="3">
        <v>1</v>
      </c>
      <c r="F9" s="3">
        <v>2</v>
      </c>
      <c r="G9" s="2">
        <v>2025</v>
      </c>
      <c r="H9" s="3">
        <v>6</v>
      </c>
      <c r="I9" s="4">
        <v>899</v>
      </c>
      <c r="J9" s="3">
        <v>5</v>
      </c>
      <c r="K9" s="3">
        <v>8</v>
      </c>
      <c r="L9" s="3">
        <v>16</v>
      </c>
      <c r="M9" s="2">
        <v>2025</v>
      </c>
      <c r="N9" s="3">
        <v>6</v>
      </c>
      <c r="O9" s="4">
        <v>1050</v>
      </c>
      <c r="P9" s="3">
        <v>11</v>
      </c>
      <c r="Q9" s="3">
        <v>30</v>
      </c>
      <c r="R9" s="3">
        <v>82</v>
      </c>
      <c r="S9" s="2">
        <v>2025</v>
      </c>
      <c r="T9" s="3">
        <v>6</v>
      </c>
      <c r="U9" s="4">
        <v>2251</v>
      </c>
      <c r="V9" s="3">
        <v>10</v>
      </c>
      <c r="W9" s="3">
        <v>32</v>
      </c>
      <c r="X9" s="3">
        <v>86</v>
      </c>
    </row>
    <row r="10" spans="1:24" x14ac:dyDescent="0.2">
      <c r="A10" s="2">
        <v>2025</v>
      </c>
      <c r="B10" s="3">
        <v>7</v>
      </c>
      <c r="C10" s="4">
        <v>239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878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1087</v>
      </c>
      <c r="P10" s="3">
        <v>13</v>
      </c>
      <c r="Q10" s="3">
        <v>50</v>
      </c>
      <c r="R10" s="3">
        <v>84</v>
      </c>
      <c r="S10" s="2">
        <v>2025</v>
      </c>
      <c r="T10" s="3">
        <v>7</v>
      </c>
      <c r="U10" s="4">
        <v>2255</v>
      </c>
      <c r="V10" s="3">
        <v>9</v>
      </c>
      <c r="W10" s="3">
        <v>46</v>
      </c>
      <c r="X10" s="3">
        <v>86</v>
      </c>
    </row>
    <row r="11" spans="1:24" x14ac:dyDescent="0.2">
      <c r="A11" s="2">
        <v>2025</v>
      </c>
      <c r="B11" s="3">
        <v>8</v>
      </c>
      <c r="C11" s="4">
        <v>165</v>
      </c>
      <c r="D11" s="3">
        <v>0</v>
      </c>
      <c r="E11" s="3">
        <v>1</v>
      </c>
      <c r="F11" s="3">
        <v>3</v>
      </c>
      <c r="G11" s="2">
        <v>2025</v>
      </c>
      <c r="H11" s="3">
        <v>8</v>
      </c>
      <c r="I11" s="4">
        <v>693</v>
      </c>
      <c r="J11" s="3">
        <v>6</v>
      </c>
      <c r="K11" s="3">
        <v>9</v>
      </c>
      <c r="L11" s="3">
        <v>20</v>
      </c>
      <c r="M11" s="2">
        <v>2025</v>
      </c>
      <c r="N11" s="3">
        <v>8</v>
      </c>
      <c r="O11" s="4">
        <v>782</v>
      </c>
      <c r="P11" s="3">
        <v>17</v>
      </c>
      <c r="Q11" s="3">
        <v>42</v>
      </c>
      <c r="R11" s="3">
        <v>77</v>
      </c>
      <c r="S11" s="2">
        <v>2025</v>
      </c>
      <c r="T11" s="3">
        <v>8</v>
      </c>
      <c r="U11" s="4">
        <v>1365</v>
      </c>
      <c r="V11" s="3">
        <v>11</v>
      </c>
      <c r="W11" s="3">
        <v>36</v>
      </c>
      <c r="X11" s="3">
        <v>83</v>
      </c>
    </row>
    <row r="12" spans="1:24" x14ac:dyDescent="0.2">
      <c r="A12" s="2">
        <v>2025</v>
      </c>
      <c r="B12" s="3">
        <v>9</v>
      </c>
      <c r="C12" s="2">
        <f>IFERROR((SUM(C4:C10)/7)*$C$20,"")</f>
        <v>256.73142857142858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993.29142857142858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1224.8742857142859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2381.2457142857143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266.24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1030.0800000000002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1270.24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2469.44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266.24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1030.0800000000002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1270.24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2469.44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225.82857142857142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873.72857142857129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1077.4357142857143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2094.6142857142854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2844.04</v>
      </c>
      <c r="D16" s="5"/>
      <c r="E16" s="5"/>
      <c r="F16" s="5"/>
      <c r="G16" s="5"/>
      <c r="H16" s="5" t="s">
        <v>14</v>
      </c>
      <c r="I16" s="5">
        <f>SUM(I4:I15)</f>
        <v>11058.18</v>
      </c>
      <c r="J16" s="5"/>
      <c r="K16" s="5"/>
      <c r="L16" s="5"/>
      <c r="M16" s="5"/>
      <c r="N16" s="5" t="s">
        <v>14</v>
      </c>
      <c r="O16" s="5">
        <f>SUM(O4:O15)</f>
        <v>13563.79</v>
      </c>
      <c r="P16" s="5"/>
      <c r="Q16" s="5"/>
      <c r="R16" s="5"/>
      <c r="S16" s="5"/>
      <c r="T16" s="5" t="s">
        <v>14</v>
      </c>
      <c r="U16" s="5">
        <f>SUM(U4:U15)</f>
        <v>26213.739999999994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43</v>
      </c>
      <c r="B20" t="s">
        <v>164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ECO_Riepilogo</vt:lpstr>
      <vt:lpstr>TotaliPerPriorità</vt:lpstr>
      <vt:lpstr>README_Rename</vt:lpstr>
      <vt:lpstr>ECO_ECO_Capocollo</vt:lpstr>
      <vt:lpstr>ECO_ECO_CardiodoppRiposo</vt:lpstr>
      <vt:lpstr>ECO_ECO_TSA</vt:lpstr>
      <vt:lpstr>ECO_ECO_GrossivasiAddominali</vt:lpstr>
      <vt:lpstr>ECO_ECO_ArtiinfArterioso</vt:lpstr>
      <vt:lpstr>ECO_EcodopplerArtiSupArterioso</vt:lpstr>
      <vt:lpstr>ECO_Ecografia_MSK</vt:lpstr>
      <vt:lpstr>ECO_Ecografia_DELL_AddomeComple</vt:lpstr>
      <vt:lpstr>ECO_EcoAddomeSuperiore</vt:lpstr>
      <vt:lpstr>ECO_EcoAddomeInferiore</vt:lpstr>
      <vt:lpstr>ECO_EcoBilateraleMammella</vt:lpstr>
      <vt:lpstr>ECO_EcoMonolateraleMammella</vt:lpstr>
      <vt:lpstr>ECO_EcografiaScrotale</vt:lpstr>
      <vt:lpstr>ECO_EcografiaGinecologica</vt:lpstr>
      <vt:lpstr>ECO_EcocolordopplerScrotale</vt:lpstr>
      <vt:lpstr>ECO_TemplatePrestazione</vt:lpstr>
      <vt:lpstr>Parametri_Stagionali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Sertorio Andrea Carlomaria</cp:lastModifiedBy>
  <dcterms:created xsi:type="dcterms:W3CDTF">2025-10-03T14:00:39Z</dcterms:created>
  <dcterms:modified xsi:type="dcterms:W3CDTF">2025-10-04T15:15:52Z</dcterms:modified>
</cp:coreProperties>
</file>