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dracs/Documents/START_UP/DOC PROGETTI/DOC_ECO 3d Multisonda/__BP 2025/assets/"/>
    </mc:Choice>
  </mc:AlternateContent>
  <xr:revisionPtr revIDLastSave="0" documentId="8_{7860C588-7136-B64B-92FE-48E4591503F9}" xr6:coauthVersionLast="47" xr6:coauthVersionMax="47" xr10:uidLastSave="{00000000-0000-0000-0000-000000000000}"/>
  <bookViews>
    <workbookView xWindow="6180" yWindow="500" windowWidth="28120" windowHeight="18060" xr2:uid="{00000000-000D-0000-FFFF-FFFF00000000}"/>
  </bookViews>
  <sheets>
    <sheet name="IT_Summary" sheetId="1" r:id="rId1"/>
    <sheet name="TIPOLOGIE_Riepilogo" sheetId="4" r:id="rId2"/>
    <sheet name="APPLICAZIONI_Riepilog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B16" i="1" s="1"/>
  <c r="H10" i="1"/>
  <c r="G10" i="1"/>
  <c r="H9" i="1"/>
  <c r="G9" i="1"/>
  <c r="H8" i="1"/>
  <c r="G8" i="1"/>
  <c r="H7" i="1"/>
  <c r="G7" i="1"/>
  <c r="H6" i="1"/>
  <c r="G6" i="1"/>
  <c r="H5" i="1"/>
  <c r="G5" i="1"/>
  <c r="B15" i="1" s="1"/>
</calcChain>
</file>

<file path=xl/sharedStrings.xml><?xml version="1.0" encoding="utf-8"?>
<sst xmlns="http://schemas.openxmlformats.org/spreadsheetml/2006/main" count="194" uniqueCount="174">
  <si>
    <t>Riepilogo — Valore mercato Italia (USD)</t>
  </si>
  <si>
    <t>Nota: media calcolata escludendo il provider più alto e quello più basso (VMR, GlobalData).</t>
  </si>
  <si>
    <t>Anno</t>
  </si>
  <si>
    <t>Mordor Intelligence (Italia)(M)</t>
  </si>
  <si>
    <t>Research &amp; Markets (Mordor variant, Italia)(M)</t>
  </si>
  <si>
    <t>Grand View Research (Italia)(M)</t>
  </si>
  <si>
    <t>Cognitive Market Research (Italia)(M)</t>
  </si>
  <si>
    <t>#Provider</t>
  </si>
  <si>
    <t>Media (USD)</t>
  </si>
  <si>
    <t>Mediana (USD)</t>
  </si>
  <si>
    <t>KPI (media tra provider inclusi):</t>
  </si>
  <si>
    <t>Valore 2025 (USD)</t>
  </si>
  <si>
    <t>Valore 2030 (USD)</t>
  </si>
  <si>
    <t>CAGR 2025–2030 (media)</t>
  </si>
  <si>
    <t>Provider inclusi: Mordor Intelligence (Italia), Research &amp; Markets (Mordor variant, Italia), Grand View Research (Italia), Cognitive Market Research (Italia)</t>
  </si>
  <si>
    <t>Provider esclusi: GlobalData (via Medical Device Network), Verified Market Research (Italia)</t>
  </si>
  <si>
    <t>Quote per Tipologia — Italia (Proiezione 2026–2030)</t>
  </si>
  <si>
    <t>Carrellati (%)</t>
  </si>
  <si>
    <t>Portatili (%)</t>
  </si>
  <si>
    <t>Palmari (%)</t>
  </si>
  <si>
    <t>CAGR mercato globale (periodo rilevante)</t>
  </si>
  <si>
    <t>Segmentazione del mercato ecografi per tipologia di macchina — Riepilogo (Italia, Europa, Globale)</t>
  </si>
  <si>
    <t>Nota: i dati derivano dal testo fornito. Le percentuali sono riportate come numeri decimali (es. 0,625 = 62,5%).</t>
  </si>
  <si>
    <t>Tabella 1 — Quote e Valori per Tipologia (Italia / Europa / Globale)</t>
  </si>
  <si>
    <t>Tipologia</t>
  </si>
  <si>
    <t>Quota IT 2024 (dec)</t>
  </si>
  <si>
    <t>Val IT 2024 (M$)</t>
  </si>
  <si>
    <t>Quota EU 2025 (dec)</t>
  </si>
  <si>
    <t>Quota Globale 2023 (dec)</t>
  </si>
  <si>
    <t>Val Globale 2023 (M$)</t>
  </si>
  <si>
    <t>CAGR IT (periodo)</t>
  </si>
  <si>
    <t>CAGR Globale (periodo)</t>
  </si>
  <si>
    <t>Note sintetiche</t>
  </si>
  <si>
    <t>Ecografi carrellati (console)</t>
  </si>
  <si>
    <t>0.04 (2024–2030)</t>
  </si>
  <si>
    <t>Segmento più ampio; quota EU più bassa per maggiore penetrazione portatili.</t>
  </si>
  <si>
    <t>Ecografi portatili (compatti/laptop)</t>
  </si>
  <si>
    <t>0.045 (2024–2030)</t>
  </si>
  <si>
    <t>Insieme agli handheld ~32% globale; in EU portatili+palmari &gt;50%.</t>
  </si>
  <si>
    <t>Ecografi palmari (handheld/wireless)</t>
  </si>
  <si>
    <t>0.072 (IT 2024–2030)</t>
  </si>
  <si>
    <t>0.055 (2024–2030)</t>
  </si>
  <si>
    <t>Quota piccola ma in rapida crescita; 2030 globale ~0,44 mld $.</t>
  </si>
  <si>
    <t>Sistemi ad alte prestazioni (premium)</t>
  </si>
  <si>
    <t>Higher-end cart-based ~4,36 mld $ (2023).</t>
  </si>
  <si>
    <t>Sistemi POCUS (trasversale)</t>
  </si>
  <si>
    <t>0.07–0.144 (2024–2030)</t>
  </si>
  <si>
    <t>Non categoria di prodotto autonoma; USA 2023 ~445 M$ (CAGR 14,4%).</t>
  </si>
  <si>
    <t>Tabella 2 — Punti dati aggiuntivi (per riferimenti e grafici)</t>
  </si>
  <si>
    <t>Indicatore</t>
  </si>
  <si>
    <t>Valore</t>
  </si>
  <si>
    <t>Unità / periodo</t>
  </si>
  <si>
    <t>Nota</t>
  </si>
  <si>
    <t>Handheld globale 2023</t>
  </si>
  <si>
    <t>M$</t>
  </si>
  <si>
    <t>Quota ~3% del globale</t>
  </si>
  <si>
    <t>Handheld globale 2030 (atteso)</t>
  </si>
  <si>
    <t>Crescita 2024–2030 ~5–6%</t>
  </si>
  <si>
    <t>POCUS USA 2023</t>
  </si>
  <si>
    <t>CAGR 14,4% (alto)</t>
  </si>
  <si>
    <t>Mercato globale 2023 (stima GVR)</t>
  </si>
  <si>
    <t>Ordine di grandezza per verifiche</t>
  </si>
  <si>
    <t>Italia 2024 handheld quota</t>
  </si>
  <si>
    <t>quota (dec)</t>
  </si>
  <si>
    <t>&lt;5% indicata; impostata 0,05 come massimo</t>
  </si>
  <si>
    <t>Tabella 3 — Trend tecnologici per Tipologia (sintesi)</t>
  </si>
  <si>
    <t>Trend tecnologici chiave</t>
  </si>
  <si>
    <t>Carrellati</t>
  </si>
  <si>
    <t>Imaging 3D/4D, elastografia, AI per ottimizzazione immagine, fusion imaging, HIFU su piattaforme premium.</t>
  </si>
  <si>
    <t>Portatili</t>
  </si>
  <si>
    <t>Miniaturizzazione, schermi touch HD, connettività/tele-eco, AI assistiva per guida e misure automatiche.</t>
  </si>
  <si>
    <t>Palmari</t>
  </si>
  <si>
    <t>Wireless+cloud, semiconduttori (ultrasuoni su chip), AI per utenti non specialisti, miglioramenti batteria.</t>
  </si>
  <si>
    <t>Premium (high-end)</t>
  </si>
  <si>
    <t>Sonde ad alta densità, ultrafast imaging, suite software per specialità, PACS/HIS, guida interventistica, AI workflow.</t>
  </si>
  <si>
    <t>POCUS (uso)</t>
  </si>
  <si>
    <t>Portabilità estrema, rugged design, teleconsulto live, training/simulatori, preset rapidi per protocolli (eFAST).</t>
  </si>
  <si>
    <t>Tabella 4 — Utilizzatori e Brand leader (esempi)</t>
  </si>
  <si>
    <t>Principali utilizzatori (setting)</t>
  </si>
  <si>
    <t>Brand / Prodotti (esempi)</t>
  </si>
  <si>
    <t>Radiologia, Cardiologia, reparti ospedalieri specialistici</t>
  </si>
  <si>
    <t>GE (LOGIQ/Voluson/Vivid), Philips (EPIQ/Affiniti), Siemens (ACUSON Sequoia/Redwood), Canon (Aplio), Samsung (V8/HERA W10), Mindray (Resona/DC), Esaote (MyLab X90).</t>
  </si>
  <si>
    <t>PS/ICU, Anestesia/OR, ambulatori multi-specialistici, medicina territoriale</t>
  </si>
  <si>
    <t>Fujifilm Sonosite (Edge II/X-Porte), GE (Venue/Versana/Vivid iq), Philips (CX50/InnoSight), Mindray (M9/TE7), Samsung (HM70A/PT60), Esaote (MyLab Gamma/Omega).</t>
  </si>
  <si>
    <t>PS, ICU, ambulanze, MMG, sport, veterinaria</t>
  </si>
  <si>
    <t>GE Vscan Air, Philips Lumify, Butterfly iQ+, Clarius HD, Mindray MX7 palmare, Samsung HandyUs, (altri: Exo, EchoNous Kosmos).</t>
  </si>
  <si>
    <t>Grandi ospedali pubblici/universitari, cliniche di eccellenza, ricerca</t>
  </si>
  <si>
    <t>GE LOGIQ E10 / Voluson E10, Philips EPIQ Elite, Siemens Sequoia, Canon Aplio i-series, Samsung RS85/V8, Mindray Resona 7/R9, Esaote MyLab X9/X90.</t>
  </si>
  <si>
    <t>PS, ICU, Medicina interna e generale, ambienti remoti</t>
  </si>
  <si>
    <t>Fujifilm Sonosite PX, GE Venue Go &amp; Vscan Air, Philips Lumify &amp; CX50, Butterfly iQ, Clarius, Mindray TE series.</t>
  </si>
  <si>
    <t>$266,54M</t>
  </si>
  <si>
    <t>AI/AR nerve blocks; tele‑ultrasuono; formazione POCUS</t>
  </si>
  <si>
    <t>Anestesisti; Intensivisti; Urgenza; Neurologi</t>
  </si>
  <si>
    <t>Portatili/palmari bed‑side; compatti in OR</t>
  </si>
  <si>
    <t>~5–7%/a (alto)</t>
  </si>
  <si>
    <t>&lt;5% (in crescita)</t>
  </si>
  <si>
    <t>Decine di migliaia/anno complessivi (in aumento)</t>
  </si>
  <si>
    <t>Altri (Anestesia, TI, Neurologia, ecc.)</t>
  </si>
  <si>
    <t>Fusion MRI‑US; HIFU (in studio); AI allineamento</t>
  </si>
  <si>
    <t>Urologi; Radiologi; Andrologi</t>
  </si>
  <si>
    <t>Carrellati TR biplane; piattaforme biopsia fusion MRI‑US</t>
  </si>
  <si>
    <t>~4%/a (moderato)</t>
  </si>
  <si>
    <t>~2–3% (stima)</t>
  </si>
  <si>
    <t>Decine di migliaia/anno</t>
  </si>
  <si>
    <t>Urologia (prostata, apparato riproduttivo maschile)</t>
  </si>
  <si>
    <t>3D/4D selettivo; mini‑sonde; AI neonatale (prime)</t>
  </si>
  <si>
    <t>Radiologi pediatrici; Neonatologi; Ortopedici pediatrici</t>
  </si>
  <si>
    <t>Carrellati compatti; microconvex; portatili neonatali</t>
  </si>
  <si>
    <t>~3–4%/a (basso)</t>
  </si>
  <si>
    <t>~3% (stima)</t>
  </si>
  <si>
    <t>Pediatria / Neonatale</t>
  </si>
  <si>
    <t>Protocollo BLUE; tele‑eco; AI B‑lines</t>
  </si>
  <si>
    <t>Emergenza; Anestesia‑rianimazione; Pneumologia</t>
  </si>
  <si>
    <t>Portatili/handheld predominanti; carrelli compatti</t>
  </si>
  <si>
    <t>~6–7%/a (alto)</t>
  </si>
  <si>
    <t>In forte aumento post‑2020 (PS/TI)</t>
  </si>
  <si>
    <t>Polmone / Torace (Critical care)</t>
  </si>
  <si>
    <t>AI classificazione noduli; elastografia tiroidea</t>
  </si>
  <si>
    <t>Endocrinologi; Radiologi; Chirurghi endocrini</t>
  </si>
  <si>
    <t>Carrellati/portatili con lineare 10–15 MHz</t>
  </si>
  <si>
    <t>~4%/a (basso)</t>
  </si>
  <si>
    <t>~5% (stima)</t>
  </si>
  <si>
    <t>Centinaia di migliaia/anno (follow‑up diffusi)</t>
  </si>
  <si>
    <t>Tiroide / collo</t>
  </si>
  <si>
    <t>Elastografia; ABUS+AI; riduzione biopsie inutili</t>
  </si>
  <si>
    <t>Radiologi senologi; TSRM; Chirurghi senologi</t>
  </si>
  <si>
    <t>Carrellati; ABUS 3D in alcuni centri</t>
  </si>
  <si>
    <t>~4–5%/a (moderato)</t>
  </si>
  <si>
    <t>Centinaia di migliaia/anno (+ biopsie eco‑guidate)</t>
  </si>
  <si>
    <t>Mammella / Senologia</t>
  </si>
  <si>
    <t>Doppler avanzato; AI stenosi/placca; handheld screening</t>
  </si>
  <si>
    <t>Radiologi/TSRM; Angiologi/Chirurghi vascolari; Neurologi</t>
  </si>
  <si>
    <t>Carrellati mid‑range con Doppler; portatili per screening</t>
  </si>
  <si>
    <t>~5–10% (stima)</t>
  </si>
  <si>
    <t>Centinaia di migliaia/anno</t>
  </si>
  <si>
    <t>Vascolare (TSA, arti)</t>
  </si>
  <si>
    <t>Alta risoluzione lineare; AI assistiva; wireless sul campo</t>
  </si>
  <si>
    <t>Radiologi; Reumatologi; Ortopedici; Fisiatri; Sport</t>
  </si>
  <si>
    <t>Portatili/laptop con lineari 10–18 MHz; carrellati avanzati</t>
  </si>
  <si>
    <t>~5–6%/a (sopra media)</t>
  </si>
  <si>
    <t>Muscoloscheletrico (MSK)</t>
  </si>
  <si>
    <t>3D/4D di prassi; AI biometrie; tele‑ecografia</t>
  </si>
  <si>
    <t>Ginecologi/Ostetrici; Ecografisti materno‑fetali; Radiologi</t>
  </si>
  <si>
    <t>Carrellati 3D/4D + TV; tele‑eco</t>
  </si>
  <si>
    <t>~4%/a (stabile)</t>
  </si>
  <si>
    <t>~25–30%</t>
  </si>
  <si>
    <t>&gt;1–1,5M/anno (OB) + ginecologia</t>
  </si>
  <si>
    <t>Ostetricia &amp; Ginecologia</t>
  </si>
  <si>
    <t>Eco 3D/4D; AI FE/strain; portatili per screening</t>
  </si>
  <si>
    <t>Cardiologi; Cardiochirurghi/Anestesisti; Intensivisti</t>
  </si>
  <si>
    <t>Carrellati cardio 2D/3D Doppler; handheld in reparto</t>
  </si>
  <si>
    <t>~5%/a (robusto)</t>
  </si>
  <si>
    <t>~15–20%</t>
  </si>
  <si>
    <t>≈&gt;1 milione/anno (stima)</t>
  </si>
  <si>
    <t>Cardiologia (Ecocardiografia)</t>
  </si>
  <si>
    <t>POCUS urgenza; CEUS; AI volumi/lesioni</t>
  </si>
  <si>
    <t>Radiologi; Urologi; Nefrologi</t>
  </si>
  <si>
    <t>Carrellati 2D convex/lineare; portatili in PS</t>
  </si>
  <si>
    <t>~3–5%/a (stima)</t>
  </si>
  <si>
    <t>Incluso in ‘addome generale’</t>
  </si>
  <si>
    <t>Reni &amp; apparato urinario (reni, vescica)</t>
  </si>
  <si>
    <t>Elastografia epatica; AI lesioni; workflow PACS</t>
  </si>
  <si>
    <t>Radiologi; Internisti; Gastroenterologi</t>
  </si>
  <si>
    <t>Carrellati medio‑alti; 2D/3D + Doppler/elastografia</t>
  </si>
  <si>
    <t>~4%/a (maturo)</t>
  </si>
  <si>
    <t>~38% (IT)</t>
  </si>
  <si>
    <t>Milioni di esami/anno (tra i più frequenti)</t>
  </si>
  <si>
    <t>Addome generale (fegato, pancreas, milza, vie biliari)</t>
  </si>
  <si>
    <t>Principali utilizzatori (clinici)</t>
  </si>
  <si>
    <t>Tipologia di ecografo tipico</t>
  </si>
  <si>
    <t>CAGR 2024–30</t>
  </si>
  <si>
    <t>Quota su totale esami</t>
  </si>
  <si>
    <t>Volume annuo (Italia)</t>
  </si>
  <si>
    <t>Distretto / Applicazione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</si>
</sst>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&quot;M&quot;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e" xfId="0" builtinId="0"/>
  </cellStyles>
  <dxfs count="2">
    <dxf>
      <numFmt numFmtId="164" formatCode="\$#,##0.00&quot;M&quot;"/>
    </dxf>
    <dxf>
      <numFmt numFmtId="164" formatCode="\$#,##0.00&quot;M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4:H11" totalsRowShown="0">
  <autoFilter ref="A4:H11" xr:uid="{00000000-0009-0000-0100-000001000000}"/>
  <tableColumns count="8">
    <tableColumn id="1" xr3:uid="{00000000-0010-0000-0000-000001000000}" name="Anno"/>
    <tableColumn id="2" xr3:uid="{00000000-0010-0000-0000-000002000000}" name="Mordor Intelligence (Italia)(M)"/>
    <tableColumn id="3" xr3:uid="{00000000-0010-0000-0000-000003000000}" name="Research &amp; Markets (Mordor variant, Italia)(M)"/>
    <tableColumn id="4" xr3:uid="{00000000-0010-0000-0000-000004000000}" name="Grand View Research (Italia)(M)"/>
    <tableColumn id="5" xr3:uid="{00000000-0010-0000-0000-000005000000}" name="Cognitive Market Research (Italia)(M)"/>
    <tableColumn id="6" xr3:uid="{00000000-0010-0000-0000-000006000000}" name="#Provider"/>
    <tableColumn id="7" xr3:uid="{00000000-0010-0000-0000-000007000000}" name="Media (USD)" dataDxfId="1">
      <calculatedColumnFormula>AVERAGE(B5,C5,D5,E5)</calculatedColumnFormula>
    </tableColumn>
    <tableColumn id="8" xr3:uid="{00000000-0010-0000-0000-000008000000}" name="Mediana (USD)" dataDxfId="0">
      <calculatedColumnFormula>MEDIAN(B5,C5,D5,E5,)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B5" sqref="B5:C5"/>
    </sheetView>
  </sheetViews>
  <sheetFormatPr baseColWidth="10" defaultColWidth="8.83203125" defaultRowHeight="15" x14ac:dyDescent="0.2"/>
  <cols>
    <col min="1" max="1" width="38.6640625" customWidth="1"/>
    <col min="2" max="2" width="26.1640625" customWidth="1"/>
    <col min="3" max="3" width="38.1640625" customWidth="1"/>
    <col min="4" max="4" width="26.83203125" customWidth="1"/>
    <col min="5" max="5" width="31" customWidth="1"/>
    <col min="6" max="6" width="13.33203125" customWidth="1"/>
    <col min="7" max="7" width="12.6640625" customWidth="1"/>
    <col min="8" max="8" width="14.5" customWidth="1"/>
  </cols>
  <sheetData>
    <row r="1" spans="1:8" x14ac:dyDescent="0.2">
      <c r="A1" s="1" t="s">
        <v>0</v>
      </c>
      <c r="B1" s="1"/>
      <c r="C1" s="1"/>
    </row>
    <row r="2" spans="1:8" x14ac:dyDescent="0.2">
      <c r="A2" t="s">
        <v>1</v>
      </c>
      <c r="B2" s="2"/>
    </row>
    <row r="3" spans="1:8" x14ac:dyDescent="0.2">
      <c r="B3" s="2"/>
    </row>
    <row r="4" spans="1:8" x14ac:dyDescent="0.2">
      <c r="A4" t="s">
        <v>2</v>
      </c>
      <c r="B4" s="3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">
      <c r="A5">
        <v>2024</v>
      </c>
      <c r="B5" t="s">
        <v>90</v>
      </c>
      <c r="C5">
        <v>300.10000000000002</v>
      </c>
      <c r="D5">
        <v>241.6</v>
      </c>
      <c r="E5">
        <v>255.8</v>
      </c>
      <c r="F5">
        <v>2</v>
      </c>
      <c r="G5" s="2">
        <f t="shared" ref="G5:G11" si="0">AVERAGE(B5,C5,D5,E5)</f>
        <v>265.83333333333331</v>
      </c>
      <c r="H5" s="2">
        <f t="shared" ref="H5:H11" si="1">MEDIAN(B5,C5,D5,E5,)</f>
        <v>248.7</v>
      </c>
    </row>
    <row r="6" spans="1:8" x14ac:dyDescent="0.2">
      <c r="A6">
        <v>2025</v>
      </c>
      <c r="B6">
        <v>278.58</v>
      </c>
      <c r="C6">
        <v>315.10000000000002</v>
      </c>
      <c r="D6">
        <v>253.12</v>
      </c>
      <c r="E6">
        <v>261.94</v>
      </c>
      <c r="F6">
        <v>4</v>
      </c>
      <c r="G6" s="2">
        <f t="shared" si="0"/>
        <v>277.185</v>
      </c>
      <c r="H6" s="2">
        <f t="shared" si="1"/>
        <v>261.94</v>
      </c>
    </row>
    <row r="7" spans="1:8" x14ac:dyDescent="0.2">
      <c r="A7">
        <v>2026</v>
      </c>
      <c r="B7">
        <v>290.52999999999997</v>
      </c>
      <c r="C7">
        <v>330.15</v>
      </c>
      <c r="D7">
        <v>265.19</v>
      </c>
      <c r="E7">
        <v>268.23</v>
      </c>
      <c r="F7">
        <v>4</v>
      </c>
      <c r="G7" s="2">
        <f t="shared" si="0"/>
        <v>288.52499999999998</v>
      </c>
      <c r="H7" s="2">
        <f t="shared" si="1"/>
        <v>268.23</v>
      </c>
    </row>
    <row r="8" spans="1:8" x14ac:dyDescent="0.2">
      <c r="A8">
        <v>2027</v>
      </c>
      <c r="B8">
        <v>302.99</v>
      </c>
      <c r="C8">
        <v>345.92</v>
      </c>
      <c r="D8">
        <v>277.83</v>
      </c>
      <c r="E8">
        <v>274.66000000000003</v>
      </c>
      <c r="F8">
        <v>4</v>
      </c>
      <c r="G8" s="2">
        <f t="shared" si="0"/>
        <v>300.35000000000002</v>
      </c>
      <c r="H8" s="2">
        <f t="shared" si="1"/>
        <v>277.83</v>
      </c>
    </row>
    <row r="9" spans="1:8" x14ac:dyDescent="0.2">
      <c r="A9">
        <v>2028</v>
      </c>
      <c r="B9">
        <v>315.99</v>
      </c>
      <c r="C9">
        <v>362.45</v>
      </c>
      <c r="D9">
        <v>291.08</v>
      </c>
      <c r="E9">
        <v>281.26</v>
      </c>
      <c r="F9">
        <v>4</v>
      </c>
      <c r="G9" s="2">
        <f t="shared" si="0"/>
        <v>312.69499999999999</v>
      </c>
      <c r="H9" s="2">
        <f t="shared" si="1"/>
        <v>291.08</v>
      </c>
    </row>
    <row r="10" spans="1:8" x14ac:dyDescent="0.2">
      <c r="A10">
        <v>2029</v>
      </c>
      <c r="B10">
        <v>329.54</v>
      </c>
      <c r="C10">
        <v>379.76</v>
      </c>
      <c r="D10">
        <v>304.95999999999998</v>
      </c>
      <c r="E10">
        <v>288.01</v>
      </c>
      <c r="F10">
        <v>4</v>
      </c>
      <c r="G10" s="2">
        <f t="shared" si="0"/>
        <v>325.5675</v>
      </c>
      <c r="H10" s="2">
        <f t="shared" si="1"/>
        <v>304.95999999999998</v>
      </c>
    </row>
    <row r="11" spans="1:8" x14ac:dyDescent="0.2">
      <c r="A11">
        <v>2030</v>
      </c>
      <c r="B11">
        <v>343.68</v>
      </c>
      <c r="C11">
        <v>397.9</v>
      </c>
      <c r="D11">
        <v>319.5</v>
      </c>
      <c r="E11">
        <v>294.92</v>
      </c>
      <c r="F11">
        <v>4</v>
      </c>
      <c r="G11" s="2">
        <f t="shared" si="0"/>
        <v>339</v>
      </c>
      <c r="H11" s="2">
        <f t="shared" si="1"/>
        <v>319.5</v>
      </c>
    </row>
    <row r="14" spans="1:8" x14ac:dyDescent="0.2">
      <c r="A14" t="s">
        <v>10</v>
      </c>
    </row>
    <row r="15" spans="1:8" x14ac:dyDescent="0.2">
      <c r="A15" t="s">
        <v>11</v>
      </c>
      <c r="B15" s="2">
        <f>G5</f>
        <v>265.83333333333331</v>
      </c>
    </row>
    <row r="16" spans="1:8" x14ac:dyDescent="0.2">
      <c r="A16" t="s">
        <v>12</v>
      </c>
      <c r="B16" s="2">
        <f>G11</f>
        <v>339</v>
      </c>
    </row>
    <row r="17" spans="1:4" x14ac:dyDescent="0.2">
      <c r="A17" t="s">
        <v>13</v>
      </c>
      <c r="B17">
        <v>4.1099999999999998E-2</v>
      </c>
    </row>
    <row r="19" spans="1:4" x14ac:dyDescent="0.2">
      <c r="A19" t="s">
        <v>14</v>
      </c>
    </row>
    <row r="20" spans="1:4" x14ac:dyDescent="0.2">
      <c r="A20" t="s">
        <v>15</v>
      </c>
    </row>
    <row r="22" spans="1:4" x14ac:dyDescent="0.2">
      <c r="A22" t="s">
        <v>16</v>
      </c>
    </row>
    <row r="23" spans="1:4" x14ac:dyDescent="0.2">
      <c r="A23" t="s">
        <v>2</v>
      </c>
      <c r="B23" t="s">
        <v>17</v>
      </c>
      <c r="C23" t="s">
        <v>18</v>
      </c>
      <c r="D23" t="s">
        <v>19</v>
      </c>
    </row>
    <row r="24" spans="1:4" x14ac:dyDescent="0.2">
      <c r="A24">
        <v>2026</v>
      </c>
      <c r="B24">
        <v>62.11</v>
      </c>
      <c r="C24">
        <v>32.61</v>
      </c>
      <c r="D24">
        <v>5.28</v>
      </c>
    </row>
    <row r="25" spans="1:4" x14ac:dyDescent="0.2">
      <c r="A25">
        <v>2027</v>
      </c>
      <c r="B25">
        <v>61.91</v>
      </c>
      <c r="C25">
        <v>32.659999999999997</v>
      </c>
      <c r="D25">
        <v>5.42</v>
      </c>
    </row>
    <row r="26" spans="1:4" x14ac:dyDescent="0.2">
      <c r="A26">
        <v>2028</v>
      </c>
      <c r="B26">
        <v>61.71</v>
      </c>
      <c r="C26">
        <v>32.71</v>
      </c>
      <c r="D26">
        <v>5.57</v>
      </c>
    </row>
    <row r="27" spans="1:4" x14ac:dyDescent="0.2">
      <c r="A27">
        <v>2029</v>
      </c>
      <c r="B27">
        <v>61.51</v>
      </c>
      <c r="C27">
        <v>32.76</v>
      </c>
      <c r="D27">
        <v>5.73</v>
      </c>
    </row>
    <row r="28" spans="1:4" x14ac:dyDescent="0.2">
      <c r="A28">
        <v>2030</v>
      </c>
      <c r="B28">
        <v>61.31</v>
      </c>
      <c r="C28">
        <v>32.81</v>
      </c>
      <c r="D28">
        <v>5.88</v>
      </c>
    </row>
    <row r="30" spans="1:4" x14ac:dyDescent="0.2">
      <c r="A30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/>
  </sheetViews>
  <sheetFormatPr baseColWidth="10" defaultColWidth="8.83203125" defaultRowHeight="15" x14ac:dyDescent="0.2"/>
  <cols>
    <col min="1" max="1" width="30" customWidth="1"/>
    <col min="2" max="2" width="18" customWidth="1"/>
    <col min="3" max="3" width="16" customWidth="1"/>
    <col min="4" max="4" width="25.6640625" customWidth="1"/>
    <col min="5" max="5" width="32.83203125" customWidth="1"/>
    <col min="6" max="6" width="31" customWidth="1"/>
    <col min="7" max="8" width="18" customWidth="1"/>
    <col min="9" max="9" width="50" customWidth="1"/>
  </cols>
  <sheetData>
    <row r="1" spans="1:9" x14ac:dyDescent="0.2">
      <c r="A1" s="4" t="s">
        <v>21</v>
      </c>
    </row>
    <row r="2" spans="1:9" x14ac:dyDescent="0.2">
      <c r="A2" t="s">
        <v>22</v>
      </c>
    </row>
    <row r="4" spans="1:9" x14ac:dyDescent="0.2">
      <c r="A4" s="4" t="s">
        <v>23</v>
      </c>
    </row>
    <row r="5" spans="1:9" x14ac:dyDescent="0.2">
      <c r="A5" s="4" t="s">
        <v>24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</row>
    <row r="6" spans="1:9" x14ac:dyDescent="0.2">
      <c r="A6" t="s">
        <v>33</v>
      </c>
      <c r="B6">
        <v>0.625</v>
      </c>
      <c r="C6">
        <v>160</v>
      </c>
      <c r="D6">
        <v>0.41399999999999998</v>
      </c>
      <c r="E6">
        <v>0.69599999999999995</v>
      </c>
      <c r="F6">
        <v>6640</v>
      </c>
      <c r="H6" t="s">
        <v>34</v>
      </c>
      <c r="I6" t="s">
        <v>35</v>
      </c>
    </row>
    <row r="7" spans="1:9" x14ac:dyDescent="0.2">
      <c r="A7" t="s">
        <v>36</v>
      </c>
      <c r="E7">
        <v>0.29499999999999998</v>
      </c>
      <c r="F7">
        <v>2860</v>
      </c>
      <c r="H7" t="s">
        <v>37</v>
      </c>
      <c r="I7" t="s">
        <v>38</v>
      </c>
    </row>
    <row r="8" spans="1:9" x14ac:dyDescent="0.2">
      <c r="A8" t="s">
        <v>39</v>
      </c>
      <c r="B8">
        <v>0.05</v>
      </c>
      <c r="E8">
        <v>0.03</v>
      </c>
      <c r="F8">
        <v>300</v>
      </c>
      <c r="G8" t="s">
        <v>40</v>
      </c>
      <c r="H8" t="s">
        <v>41</v>
      </c>
      <c r="I8" t="s">
        <v>42</v>
      </c>
    </row>
    <row r="9" spans="1:9" x14ac:dyDescent="0.2">
      <c r="A9" t="s">
        <v>43</v>
      </c>
      <c r="E9">
        <v>0.45</v>
      </c>
      <c r="F9">
        <v>4360</v>
      </c>
      <c r="H9" t="s">
        <v>34</v>
      </c>
      <c r="I9" t="s">
        <v>44</v>
      </c>
    </row>
    <row r="10" spans="1:9" x14ac:dyDescent="0.2">
      <c r="A10" t="s">
        <v>45</v>
      </c>
      <c r="F10">
        <v>5400</v>
      </c>
      <c r="H10" t="s">
        <v>46</v>
      </c>
      <c r="I10" t="s">
        <v>47</v>
      </c>
    </row>
    <row r="12" spans="1:9" x14ac:dyDescent="0.2">
      <c r="A12" s="4" t="s">
        <v>48</v>
      </c>
    </row>
    <row r="13" spans="1:9" x14ac:dyDescent="0.2">
      <c r="A13" s="4" t="s">
        <v>49</v>
      </c>
      <c r="B13" s="4" t="s">
        <v>50</v>
      </c>
      <c r="C13" s="4" t="s">
        <v>51</v>
      </c>
      <c r="D13" s="4" t="s">
        <v>52</v>
      </c>
    </row>
    <row r="14" spans="1:9" x14ac:dyDescent="0.2">
      <c r="A14" t="s">
        <v>53</v>
      </c>
      <c r="B14">
        <v>300</v>
      </c>
      <c r="C14" t="s">
        <v>54</v>
      </c>
      <c r="D14" t="s">
        <v>55</v>
      </c>
    </row>
    <row r="15" spans="1:9" x14ac:dyDescent="0.2">
      <c r="A15" t="s">
        <v>56</v>
      </c>
      <c r="B15">
        <v>440</v>
      </c>
      <c r="C15" t="s">
        <v>54</v>
      </c>
      <c r="D15" t="s">
        <v>57</v>
      </c>
    </row>
    <row r="16" spans="1:9" x14ac:dyDescent="0.2">
      <c r="A16" t="s">
        <v>58</v>
      </c>
      <c r="B16">
        <v>445</v>
      </c>
      <c r="C16" t="s">
        <v>54</v>
      </c>
      <c r="D16" t="s">
        <v>59</v>
      </c>
    </row>
    <row r="17" spans="1:4" x14ac:dyDescent="0.2">
      <c r="A17" t="s">
        <v>60</v>
      </c>
      <c r="B17">
        <v>9800</v>
      </c>
      <c r="C17" t="s">
        <v>54</v>
      </c>
      <c r="D17" t="s">
        <v>61</v>
      </c>
    </row>
    <row r="18" spans="1:4" x14ac:dyDescent="0.2">
      <c r="A18" t="s">
        <v>62</v>
      </c>
      <c r="B18">
        <v>0.05</v>
      </c>
      <c r="C18" t="s">
        <v>63</v>
      </c>
      <c r="D18" t="s">
        <v>64</v>
      </c>
    </row>
    <row r="20" spans="1:4" x14ac:dyDescent="0.2">
      <c r="A20" s="4" t="s">
        <v>65</v>
      </c>
    </row>
    <row r="21" spans="1:4" x14ac:dyDescent="0.2">
      <c r="A21" s="4" t="s">
        <v>24</v>
      </c>
      <c r="B21" s="4" t="s">
        <v>66</v>
      </c>
    </row>
    <row r="22" spans="1:4" x14ac:dyDescent="0.2">
      <c r="A22" t="s">
        <v>67</v>
      </c>
      <c r="B22" t="s">
        <v>68</v>
      </c>
    </row>
    <row r="23" spans="1:4" x14ac:dyDescent="0.2">
      <c r="A23" t="s">
        <v>69</v>
      </c>
      <c r="B23" t="s">
        <v>70</v>
      </c>
    </row>
    <row r="24" spans="1:4" x14ac:dyDescent="0.2">
      <c r="A24" t="s">
        <v>71</v>
      </c>
      <c r="B24" t="s">
        <v>72</v>
      </c>
    </row>
    <row r="25" spans="1:4" x14ac:dyDescent="0.2">
      <c r="A25" t="s">
        <v>73</v>
      </c>
      <c r="B25" t="s">
        <v>74</v>
      </c>
    </row>
    <row r="26" spans="1:4" x14ac:dyDescent="0.2">
      <c r="A26" t="s">
        <v>75</v>
      </c>
      <c r="B26" t="s">
        <v>76</v>
      </c>
    </row>
    <row r="28" spans="1:4" x14ac:dyDescent="0.2">
      <c r="A28" s="4" t="s">
        <v>77</v>
      </c>
    </row>
    <row r="29" spans="1:4" x14ac:dyDescent="0.2">
      <c r="A29" s="4" t="s">
        <v>24</v>
      </c>
      <c r="B29" s="4" t="s">
        <v>78</v>
      </c>
      <c r="C29" s="4" t="s">
        <v>79</v>
      </c>
    </row>
    <row r="30" spans="1:4" x14ac:dyDescent="0.2">
      <c r="A30" t="s">
        <v>67</v>
      </c>
      <c r="B30" t="s">
        <v>80</v>
      </c>
      <c r="C30" t="s">
        <v>81</v>
      </c>
    </row>
    <row r="31" spans="1:4" x14ac:dyDescent="0.2">
      <c r="A31" t="s">
        <v>69</v>
      </c>
      <c r="B31" t="s">
        <v>82</v>
      </c>
      <c r="C31" t="s">
        <v>83</v>
      </c>
    </row>
    <row r="32" spans="1:4" x14ac:dyDescent="0.2">
      <c r="A32" t="s">
        <v>71</v>
      </c>
      <c r="B32" t="s">
        <v>84</v>
      </c>
      <c r="C32" t="s">
        <v>85</v>
      </c>
    </row>
    <row r="33" spans="1:3" x14ac:dyDescent="0.2">
      <c r="A33" t="s">
        <v>73</v>
      </c>
      <c r="B33" t="s">
        <v>86</v>
      </c>
      <c r="C33" t="s">
        <v>87</v>
      </c>
    </row>
    <row r="34" spans="1:3" x14ac:dyDescent="0.2">
      <c r="A34" t="s">
        <v>75</v>
      </c>
      <c r="B34" t="s">
        <v>88</v>
      </c>
      <c r="C34" t="s">
        <v>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0389-27D1-D847-8536-FB83CF5EDF29}">
  <dimension ref="A1:G13"/>
  <sheetViews>
    <sheetView workbookViewId="0"/>
  </sheetViews>
  <sheetFormatPr baseColWidth="10" defaultColWidth="8.83203125" defaultRowHeight="15" x14ac:dyDescent="0.2"/>
  <cols>
    <col min="1" max="1" width="30" customWidth="1"/>
    <col min="2" max="2" width="26" customWidth="1"/>
    <col min="3" max="3" width="18" customWidth="1"/>
    <col min="4" max="4" width="16" customWidth="1"/>
    <col min="5" max="5" width="32" customWidth="1"/>
    <col min="6" max="6" width="34" customWidth="1"/>
    <col min="7" max="7" width="46" customWidth="1"/>
  </cols>
  <sheetData>
    <row r="1" spans="1:7" x14ac:dyDescent="0.2">
      <c r="A1" t="s">
        <v>173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66</v>
      </c>
    </row>
    <row r="2" spans="1:7" x14ac:dyDescent="0.2">
      <c r="A2" t="s">
        <v>167</v>
      </c>
      <c r="B2" t="s">
        <v>166</v>
      </c>
      <c r="C2" t="s">
        <v>165</v>
      </c>
      <c r="D2" t="s">
        <v>164</v>
      </c>
      <c r="E2" t="s">
        <v>163</v>
      </c>
      <c r="F2" t="s">
        <v>162</v>
      </c>
      <c r="G2" t="s">
        <v>161</v>
      </c>
    </row>
    <row r="3" spans="1:7" x14ac:dyDescent="0.2">
      <c r="A3" t="s">
        <v>160</v>
      </c>
      <c r="B3" t="s">
        <v>134</v>
      </c>
      <c r="C3" t="s">
        <v>159</v>
      </c>
      <c r="D3" t="s">
        <v>158</v>
      </c>
      <c r="E3" t="s">
        <v>157</v>
      </c>
      <c r="F3" t="s">
        <v>156</v>
      </c>
      <c r="G3" t="s">
        <v>155</v>
      </c>
    </row>
    <row r="4" spans="1:7" x14ac:dyDescent="0.2">
      <c r="A4" t="s">
        <v>154</v>
      </c>
      <c r="B4" t="s">
        <v>153</v>
      </c>
      <c r="C4" t="s">
        <v>152</v>
      </c>
      <c r="D4" t="s">
        <v>151</v>
      </c>
      <c r="E4" t="s">
        <v>150</v>
      </c>
      <c r="F4" t="s">
        <v>149</v>
      </c>
      <c r="G4" t="s">
        <v>148</v>
      </c>
    </row>
    <row r="5" spans="1:7" x14ac:dyDescent="0.2">
      <c r="A5" t="s">
        <v>147</v>
      </c>
      <c r="B5" t="s">
        <v>146</v>
      </c>
      <c r="C5" t="s">
        <v>145</v>
      </c>
      <c r="D5" t="s">
        <v>144</v>
      </c>
      <c r="E5" t="s">
        <v>143</v>
      </c>
      <c r="F5" t="s">
        <v>142</v>
      </c>
      <c r="G5" t="s">
        <v>141</v>
      </c>
    </row>
    <row r="6" spans="1:7" x14ac:dyDescent="0.2">
      <c r="A6" t="s">
        <v>140</v>
      </c>
      <c r="B6" t="s">
        <v>134</v>
      </c>
      <c r="C6" t="s">
        <v>121</v>
      </c>
      <c r="D6" t="s">
        <v>139</v>
      </c>
      <c r="E6" t="s">
        <v>138</v>
      </c>
      <c r="F6" t="s">
        <v>137</v>
      </c>
      <c r="G6" t="s">
        <v>136</v>
      </c>
    </row>
    <row r="7" spans="1:7" x14ac:dyDescent="0.2">
      <c r="A7" t="s">
        <v>135</v>
      </c>
      <c r="B7" t="s">
        <v>134</v>
      </c>
      <c r="C7" t="s">
        <v>133</v>
      </c>
      <c r="D7" t="s">
        <v>101</v>
      </c>
      <c r="E7" t="s">
        <v>132</v>
      </c>
      <c r="F7" t="s">
        <v>131</v>
      </c>
      <c r="G7" t="s">
        <v>130</v>
      </c>
    </row>
    <row r="8" spans="1:7" x14ac:dyDescent="0.2">
      <c r="A8" t="s">
        <v>129</v>
      </c>
      <c r="B8" t="s">
        <v>128</v>
      </c>
      <c r="C8" t="s">
        <v>121</v>
      </c>
      <c r="D8" t="s">
        <v>127</v>
      </c>
      <c r="E8" t="s">
        <v>126</v>
      </c>
      <c r="F8" t="s">
        <v>125</v>
      </c>
      <c r="G8" t="s">
        <v>124</v>
      </c>
    </row>
    <row r="9" spans="1:7" x14ac:dyDescent="0.2">
      <c r="A9" t="s">
        <v>123</v>
      </c>
      <c r="B9" t="s">
        <v>122</v>
      </c>
      <c r="C9" t="s">
        <v>121</v>
      </c>
      <c r="D9" t="s">
        <v>120</v>
      </c>
      <c r="E9" t="s">
        <v>119</v>
      </c>
      <c r="F9" t="s">
        <v>118</v>
      </c>
      <c r="G9" t="s">
        <v>117</v>
      </c>
    </row>
    <row r="10" spans="1:7" x14ac:dyDescent="0.2">
      <c r="A10" t="s">
        <v>116</v>
      </c>
      <c r="B10" t="s">
        <v>115</v>
      </c>
      <c r="C10" t="s">
        <v>95</v>
      </c>
      <c r="D10" t="s">
        <v>114</v>
      </c>
      <c r="E10" t="s">
        <v>113</v>
      </c>
      <c r="F10" t="s">
        <v>112</v>
      </c>
      <c r="G10" t="s">
        <v>111</v>
      </c>
    </row>
    <row r="11" spans="1:7" x14ac:dyDescent="0.2">
      <c r="A11" t="s">
        <v>110</v>
      </c>
      <c r="B11" t="s">
        <v>103</v>
      </c>
      <c r="C11" t="s">
        <v>109</v>
      </c>
      <c r="D11" t="s">
        <v>108</v>
      </c>
      <c r="E11" t="s">
        <v>107</v>
      </c>
      <c r="F11" t="s">
        <v>106</v>
      </c>
      <c r="G11" t="s">
        <v>105</v>
      </c>
    </row>
    <row r="12" spans="1:7" x14ac:dyDescent="0.2">
      <c r="A12" t="s">
        <v>104</v>
      </c>
      <c r="B12" t="s">
        <v>103</v>
      </c>
      <c r="C12" t="s">
        <v>102</v>
      </c>
      <c r="D12" t="s">
        <v>101</v>
      </c>
      <c r="E12" t="s">
        <v>100</v>
      </c>
      <c r="F12" t="s">
        <v>99</v>
      </c>
      <c r="G12" t="s">
        <v>98</v>
      </c>
    </row>
    <row r="13" spans="1:7" x14ac:dyDescent="0.2">
      <c r="A13" t="s">
        <v>97</v>
      </c>
      <c r="B13" t="s">
        <v>96</v>
      </c>
      <c r="C13" t="s">
        <v>95</v>
      </c>
      <c r="D13" t="s">
        <v>94</v>
      </c>
      <c r="E13" t="s">
        <v>93</v>
      </c>
      <c r="F13" t="s">
        <v>92</v>
      </c>
      <c r="G13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IT_Summary</vt:lpstr>
      <vt:lpstr>TIPOLOGIE_Riepilogo</vt:lpstr>
      <vt:lpstr>APPLICAZIONI_Riepilogo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Sertorio Andrea Carlomaria</cp:lastModifiedBy>
  <dcterms:created xsi:type="dcterms:W3CDTF">2025-10-04T16:44:24Z</dcterms:created>
  <dcterms:modified xsi:type="dcterms:W3CDTF">2025-10-04T22:13:55Z</dcterms:modified>
</cp:coreProperties>
</file>