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ndrea Vismara\Desktop\Dissertation\data\"/>
    </mc:Choice>
  </mc:AlternateContent>
  <xr:revisionPtr revIDLastSave="0" documentId="13_ncr:1_{DF4BFF03-4A70-4797-A267-9D65D1084DC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art" sheetId="2" r:id="rId1"/>
    <sheet name="Data" sheetId="1" r:id="rId2"/>
  </sheets>
  <definedNames>
    <definedName name="_xlnm._FilterDatabase" localSheetId="1" hidden="1">Data!$D$4:$F$35</definedName>
    <definedName name="_xlnm.Print_Area" localSheetId="0">Chart!$A$1:$J$42</definedName>
    <definedName name="_xlnm.Print_Area" localSheetId="1">Data!$A$1:$F$46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T1" i="1" l="1"/>
  <c r="F35" i="1"/>
  <c r="F32" i="1"/>
  <c r="F23" i="1"/>
  <c r="F14" i="1"/>
  <c r="F11" i="1"/>
  <c r="C32" i="1"/>
  <c r="C22" i="1"/>
  <c r="C13" i="1"/>
  <c r="C9" i="1"/>
  <c r="P41" i="1"/>
  <c r="F21" i="1"/>
  <c r="F6" i="1"/>
  <c r="F29" i="1"/>
  <c r="F27" i="1"/>
  <c r="F12" i="1"/>
  <c r="F24" i="1"/>
  <c r="F33" i="1"/>
  <c r="F22" i="1"/>
  <c r="F37" i="1"/>
  <c r="F38" i="1"/>
  <c r="F19" i="1"/>
  <c r="F10" i="1"/>
  <c r="F28" i="1"/>
  <c r="F5" i="1"/>
  <c r="F4" i="1"/>
  <c r="F17" i="1"/>
  <c r="F30" i="1"/>
  <c r="F8" i="1"/>
  <c r="F26" i="1"/>
  <c r="F9" i="1"/>
  <c r="F20" i="1"/>
  <c r="F34" i="1"/>
  <c r="F13" i="1"/>
  <c r="F39" i="1"/>
  <c r="F36" i="1"/>
  <c r="F31" i="1"/>
  <c r="F15" i="1"/>
  <c r="F16" i="1"/>
  <c r="F7" i="1"/>
  <c r="F41" i="1" s="1"/>
  <c r="F18" i="1"/>
  <c r="C28" i="1"/>
  <c r="C36" i="1"/>
  <c r="C20" i="1"/>
  <c r="C7" i="1"/>
  <c r="C31" i="1"/>
  <c r="C23" i="1"/>
  <c r="C19" i="1"/>
  <c r="C26" i="1"/>
  <c r="C38" i="1"/>
  <c r="C27" i="1"/>
  <c r="C35" i="1"/>
  <c r="C29" i="1"/>
  <c r="C11" i="1"/>
  <c r="C18" i="1"/>
  <c r="C30" i="1"/>
  <c r="C6" i="1"/>
  <c r="C4" i="1"/>
  <c r="C17" i="1"/>
  <c r="C39" i="1"/>
  <c r="C5" i="1"/>
  <c r="C8" i="1"/>
  <c r="C16" i="1"/>
  <c r="C33" i="1"/>
  <c r="C10" i="1"/>
  <c r="C37" i="1"/>
  <c r="C34" i="1"/>
  <c r="C14" i="1"/>
  <c r="C41" i="1" s="1"/>
  <c r="C15" i="1"/>
  <c r="C24" i="1"/>
  <c r="C12" i="1"/>
  <c r="A46" i="1"/>
  <c r="D41" i="1"/>
  <c r="C25" i="1"/>
  <c r="F25" i="1"/>
  <c r="C21" i="1"/>
  <c r="B41" i="1"/>
  <c r="E41" i="1"/>
  <c r="T41" i="1"/>
</calcChain>
</file>

<file path=xl/sharedStrings.xml><?xml version="1.0" encoding="utf-8"?>
<sst xmlns="http://schemas.openxmlformats.org/spreadsheetml/2006/main" count="202" uniqueCount="50">
  <si>
    <t>Austria</t>
  </si>
  <si>
    <t>Men</t>
  </si>
  <si>
    <t>Women</t>
  </si>
  <si>
    <t>Germany</t>
  </si>
  <si>
    <t>Ireland</t>
  </si>
  <si>
    <t>Luxembourg</t>
  </si>
  <si>
    <t>Denmark</t>
  </si>
  <si>
    <t>Netherlands</t>
  </si>
  <si>
    <t>Spain</t>
  </si>
  <si>
    <t>Sweden</t>
  </si>
  <si>
    <t>United Kingdom</t>
  </si>
  <si>
    <t>Portugal</t>
  </si>
  <si>
    <t>United States</t>
  </si>
  <si>
    <t>Japan</t>
  </si>
  <si>
    <t>Iceland</t>
  </si>
  <si>
    <t>Finland</t>
  </si>
  <si>
    <t>Norway</t>
  </si>
  <si>
    <t>Mexico</t>
  </si>
  <si>
    <t>Australia</t>
  </si>
  <si>
    <t>Korea</t>
  </si>
  <si>
    <t>New Zealand</t>
  </si>
  <si>
    <t>Poland</t>
  </si>
  <si>
    <t>Czech Republic</t>
  </si>
  <si>
    <t>Hungary</t>
  </si>
  <si>
    <t>Slovak Republic</t>
  </si>
  <si>
    <t>Canada</t>
  </si>
  <si>
    <t>Switzerland</t>
  </si>
  <si>
    <r>
      <t>a)</t>
    </r>
    <r>
      <rPr>
        <sz val="8"/>
        <rFont val="Arial"/>
        <family val="2"/>
      </rPr>
      <t xml:space="preserve"> The average effective age of retirement is defined as the average age of exit from the labour force during a 5-year period. Labour force (net) exits are estimated by taking the difference in the participation rate for each 5-year age group (40 and over) at the beginning of the period and the rate for the corresponding age group aged 5-years older at the end of the period. The official age corresponds to the age at which a pension can be received irrespective of whether a worker has a long insurance record of years of contributions.</t>
    </r>
  </si>
  <si>
    <t>Chile</t>
  </si>
  <si>
    <t>Estonia</t>
  </si>
  <si>
    <t>Israel</t>
  </si>
  <si>
    <t>Slovenia</t>
  </si>
  <si>
    <t>Turkey</t>
  </si>
  <si>
    <t>France</t>
  </si>
  <si>
    <t>Greece</t>
  </si>
  <si>
    <t>Belgium</t>
  </si>
  <si>
    <t>Italy</t>
  </si>
  <si>
    <t>a) The average effective age of retirement is defined as the average age of exit from the labour force during a 5-year period. Labour force (net) exits are estimated by taking the difference in the participation rate for each 5-year age group (40 and over) at the beginning of the period and the rate for the corresponding age group aged 5-years older at the end of the period. The official age corresponds to the age at which a pension can be received irrespective of whether a worker has a long insurance record of years of contributions.</t>
  </si>
  <si>
    <t>Latest year</t>
  </si>
  <si>
    <t>OECD</t>
  </si>
  <si>
    <r>
      <t xml:space="preserve">Effective (↘) </t>
    </r>
    <r>
      <rPr>
        <vertAlign val="superscript"/>
        <sz val="11"/>
        <rFont val="Arial"/>
        <family val="2"/>
      </rPr>
      <t>a</t>
    </r>
  </si>
  <si>
    <r>
      <t xml:space="preserve">Normal </t>
    </r>
    <r>
      <rPr>
        <vertAlign val="superscript"/>
        <sz val="11"/>
        <rFont val="Arial"/>
        <family val="2"/>
      </rPr>
      <t>b</t>
    </r>
  </si>
  <si>
    <t>Normal</t>
  </si>
  <si>
    <t>Latvia</t>
  </si>
  <si>
    <t>Source: OECD estimates derived from the European and national labour force surveys, OECD Pensions at a Glance (http://oe.cd/pag).</t>
  </si>
  <si>
    <t>Lithuania</t>
  </si>
  <si>
    <t>OECD-36 average</t>
  </si>
  <si>
    <t>Average effective age of retirement versus the normal retirement age, 2013-2018</t>
  </si>
  <si>
    <t>b) The normal retirement age is the age at which an individual can retire in 2018 without any reduction to their pension having had a full career from age 22.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</si>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</sst>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name val="Times New Roman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i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name val="Times New Roman"/>
      <family val="1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wrapText="1"/>
    </xf>
    <xf numFmtId="165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/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" fillId="0" borderId="0" xfId="0" applyFont="1" applyFill="1"/>
    <xf numFmtId="164" fontId="2" fillId="0" borderId="0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8" fillId="0" borderId="0" xfId="0" applyFont="1" applyFill="1" applyAlignment="1"/>
    <xf numFmtId="165" fontId="2" fillId="0" borderId="8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9" xfId="0" applyFont="1" applyBorder="1" applyAlignment="1">
      <alignment horizontal="center"/>
    </xf>
    <xf numFmtId="0" fontId="0" fillId="0" borderId="10" xfId="0" applyBorder="1" applyAlignment="1"/>
    <xf numFmtId="0" fontId="1" fillId="0" borderId="10" xfId="0" applyFont="1" applyBorder="1" applyAlignment="1">
      <alignment horizontal="center"/>
    </xf>
    <xf numFmtId="0" fontId="0" fillId="0" borderId="11" xfId="0" applyBorder="1" applyAlignmen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0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FF2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63991909437237E-2"/>
          <c:y val="0.1021671826625387"/>
          <c:w val="0.91493210675066927"/>
          <c:h val="0.64705882352941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Effective (↘) a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Data!$A$4:$A$41</c:f>
              <c:strCache>
                <c:ptCount val="38"/>
                <c:pt idx="0">
                  <c:v>Korea</c:v>
                </c:pt>
                <c:pt idx="1">
                  <c:v>Mexico</c:v>
                </c:pt>
                <c:pt idx="2">
                  <c:v>Japan</c:v>
                </c:pt>
                <c:pt idx="3">
                  <c:v>Chile</c:v>
                </c:pt>
                <c:pt idx="4">
                  <c:v>New Zealand</c:v>
                </c:pt>
                <c:pt idx="5">
                  <c:v>Israel</c:v>
                </c:pt>
                <c:pt idx="6">
                  <c:v>Portugal</c:v>
                </c:pt>
                <c:pt idx="7">
                  <c:v>Iceland</c:v>
                </c:pt>
                <c:pt idx="8">
                  <c:v>United States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Norway</c:v>
                </c:pt>
                <c:pt idx="13">
                  <c:v>Latvia</c:v>
                </c:pt>
                <c:pt idx="14">
                  <c:v>Ireland</c:v>
                </c:pt>
                <c:pt idx="15">
                  <c:v>Estonia</c:v>
                </c:pt>
                <c:pt idx="16">
                  <c:v>Canada</c:v>
                </c:pt>
                <c:pt idx="17">
                  <c:v>Australia</c:v>
                </c:pt>
                <c:pt idx="18">
                  <c:v>Netherlands</c:v>
                </c:pt>
                <c:pt idx="19">
                  <c:v>Denmark</c:v>
                </c:pt>
                <c:pt idx="20">
                  <c:v>United Kingdom</c:v>
                </c:pt>
                <c:pt idx="21">
                  <c:v>Lithuania</c:v>
                </c:pt>
                <c:pt idx="22">
                  <c:v>Finland</c:v>
                </c:pt>
                <c:pt idx="23">
                  <c:v>Germany</c:v>
                </c:pt>
                <c:pt idx="24">
                  <c:v>Austria</c:v>
                </c:pt>
                <c:pt idx="25">
                  <c:v>Hungary</c:v>
                </c:pt>
                <c:pt idx="26">
                  <c:v>Italy</c:v>
                </c:pt>
                <c:pt idx="27">
                  <c:v>Czech Republic</c:v>
                </c:pt>
                <c:pt idx="28">
                  <c:v>Slovenia</c:v>
                </c:pt>
                <c:pt idx="29">
                  <c:v>Poland</c:v>
                </c:pt>
                <c:pt idx="30">
                  <c:v>Spain</c:v>
                </c:pt>
                <c:pt idx="31">
                  <c:v>Greece</c:v>
                </c:pt>
                <c:pt idx="32">
                  <c:v>Belgium</c:v>
                </c:pt>
                <c:pt idx="33">
                  <c:v>Slovak Republic</c:v>
                </c:pt>
                <c:pt idx="34">
                  <c:v>France</c:v>
                </c:pt>
                <c:pt idx="35">
                  <c:v>Luxembourg</c:v>
                </c:pt>
                <c:pt idx="37">
                  <c:v>OECD</c:v>
                </c:pt>
              </c:strCache>
            </c:strRef>
          </c:cat>
          <c:val>
            <c:numRef>
              <c:f>Data!$B$4:$B$41</c:f>
              <c:numCache>
                <c:formatCode>0.0</c:formatCode>
                <c:ptCount val="38"/>
                <c:pt idx="0">
                  <c:v>72.337410511223993</c:v>
                </c:pt>
                <c:pt idx="1">
                  <c:v>71.308126192920867</c:v>
                </c:pt>
                <c:pt idx="2">
                  <c:v>70.772033504523762</c:v>
                </c:pt>
                <c:pt idx="3">
                  <c:v>69.964205604858918</c:v>
                </c:pt>
                <c:pt idx="4">
                  <c:v>69.806088451436651</c:v>
                </c:pt>
                <c:pt idx="5">
                  <c:v>69.413849472232613</c:v>
                </c:pt>
                <c:pt idx="6">
                  <c:v>68.509125236589881</c:v>
                </c:pt>
                <c:pt idx="7">
                  <c:v>68.086294511516499</c:v>
                </c:pt>
                <c:pt idx="8">
                  <c:v>67.858234375280205</c:v>
                </c:pt>
                <c:pt idx="9">
                  <c:v>66.414889750575384</c:v>
                </c:pt>
                <c:pt idx="10">
                  <c:v>66.407414197350533</c:v>
                </c:pt>
                <c:pt idx="11">
                  <c:v>66.255711048079405</c:v>
                </c:pt>
                <c:pt idx="12">
                  <c:v>66.051709782185782</c:v>
                </c:pt>
                <c:pt idx="13">
                  <c:v>65.730193185188099</c:v>
                </c:pt>
                <c:pt idx="14">
                  <c:v>65.608818011354231</c:v>
                </c:pt>
                <c:pt idx="15">
                  <c:v>65.527668838278373</c:v>
                </c:pt>
                <c:pt idx="16">
                  <c:v>65.475985938388291</c:v>
                </c:pt>
                <c:pt idx="17">
                  <c:v>65.313976125256289</c:v>
                </c:pt>
                <c:pt idx="18">
                  <c:v>65.236745437550425</c:v>
                </c:pt>
                <c:pt idx="19">
                  <c:v>65.109501667731237</c:v>
                </c:pt>
                <c:pt idx="20">
                  <c:v>64.694866996891037</c:v>
                </c:pt>
                <c:pt idx="21">
                  <c:v>64.327009910024543</c:v>
                </c:pt>
                <c:pt idx="22">
                  <c:v>64.279039382439805</c:v>
                </c:pt>
                <c:pt idx="23">
                  <c:v>64.024305216742462</c:v>
                </c:pt>
                <c:pt idx="24">
                  <c:v>63.457188747547413</c:v>
                </c:pt>
                <c:pt idx="25">
                  <c:v>63.409340137967405</c:v>
                </c:pt>
                <c:pt idx="26">
                  <c:v>63.323930168328523</c:v>
                </c:pt>
                <c:pt idx="27">
                  <c:v>63.220418318180599</c:v>
                </c:pt>
                <c:pt idx="28">
                  <c:v>63.093079524244416</c:v>
                </c:pt>
                <c:pt idx="29">
                  <c:v>62.849059637795868</c:v>
                </c:pt>
                <c:pt idx="30">
                  <c:v>62.097396878784309</c:v>
                </c:pt>
                <c:pt idx="31">
                  <c:v>61.726231973112604</c:v>
                </c:pt>
                <c:pt idx="32">
                  <c:v>61.59933106280203</c:v>
                </c:pt>
                <c:pt idx="33">
                  <c:v>61.081822357191115</c:v>
                </c:pt>
                <c:pt idx="34">
                  <c:v>60.78495203860728</c:v>
                </c:pt>
                <c:pt idx="35">
                  <c:v>60.547399811697275</c:v>
                </c:pt>
                <c:pt idx="37">
                  <c:v>65.436204277913262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D-42E7-B555-86A084A5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21815904"/>
        <c:axId val="1"/>
      </c:barChart>
      <c:lineChart>
        <c:grouping val="standard"/>
        <c:varyColors val="0"/>
        <c:ser>
          <c:idx val="0"/>
          <c:order val="1"/>
          <c:tx>
            <c:strRef>
              <c:f>Data!$C$3</c:f>
              <c:strCache>
                <c:ptCount val="1"/>
                <c:pt idx="0">
                  <c:v>Normal 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Data!$A$4:$A$41</c:f>
              <c:strCache>
                <c:ptCount val="38"/>
                <c:pt idx="0">
                  <c:v>Korea</c:v>
                </c:pt>
                <c:pt idx="1">
                  <c:v>Mexico</c:v>
                </c:pt>
                <c:pt idx="2">
                  <c:v>Japan</c:v>
                </c:pt>
                <c:pt idx="3">
                  <c:v>Chile</c:v>
                </c:pt>
                <c:pt idx="4">
                  <c:v>New Zealand</c:v>
                </c:pt>
                <c:pt idx="5">
                  <c:v>Israel</c:v>
                </c:pt>
                <c:pt idx="6">
                  <c:v>Portugal</c:v>
                </c:pt>
                <c:pt idx="7">
                  <c:v>Iceland</c:v>
                </c:pt>
                <c:pt idx="8">
                  <c:v>United States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Norway</c:v>
                </c:pt>
                <c:pt idx="13">
                  <c:v>Latvia</c:v>
                </c:pt>
                <c:pt idx="14">
                  <c:v>Ireland</c:v>
                </c:pt>
                <c:pt idx="15">
                  <c:v>Estonia</c:v>
                </c:pt>
                <c:pt idx="16">
                  <c:v>Canada</c:v>
                </c:pt>
                <c:pt idx="17">
                  <c:v>Australia</c:v>
                </c:pt>
                <c:pt idx="18">
                  <c:v>Netherlands</c:v>
                </c:pt>
                <c:pt idx="19">
                  <c:v>Denmark</c:v>
                </c:pt>
                <c:pt idx="20">
                  <c:v>United Kingdom</c:v>
                </c:pt>
                <c:pt idx="21">
                  <c:v>Lithuania</c:v>
                </c:pt>
                <c:pt idx="22">
                  <c:v>Finland</c:v>
                </c:pt>
                <c:pt idx="23">
                  <c:v>Germany</c:v>
                </c:pt>
                <c:pt idx="24">
                  <c:v>Austria</c:v>
                </c:pt>
                <c:pt idx="25">
                  <c:v>Hungary</c:v>
                </c:pt>
                <c:pt idx="26">
                  <c:v>Italy</c:v>
                </c:pt>
                <c:pt idx="27">
                  <c:v>Czech Republic</c:v>
                </c:pt>
                <c:pt idx="28">
                  <c:v>Slovenia</c:v>
                </c:pt>
                <c:pt idx="29">
                  <c:v>Poland</c:v>
                </c:pt>
                <c:pt idx="30">
                  <c:v>Spain</c:v>
                </c:pt>
                <c:pt idx="31">
                  <c:v>Greece</c:v>
                </c:pt>
                <c:pt idx="32">
                  <c:v>Belgium</c:v>
                </c:pt>
                <c:pt idx="33">
                  <c:v>Slovak Republic</c:v>
                </c:pt>
                <c:pt idx="34">
                  <c:v>France</c:v>
                </c:pt>
                <c:pt idx="35">
                  <c:v>Luxembourg</c:v>
                </c:pt>
                <c:pt idx="37">
                  <c:v>OECD</c:v>
                </c:pt>
              </c:strCache>
            </c:strRef>
          </c:cat>
          <c:val>
            <c:numRef>
              <c:f>Data!$C$4:$C$41</c:f>
              <c:numCache>
                <c:formatCode>0.0</c:formatCode>
                <c:ptCount val="38"/>
                <c:pt idx="0">
                  <c:v>61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67</c:v>
                </c:pt>
                <c:pt idx="6">
                  <c:v>65.166666666666671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65</c:v>
                </c:pt>
                <c:pt idx="11">
                  <c:v>51</c:v>
                </c:pt>
                <c:pt idx="12">
                  <c:v>67</c:v>
                </c:pt>
                <c:pt idx="13">
                  <c:v>62.75</c:v>
                </c:pt>
                <c:pt idx="14">
                  <c:v>66</c:v>
                </c:pt>
                <c:pt idx="15">
                  <c:v>63.25</c:v>
                </c:pt>
                <c:pt idx="16">
                  <c:v>65</c:v>
                </c:pt>
                <c:pt idx="17">
                  <c:v>65</c:v>
                </c:pt>
                <c:pt idx="18">
                  <c:v>65.75</c:v>
                </c:pt>
                <c:pt idx="19">
                  <c:v>65</c:v>
                </c:pt>
                <c:pt idx="20">
                  <c:v>65</c:v>
                </c:pt>
                <c:pt idx="21">
                  <c:v>63.6</c:v>
                </c:pt>
                <c:pt idx="22">
                  <c:v>65</c:v>
                </c:pt>
                <c:pt idx="23">
                  <c:v>65.5</c:v>
                </c:pt>
                <c:pt idx="24">
                  <c:v>65</c:v>
                </c:pt>
                <c:pt idx="25">
                  <c:v>63.5</c:v>
                </c:pt>
                <c:pt idx="26">
                  <c:v>67</c:v>
                </c:pt>
                <c:pt idx="27">
                  <c:v>63.166666666666664</c:v>
                </c:pt>
                <c:pt idx="28">
                  <c:v>62</c:v>
                </c:pt>
                <c:pt idx="29">
                  <c:v>65</c:v>
                </c:pt>
                <c:pt idx="30">
                  <c:v>65</c:v>
                </c:pt>
                <c:pt idx="31">
                  <c:v>62</c:v>
                </c:pt>
                <c:pt idx="32">
                  <c:v>65</c:v>
                </c:pt>
                <c:pt idx="33">
                  <c:v>62.208219178082189</c:v>
                </c:pt>
                <c:pt idx="34">
                  <c:v>63.25</c:v>
                </c:pt>
                <c:pt idx="35">
                  <c:v>62</c:v>
                </c:pt>
                <c:pt idx="37">
                  <c:v>64.198376458650444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2E7-B555-86A084A5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FF"/>
              </a:solidFill>
              <a:prstDash val="sysDash"/>
            </a:ln>
          </c:spPr>
        </c:dropLines>
        <c:marker val="1"/>
        <c:smooth val="0"/>
        <c:axId val="3"/>
        <c:axId val="4"/>
      </c:lineChart>
      <c:catAx>
        <c:axId val="121815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6"/>
          <c:min val="50"/>
        </c:scaling>
        <c:delete val="0"/>
        <c:axPos val="l"/>
        <c:majorGridlines>
          <c:spPr>
            <a:ln w="12700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8159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DFF2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8125E-3"/>
          <c:y val="1.8575851393188854E-2"/>
          <c:w val="0.98593832020997374"/>
          <c:h val="6.19195046439628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58630187992668E-2"/>
          <c:y val="9.8765729786753076E-2"/>
          <c:w val="0.9150787639788609"/>
          <c:h val="0.651236530781403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Data!$E$3</c:f>
              <c:strCache>
                <c:ptCount val="1"/>
                <c:pt idx="0">
                  <c:v>Effective (↘) a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Data!$D$4:$D$41</c:f>
              <c:strCache>
                <c:ptCount val="38"/>
                <c:pt idx="0">
                  <c:v>Korea</c:v>
                </c:pt>
                <c:pt idx="1">
                  <c:v>Japan</c:v>
                </c:pt>
                <c:pt idx="2">
                  <c:v>Chile</c:v>
                </c:pt>
                <c:pt idx="3">
                  <c:v>United States</c:v>
                </c:pt>
                <c:pt idx="4">
                  <c:v>Mexico</c:v>
                </c:pt>
                <c:pt idx="5">
                  <c:v>New Zealand</c:v>
                </c:pt>
                <c:pt idx="6">
                  <c:v>Israel</c:v>
                </c:pt>
                <c:pt idx="7">
                  <c:v>Iceland</c:v>
                </c:pt>
                <c:pt idx="8">
                  <c:v>Estonia</c:v>
                </c:pt>
                <c:pt idx="9">
                  <c:v>Portugal</c:v>
                </c:pt>
                <c:pt idx="10">
                  <c:v>Sweden</c:v>
                </c:pt>
                <c:pt idx="11">
                  <c:v>Switzerland</c:v>
                </c:pt>
                <c:pt idx="12">
                  <c:v>Turkey</c:v>
                </c:pt>
                <c:pt idx="13">
                  <c:v>Latvia</c:v>
                </c:pt>
                <c:pt idx="14">
                  <c:v>Australia</c:v>
                </c:pt>
                <c:pt idx="15">
                  <c:v>Ireland</c:v>
                </c:pt>
                <c:pt idx="16">
                  <c:v>Norway</c:v>
                </c:pt>
                <c:pt idx="17">
                  <c:v>Canada</c:v>
                </c:pt>
                <c:pt idx="18">
                  <c:v>Germany</c:v>
                </c:pt>
                <c:pt idx="19">
                  <c:v>United Kingdom</c:v>
                </c:pt>
                <c:pt idx="20">
                  <c:v>Finland</c:v>
                </c:pt>
                <c:pt idx="21">
                  <c:v>Lithuania</c:v>
                </c:pt>
                <c:pt idx="22">
                  <c:v>Netherlands</c:v>
                </c:pt>
                <c:pt idx="23">
                  <c:v>Denmark</c:v>
                </c:pt>
                <c:pt idx="24">
                  <c:v>Italy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Spain</c:v>
                </c:pt>
                <c:pt idx="28">
                  <c:v>Austria</c:v>
                </c:pt>
                <c:pt idx="29">
                  <c:v>France</c:v>
                </c:pt>
                <c:pt idx="30">
                  <c:v>Poland</c:v>
                </c:pt>
                <c:pt idx="31">
                  <c:v>Belgium</c:v>
                </c:pt>
                <c:pt idx="32">
                  <c:v>Slovenia</c:v>
                </c:pt>
                <c:pt idx="33">
                  <c:v>Greece</c:v>
                </c:pt>
                <c:pt idx="34">
                  <c:v>Hungary</c:v>
                </c:pt>
                <c:pt idx="35">
                  <c:v>Slovak Republic</c:v>
                </c:pt>
                <c:pt idx="37">
                  <c:v>OECD</c:v>
                </c:pt>
              </c:strCache>
            </c:strRef>
          </c:cat>
          <c:val>
            <c:numRef>
              <c:f>Data!$E$4:$E$41</c:f>
              <c:numCache>
                <c:formatCode>0.0</c:formatCode>
                <c:ptCount val="38"/>
                <c:pt idx="0">
                  <c:v>72.281515347432688</c:v>
                </c:pt>
                <c:pt idx="1">
                  <c:v>69.105019533573625</c:v>
                </c:pt>
                <c:pt idx="2">
                  <c:v>66.725180976694205</c:v>
                </c:pt>
                <c:pt idx="3">
                  <c:v>66.522018145955897</c:v>
                </c:pt>
                <c:pt idx="4">
                  <c:v>66.483198559642261</c:v>
                </c:pt>
                <c:pt idx="5">
                  <c:v>66.447621802993467</c:v>
                </c:pt>
                <c:pt idx="6">
                  <c:v>66.01803581968089</c:v>
                </c:pt>
                <c:pt idx="7">
                  <c:v>65.872370369574554</c:v>
                </c:pt>
                <c:pt idx="8">
                  <c:v>65.653339045695517</c:v>
                </c:pt>
                <c:pt idx="9">
                  <c:v>65.448207383527489</c:v>
                </c:pt>
                <c:pt idx="10">
                  <c:v>65.433563139340677</c:v>
                </c:pt>
                <c:pt idx="11">
                  <c:v>65.019392961595557</c:v>
                </c:pt>
                <c:pt idx="12">
                  <c:v>64.893138027982147</c:v>
                </c:pt>
                <c:pt idx="13">
                  <c:v>64.673180900386512</c:v>
                </c:pt>
                <c:pt idx="14">
                  <c:v>64.29826323430909</c:v>
                </c:pt>
                <c:pt idx="15">
                  <c:v>64.081319823267194</c:v>
                </c:pt>
                <c:pt idx="16">
                  <c:v>64.051922745641093</c:v>
                </c:pt>
                <c:pt idx="17">
                  <c:v>64.017637982568189</c:v>
                </c:pt>
                <c:pt idx="18">
                  <c:v>63.618520278616252</c:v>
                </c:pt>
                <c:pt idx="19">
                  <c:v>63.56782156612875</c:v>
                </c:pt>
                <c:pt idx="20">
                  <c:v>63.416954545969404</c:v>
                </c:pt>
                <c:pt idx="21">
                  <c:v>62.977670135938979</c:v>
                </c:pt>
                <c:pt idx="22">
                  <c:v>62.531239230169199</c:v>
                </c:pt>
                <c:pt idx="23">
                  <c:v>62.518900343809008</c:v>
                </c:pt>
                <c:pt idx="24">
                  <c:v>61.479504841370364</c:v>
                </c:pt>
                <c:pt idx="25">
                  <c:v>61.30121561606137</c:v>
                </c:pt>
                <c:pt idx="26">
                  <c:v>61.287731040352405</c:v>
                </c:pt>
                <c:pt idx="27">
                  <c:v>61.27011217043723</c:v>
                </c:pt>
                <c:pt idx="28">
                  <c:v>60.811568949202382</c:v>
                </c:pt>
                <c:pt idx="29">
                  <c:v>60.799347001006261</c:v>
                </c:pt>
                <c:pt idx="30">
                  <c:v>60.608350473692383</c:v>
                </c:pt>
                <c:pt idx="31">
                  <c:v>60.528629365316867</c:v>
                </c:pt>
                <c:pt idx="32">
                  <c:v>60.12690536128008</c:v>
                </c:pt>
                <c:pt idx="33">
                  <c:v>60.026502580052501</c:v>
                </c:pt>
                <c:pt idx="34">
                  <c:v>60.011627727666799</c:v>
                </c:pt>
                <c:pt idx="35">
                  <c:v>59.933570872073325</c:v>
                </c:pt>
                <c:pt idx="37">
                  <c:v>63.717808274972349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0-4451-B97B-98456679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21810000"/>
        <c:axId val="1"/>
      </c:barChart>
      <c:lineChart>
        <c:grouping val="standard"/>
        <c:varyColors val="0"/>
        <c:ser>
          <c:idx val="0"/>
          <c:order val="1"/>
          <c:tx>
            <c:strRef>
              <c:f>Data!$F$3</c:f>
              <c:strCache>
                <c:ptCount val="1"/>
                <c:pt idx="0">
                  <c:v>Normal 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Data!$D$4:$D$41</c:f>
              <c:strCache>
                <c:ptCount val="38"/>
                <c:pt idx="0">
                  <c:v>Korea</c:v>
                </c:pt>
                <c:pt idx="1">
                  <c:v>Japan</c:v>
                </c:pt>
                <c:pt idx="2">
                  <c:v>Chile</c:v>
                </c:pt>
                <c:pt idx="3">
                  <c:v>United States</c:v>
                </c:pt>
                <c:pt idx="4">
                  <c:v>Mexico</c:v>
                </c:pt>
                <c:pt idx="5">
                  <c:v>New Zealand</c:v>
                </c:pt>
                <c:pt idx="6">
                  <c:v>Israel</c:v>
                </c:pt>
                <c:pt idx="7">
                  <c:v>Iceland</c:v>
                </c:pt>
                <c:pt idx="8">
                  <c:v>Estonia</c:v>
                </c:pt>
                <c:pt idx="9">
                  <c:v>Portugal</c:v>
                </c:pt>
                <c:pt idx="10">
                  <c:v>Sweden</c:v>
                </c:pt>
                <c:pt idx="11">
                  <c:v>Switzerland</c:v>
                </c:pt>
                <c:pt idx="12">
                  <c:v>Turkey</c:v>
                </c:pt>
                <c:pt idx="13">
                  <c:v>Latvia</c:v>
                </c:pt>
                <c:pt idx="14">
                  <c:v>Australia</c:v>
                </c:pt>
                <c:pt idx="15">
                  <c:v>Ireland</c:v>
                </c:pt>
                <c:pt idx="16">
                  <c:v>Norway</c:v>
                </c:pt>
                <c:pt idx="17">
                  <c:v>Canada</c:v>
                </c:pt>
                <c:pt idx="18">
                  <c:v>Germany</c:v>
                </c:pt>
                <c:pt idx="19">
                  <c:v>United Kingdom</c:v>
                </c:pt>
                <c:pt idx="20">
                  <c:v>Finland</c:v>
                </c:pt>
                <c:pt idx="21">
                  <c:v>Lithuania</c:v>
                </c:pt>
                <c:pt idx="22">
                  <c:v>Netherlands</c:v>
                </c:pt>
                <c:pt idx="23">
                  <c:v>Denmark</c:v>
                </c:pt>
                <c:pt idx="24">
                  <c:v>Italy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Spain</c:v>
                </c:pt>
                <c:pt idx="28">
                  <c:v>Austria</c:v>
                </c:pt>
                <c:pt idx="29">
                  <c:v>France</c:v>
                </c:pt>
                <c:pt idx="30">
                  <c:v>Poland</c:v>
                </c:pt>
                <c:pt idx="31">
                  <c:v>Belgium</c:v>
                </c:pt>
                <c:pt idx="32">
                  <c:v>Slovenia</c:v>
                </c:pt>
                <c:pt idx="33">
                  <c:v>Greece</c:v>
                </c:pt>
                <c:pt idx="34">
                  <c:v>Hungary</c:v>
                </c:pt>
                <c:pt idx="35">
                  <c:v>Slovak Republic</c:v>
                </c:pt>
                <c:pt idx="37">
                  <c:v>OECD</c:v>
                </c:pt>
              </c:strCache>
            </c:strRef>
          </c:cat>
          <c:val>
            <c:numRef>
              <c:f>Data!$F$4:$F$41</c:f>
              <c:numCache>
                <c:formatCode>0.0</c:formatCode>
                <c:ptCount val="38"/>
                <c:pt idx="0">
                  <c:v>61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65</c:v>
                </c:pt>
                <c:pt idx="5">
                  <c:v>65</c:v>
                </c:pt>
                <c:pt idx="6">
                  <c:v>62</c:v>
                </c:pt>
                <c:pt idx="7">
                  <c:v>67</c:v>
                </c:pt>
                <c:pt idx="8">
                  <c:v>63.25</c:v>
                </c:pt>
                <c:pt idx="9">
                  <c:v>65.166666666666671</c:v>
                </c:pt>
                <c:pt idx="10">
                  <c:v>65</c:v>
                </c:pt>
                <c:pt idx="11">
                  <c:v>64</c:v>
                </c:pt>
                <c:pt idx="12">
                  <c:v>48</c:v>
                </c:pt>
                <c:pt idx="13">
                  <c:v>62.75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65</c:v>
                </c:pt>
                <c:pt idx="18">
                  <c:v>65.5</c:v>
                </c:pt>
                <c:pt idx="19">
                  <c:v>62.679452054794524</c:v>
                </c:pt>
                <c:pt idx="20">
                  <c:v>65</c:v>
                </c:pt>
                <c:pt idx="21">
                  <c:v>61.9</c:v>
                </c:pt>
                <c:pt idx="22">
                  <c:v>65.75</c:v>
                </c:pt>
                <c:pt idx="23">
                  <c:v>65</c:v>
                </c:pt>
                <c:pt idx="24">
                  <c:v>66.583333333333329</c:v>
                </c:pt>
                <c:pt idx="25">
                  <c:v>62.666666666666664</c:v>
                </c:pt>
                <c:pt idx="26">
                  <c:v>62</c:v>
                </c:pt>
                <c:pt idx="27">
                  <c:v>65</c:v>
                </c:pt>
                <c:pt idx="28">
                  <c:v>60</c:v>
                </c:pt>
                <c:pt idx="29">
                  <c:v>63.25</c:v>
                </c:pt>
                <c:pt idx="30">
                  <c:v>60</c:v>
                </c:pt>
                <c:pt idx="31">
                  <c:v>65</c:v>
                </c:pt>
                <c:pt idx="32">
                  <c:v>61.666666666666664</c:v>
                </c:pt>
                <c:pt idx="33">
                  <c:v>62</c:v>
                </c:pt>
                <c:pt idx="34">
                  <c:v>62</c:v>
                </c:pt>
                <c:pt idx="35">
                  <c:v>62.208219178082189</c:v>
                </c:pt>
                <c:pt idx="37">
                  <c:v>63.454750126839173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0-4451-B97B-98456679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FF"/>
              </a:solidFill>
              <a:prstDash val="sysDash"/>
            </a:ln>
          </c:spPr>
        </c:dropLines>
        <c:marker val="1"/>
        <c:smooth val="0"/>
        <c:axId val="3"/>
        <c:axId val="4"/>
      </c:lineChart>
      <c:catAx>
        <c:axId val="12181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6"/>
          <c:min val="50"/>
        </c:scaling>
        <c:delete val="0"/>
        <c:axPos val="l"/>
        <c:majorGridlines>
          <c:spPr>
            <a:ln w="12700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8100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DFF2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10</xdr:col>
      <xdr:colOff>9525</xdr:colOff>
      <xdr:row>18</xdr:row>
      <xdr:rowOff>0</xdr:rowOff>
    </xdr:to>
    <xdr:graphicFrame macro="">
      <xdr:nvGraphicFramePr>
        <xdr:cNvPr id="1404" name="Chart 2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0</xdr:rowOff>
    </xdr:from>
    <xdr:to>
      <xdr:col>10</xdr:col>
      <xdr:colOff>19050</xdr:colOff>
      <xdr:row>35</xdr:row>
      <xdr:rowOff>9525</xdr:rowOff>
    </xdr:to>
    <xdr:graphicFrame macro="">
      <xdr:nvGraphicFramePr>
        <xdr:cNvPr id="1405" name="Chart 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593725</xdr:colOff>
      <xdr:row>19</xdr:row>
      <xdr:rowOff>171450</xdr:rowOff>
    </xdr:from>
    <xdr:to>
      <xdr:col>6</xdr:col>
      <xdr:colOff>47651</xdr:colOff>
      <xdr:row>21</xdr:row>
      <xdr:rowOff>19050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2419350" y="3667125"/>
          <a:ext cx="6762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200" b="1" i="0" strike="noStrike">
              <a:solidFill>
                <a:srgbClr val="000000"/>
              </a:solidFill>
              <a:latin typeface="Arial"/>
              <a:cs typeface="Arial"/>
            </a:rPr>
            <a:t>Women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0.46806</cdr:x>
      <cdr:y>0.12058</cdr:y>
    </cdr:from>
    <cdr:to>
      <cdr:x>0.54938</cdr:x>
      <cdr:y>0.21313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5616" y="375307"/>
          <a:ext cx="446905" cy="284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1" i="0" strike="noStrike">
              <a:solidFill>
                <a:srgbClr val="000000"/>
              </a:solidFill>
              <a:latin typeface="Arial"/>
              <a:cs typeface="Arial"/>
            </a:rPr>
            <a:t>Men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zoomScaleNormal="100" workbookViewId="0">
      <selection sqref="A1:J1"/>
    </sheetView>
  </sheetViews>
  <sheetFormatPr defaultColWidth="9.140625" defaultRowHeight="14.25" x14ac:dyDescent="0.2"/>
  <cols>
    <col min="1" max="16384" width="9.140625" style="3"/>
  </cols>
  <sheetData>
    <row r="1" spans="1:10" ht="15.75" x14ac:dyDescent="0.25">
      <c r="A1" s="40" t="s">
        <v>47</v>
      </c>
      <c r="B1" s="41"/>
      <c r="C1" s="41"/>
      <c r="D1" s="41"/>
      <c r="E1" s="41"/>
      <c r="F1" s="41"/>
      <c r="G1" s="41"/>
      <c r="H1" s="41"/>
      <c r="I1" s="41"/>
      <c r="J1" s="41"/>
    </row>
    <row r="36" spans="1:11" x14ac:dyDescent="0.2">
      <c r="A36" s="42" t="s">
        <v>27</v>
      </c>
      <c r="B36" s="43"/>
      <c r="C36" s="43"/>
      <c r="D36" s="43"/>
      <c r="E36" s="43"/>
      <c r="F36" s="43"/>
      <c r="G36" s="43"/>
      <c r="H36" s="44"/>
      <c r="I36" s="44"/>
      <c r="J36" s="44"/>
    </row>
    <row r="37" spans="1:11" x14ac:dyDescent="0.2">
      <c r="A37" s="42"/>
      <c r="B37" s="43"/>
      <c r="C37" s="43"/>
      <c r="D37" s="43"/>
      <c r="E37" s="43"/>
      <c r="F37" s="43"/>
      <c r="G37" s="43"/>
      <c r="H37" s="44"/>
      <c r="I37" s="44"/>
      <c r="J37" s="44"/>
    </row>
    <row r="38" spans="1:11" x14ac:dyDescent="0.2">
      <c r="A38" s="42"/>
      <c r="B38" s="43"/>
      <c r="C38" s="43"/>
      <c r="D38" s="43"/>
      <c r="E38" s="43"/>
      <c r="F38" s="43"/>
      <c r="G38" s="43"/>
      <c r="H38" s="44"/>
      <c r="I38" s="44"/>
      <c r="J38" s="44"/>
    </row>
    <row r="39" spans="1:11" x14ac:dyDescent="0.2">
      <c r="A39" s="42"/>
      <c r="B39" s="43"/>
      <c r="C39" s="43"/>
      <c r="D39" s="43"/>
      <c r="E39" s="43"/>
      <c r="F39" s="43"/>
      <c r="G39" s="43"/>
      <c r="H39" s="44"/>
      <c r="I39" s="44"/>
      <c r="J39" s="44"/>
    </row>
    <row r="40" spans="1:11" ht="25.5" customHeight="1" x14ac:dyDescent="0.2">
      <c r="A40" s="43" t="s">
        <v>48</v>
      </c>
      <c r="B40" s="43"/>
      <c r="C40" s="43"/>
      <c r="D40" s="43"/>
      <c r="E40" s="43"/>
      <c r="F40" s="43"/>
      <c r="G40" s="43"/>
      <c r="H40" s="44"/>
      <c r="I40" s="44"/>
      <c r="J40" s="44"/>
    </row>
    <row r="41" spans="1:11" ht="15" x14ac:dyDescent="0.25">
      <c r="A41" s="9"/>
      <c r="B41" s="9"/>
      <c r="C41" s="9"/>
      <c r="D41" s="9"/>
      <c r="E41" s="9"/>
      <c r="F41" s="9"/>
      <c r="G41" s="18"/>
      <c r="H41" s="18"/>
      <c r="I41" s="18"/>
      <c r="J41" s="18"/>
      <c r="K41" s="17"/>
    </row>
    <row r="42" spans="1:11" ht="29.25" customHeight="1" x14ac:dyDescent="0.25">
      <c r="A42" s="45" t="s">
        <v>44</v>
      </c>
      <c r="B42" s="46"/>
      <c r="C42" s="46"/>
      <c r="D42" s="46"/>
      <c r="E42" s="46"/>
      <c r="F42" s="46"/>
      <c r="G42" s="46"/>
      <c r="H42" s="46"/>
      <c r="I42" s="46"/>
      <c r="J42" s="46"/>
    </row>
    <row r="45" spans="1:11" ht="42" customHeight="1" x14ac:dyDescent="0.2">
      <c r="K45" s="17"/>
    </row>
  </sheetData>
  <mergeCells count="4">
    <mergeCell ref="A1:J1"/>
    <mergeCell ref="A36:J39"/>
    <mergeCell ref="A42:J42"/>
    <mergeCell ref="A40:J40"/>
  </mergeCells>
  <phoneticPr fontId="0" type="noConversion"/>
  <pageMargins left="0.75" right="0.75" top="1" bottom="1" header="0.5" footer="0.5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46"/>
  <sheetViews>
    <sheetView tabSelected="1" zoomScale="85" zoomScaleNormal="85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G30" sqref="G30"/>
    </sheetView>
  </sheetViews>
  <sheetFormatPr defaultColWidth="9.140625" defaultRowHeight="14.25" x14ac:dyDescent="0.2"/>
  <cols>
    <col min="1" max="1" width="21.7109375" style="3" customWidth="1"/>
    <col min="2" max="3" width="12.7109375" style="3" customWidth="1"/>
    <col min="4" max="4" width="21.7109375" style="3" customWidth="1"/>
    <col min="5" max="6" width="12.7109375" style="3" customWidth="1"/>
    <col min="7" max="8" width="9.140625" style="3"/>
    <col min="9" max="9" width="16.140625" style="3" bestFit="1" customWidth="1"/>
    <col min="10" max="10" width="9" style="3" customWidth="1"/>
    <col min="11" max="14" width="9.140625" style="3"/>
    <col min="15" max="15" width="21.140625" style="3" customWidth="1"/>
    <col min="16" max="18" width="13.140625" style="14" customWidth="1"/>
    <col min="19" max="19" width="18.85546875" style="12" customWidth="1"/>
    <col min="20" max="21" width="9.140625" style="12"/>
    <col min="22" max="22" width="9.140625" style="3"/>
    <col min="23" max="23" width="9.140625" style="24"/>
    <col min="24" max="16384" width="9.140625" style="3"/>
  </cols>
  <sheetData>
    <row r="1" spans="1:28" ht="16.5" thickBot="1" x14ac:dyDescent="0.3">
      <c r="A1" s="53" t="s">
        <v>47</v>
      </c>
      <c r="B1" s="54"/>
      <c r="C1" s="54"/>
      <c r="D1" s="54"/>
      <c r="E1" s="54"/>
      <c r="F1" s="54"/>
      <c r="J1" s="16" t="s">
        <v>38</v>
      </c>
      <c r="P1" s="14">
        <v>2018</v>
      </c>
      <c r="T1" s="14">
        <f>P1</f>
        <v>2018</v>
      </c>
    </row>
    <row r="2" spans="1:28" ht="15" x14ac:dyDescent="0.25">
      <c r="A2" s="51" t="s">
        <v>1</v>
      </c>
      <c r="B2" s="50"/>
      <c r="C2" s="52"/>
      <c r="D2" s="49" t="s">
        <v>2</v>
      </c>
      <c r="E2" s="50"/>
      <c r="F2" s="50"/>
      <c r="J2" s="8"/>
      <c r="O2" s="3" t="s">
        <v>1</v>
      </c>
      <c r="S2" s="12" t="s">
        <v>2</v>
      </c>
      <c r="X2" s="16"/>
      <c r="Y2" s="16"/>
      <c r="Z2" s="16"/>
      <c r="AA2" s="16"/>
      <c r="AB2" s="16"/>
    </row>
    <row r="3" spans="1:28" ht="17.25" customHeight="1" x14ac:dyDescent="0.2">
      <c r="A3" s="4"/>
      <c r="B3" s="10" t="s">
        <v>40</v>
      </c>
      <c r="C3" s="10" t="s">
        <v>41</v>
      </c>
      <c r="D3" s="11"/>
      <c r="E3" s="10" t="s">
        <v>40</v>
      </c>
      <c r="F3" s="10" t="s">
        <v>41</v>
      </c>
      <c r="G3" s="12"/>
      <c r="H3" s="12"/>
      <c r="P3" s="10" t="s">
        <v>42</v>
      </c>
      <c r="T3" s="10" t="s">
        <v>42</v>
      </c>
      <c r="U3" s="14"/>
      <c r="V3" s="16"/>
      <c r="X3" s="16"/>
      <c r="Y3" s="16"/>
      <c r="Z3" s="16"/>
      <c r="AA3" s="16"/>
      <c r="AB3" s="16"/>
    </row>
    <row r="4" spans="1:28" x14ac:dyDescent="0.2">
      <c r="A4" s="3" t="s">
        <v>19</v>
      </c>
      <c r="B4" s="13">
        <v>72.337410511223993</v>
      </c>
      <c r="C4" s="37">
        <f t="shared" ref="C4:C39" si="0">VLOOKUP(A4,$O$4:$P$39,2,FALSE)</f>
        <v>61</v>
      </c>
      <c r="D4" s="22" t="s">
        <v>19</v>
      </c>
      <c r="E4" s="13">
        <v>72.281515347432688</v>
      </c>
      <c r="F4" s="13">
        <f t="shared" ref="F4:F39" si="1">VLOOKUP(D4,$S$4:$T$39,2,FALSE)</f>
        <v>61</v>
      </c>
      <c r="G4" s="12"/>
      <c r="H4" s="12"/>
      <c r="I4" s="3" t="s">
        <v>18</v>
      </c>
      <c r="J4" s="39">
        <v>2018</v>
      </c>
      <c r="N4" s="3">
        <v>2</v>
      </c>
      <c r="O4" s="3" t="s">
        <v>18</v>
      </c>
      <c r="P4" s="23">
        <v>65</v>
      </c>
      <c r="Q4" s="21"/>
      <c r="S4" s="12" t="s">
        <v>18</v>
      </c>
      <c r="T4" s="23">
        <v>65</v>
      </c>
      <c r="W4" s="25"/>
      <c r="X4" s="16"/>
      <c r="Y4" s="16"/>
      <c r="Z4" s="16"/>
      <c r="AA4" s="16"/>
      <c r="AB4" s="16"/>
    </row>
    <row r="5" spans="1:28" x14ac:dyDescent="0.2">
      <c r="A5" s="3" t="s">
        <v>17</v>
      </c>
      <c r="B5" s="13">
        <v>71.308126192920867</v>
      </c>
      <c r="C5" s="34">
        <f t="shared" si="0"/>
        <v>65</v>
      </c>
      <c r="D5" s="15" t="s">
        <v>13</v>
      </c>
      <c r="E5" s="13">
        <v>69.105019533573625</v>
      </c>
      <c r="F5" s="13">
        <f t="shared" si="1"/>
        <v>64</v>
      </c>
      <c r="G5" s="12"/>
      <c r="H5" s="12"/>
      <c r="I5" s="3" t="s">
        <v>0</v>
      </c>
      <c r="J5" s="39">
        <v>2018</v>
      </c>
      <c r="N5" s="3">
        <v>3</v>
      </c>
      <c r="O5" s="3" t="s">
        <v>0</v>
      </c>
      <c r="P5" s="23">
        <v>65</v>
      </c>
      <c r="Q5" s="21"/>
      <c r="S5" s="12" t="s">
        <v>0</v>
      </c>
      <c r="T5" s="23">
        <v>60</v>
      </c>
      <c r="W5" s="25"/>
      <c r="X5" s="16"/>
      <c r="Y5" s="16"/>
      <c r="Z5" s="16"/>
      <c r="AA5" s="16"/>
      <c r="AB5" s="16"/>
    </row>
    <row r="6" spans="1:28" x14ac:dyDescent="0.2">
      <c r="A6" s="3" t="s">
        <v>13</v>
      </c>
      <c r="B6" s="13">
        <v>70.772033504523762</v>
      </c>
      <c r="C6" s="34">
        <f t="shared" si="0"/>
        <v>65</v>
      </c>
      <c r="D6" s="15" t="s">
        <v>28</v>
      </c>
      <c r="E6" s="13">
        <v>66.725180976694205</v>
      </c>
      <c r="F6" s="13">
        <f t="shared" si="1"/>
        <v>65</v>
      </c>
      <c r="G6" s="12"/>
      <c r="H6" s="12"/>
      <c r="I6" s="3" t="s">
        <v>35</v>
      </c>
      <c r="J6" s="39">
        <v>2018</v>
      </c>
      <c r="N6" s="3">
        <v>4</v>
      </c>
      <c r="O6" s="3" t="s">
        <v>35</v>
      </c>
      <c r="P6" s="23">
        <v>65</v>
      </c>
      <c r="Q6" s="21"/>
      <c r="S6" s="12" t="s">
        <v>35</v>
      </c>
      <c r="T6" s="23">
        <v>65</v>
      </c>
      <c r="W6" s="25"/>
      <c r="X6" s="16"/>
      <c r="Y6" s="16"/>
      <c r="Z6" s="16"/>
      <c r="AA6" s="16"/>
      <c r="AB6" s="16"/>
    </row>
    <row r="7" spans="1:28" x14ac:dyDescent="0.2">
      <c r="A7" s="3" t="s">
        <v>28</v>
      </c>
      <c r="B7" s="13">
        <v>69.964205604858918</v>
      </c>
      <c r="C7" s="34">
        <f t="shared" si="0"/>
        <v>65</v>
      </c>
      <c r="D7" s="15" t="s">
        <v>12</v>
      </c>
      <c r="E7" s="13">
        <v>66.522018145955897</v>
      </c>
      <c r="F7" s="13">
        <f t="shared" si="1"/>
        <v>66</v>
      </c>
      <c r="G7" s="12"/>
      <c r="H7" s="12"/>
      <c r="I7" s="3" t="s">
        <v>25</v>
      </c>
      <c r="J7" s="39">
        <v>2018</v>
      </c>
      <c r="N7" s="3">
        <v>5</v>
      </c>
      <c r="O7" s="3" t="s">
        <v>25</v>
      </c>
      <c r="P7" s="23">
        <v>65</v>
      </c>
      <c r="Q7" s="21"/>
      <c r="S7" s="12" t="s">
        <v>25</v>
      </c>
      <c r="T7" s="23">
        <v>65</v>
      </c>
      <c r="W7" s="25"/>
      <c r="X7" s="16"/>
      <c r="Y7" s="16"/>
      <c r="Z7" s="16"/>
      <c r="AA7" s="16"/>
      <c r="AB7" s="16"/>
    </row>
    <row r="8" spans="1:28" x14ac:dyDescent="0.2">
      <c r="A8" s="3" t="s">
        <v>20</v>
      </c>
      <c r="B8" s="13">
        <v>69.806088451436651</v>
      </c>
      <c r="C8" s="34">
        <f t="shared" si="0"/>
        <v>65</v>
      </c>
      <c r="D8" s="15" t="s">
        <v>17</v>
      </c>
      <c r="E8" s="13">
        <v>66.483198559642261</v>
      </c>
      <c r="F8" s="13">
        <f t="shared" si="1"/>
        <v>65</v>
      </c>
      <c r="G8" s="12"/>
      <c r="H8" s="12"/>
      <c r="I8" s="3" t="s">
        <v>28</v>
      </c>
      <c r="J8" s="39">
        <v>2018</v>
      </c>
      <c r="N8" s="3">
        <v>6</v>
      </c>
      <c r="O8" s="3" t="s">
        <v>28</v>
      </c>
      <c r="P8" s="23">
        <v>65</v>
      </c>
      <c r="Q8" s="21"/>
      <c r="S8" s="12" t="s">
        <v>28</v>
      </c>
      <c r="T8" s="23">
        <v>65</v>
      </c>
      <c r="X8" s="16"/>
      <c r="Y8" s="16"/>
      <c r="Z8" s="16"/>
      <c r="AA8" s="16"/>
      <c r="AB8" s="16"/>
    </row>
    <row r="9" spans="1:28" x14ac:dyDescent="0.2">
      <c r="A9" s="3" t="s">
        <v>30</v>
      </c>
      <c r="B9" s="13">
        <v>69.413849472232613</v>
      </c>
      <c r="C9" s="34">
        <f t="shared" si="0"/>
        <v>67</v>
      </c>
      <c r="D9" s="15" t="s">
        <v>20</v>
      </c>
      <c r="E9" s="13">
        <v>66.447621802993467</v>
      </c>
      <c r="F9" s="13">
        <f t="shared" si="1"/>
        <v>65</v>
      </c>
      <c r="G9" s="12"/>
      <c r="H9" s="12"/>
      <c r="I9" s="3" t="s">
        <v>22</v>
      </c>
      <c r="J9" s="39">
        <v>2018</v>
      </c>
      <c r="N9" s="3">
        <v>7</v>
      </c>
      <c r="O9" s="3" t="s">
        <v>22</v>
      </c>
      <c r="P9" s="23">
        <v>63.166666666666664</v>
      </c>
      <c r="Q9" s="23"/>
      <c r="S9" s="12" t="s">
        <v>22</v>
      </c>
      <c r="T9" s="23">
        <v>62.666666666666664</v>
      </c>
      <c r="W9" s="25"/>
      <c r="X9" s="16"/>
      <c r="Y9" s="16"/>
      <c r="Z9" s="16"/>
      <c r="AA9" s="16"/>
      <c r="AB9" s="16"/>
    </row>
    <row r="10" spans="1:28" ht="15" x14ac:dyDescent="0.25">
      <c r="A10" s="3" t="s">
        <v>11</v>
      </c>
      <c r="B10" s="13">
        <v>68.509125236589881</v>
      </c>
      <c r="C10" s="34">
        <f t="shared" si="0"/>
        <v>65.166666666666671</v>
      </c>
      <c r="D10" s="15" t="s">
        <v>30</v>
      </c>
      <c r="E10" s="13">
        <v>66.01803581968089</v>
      </c>
      <c r="F10" s="13">
        <f t="shared" si="1"/>
        <v>62</v>
      </c>
      <c r="G10" s="12"/>
      <c r="H10" s="12"/>
      <c r="I10" s="3" t="s">
        <v>6</v>
      </c>
      <c r="J10" s="39">
        <v>2018</v>
      </c>
      <c r="N10" s="3">
        <v>8</v>
      </c>
      <c r="O10" s="3" t="s">
        <v>6</v>
      </c>
      <c r="P10" s="23">
        <v>65</v>
      </c>
      <c r="Q10" s="21"/>
      <c r="S10" s="12" t="s">
        <v>6</v>
      </c>
      <c r="T10" s="23">
        <v>65</v>
      </c>
      <c r="U10" s="32"/>
      <c r="V10" s="20"/>
      <c r="W10" s="26"/>
      <c r="X10" s="16"/>
      <c r="Y10" s="16"/>
      <c r="Z10" s="16"/>
      <c r="AA10" s="16"/>
      <c r="AB10" s="16"/>
    </row>
    <row r="11" spans="1:28" x14ac:dyDescent="0.2">
      <c r="A11" s="3" t="s">
        <v>14</v>
      </c>
      <c r="B11" s="13">
        <v>68.086294511516499</v>
      </c>
      <c r="C11" s="34">
        <f t="shared" si="0"/>
        <v>67</v>
      </c>
      <c r="D11" s="15" t="s">
        <v>14</v>
      </c>
      <c r="E11" s="13">
        <v>65.872370369574554</v>
      </c>
      <c r="F11" s="13">
        <f t="shared" si="1"/>
        <v>67</v>
      </c>
      <c r="G11" s="12"/>
      <c r="H11" s="12"/>
      <c r="I11" s="3" t="s">
        <v>29</v>
      </c>
      <c r="J11" s="39">
        <v>2018</v>
      </c>
      <c r="N11" s="3">
        <v>9</v>
      </c>
      <c r="O11" s="3" t="s">
        <v>29</v>
      </c>
      <c r="P11" s="23">
        <v>63.25</v>
      </c>
      <c r="Q11" s="21"/>
      <c r="S11" s="12" t="s">
        <v>29</v>
      </c>
      <c r="T11" s="23">
        <v>63.25</v>
      </c>
      <c r="X11" s="16"/>
      <c r="Y11" s="16"/>
      <c r="Z11" s="16"/>
      <c r="AA11" s="16"/>
      <c r="AB11" s="16"/>
    </row>
    <row r="12" spans="1:28" ht="15" x14ac:dyDescent="0.25">
      <c r="A12" s="3" t="s">
        <v>12</v>
      </c>
      <c r="B12" s="13">
        <v>67.858234375280205</v>
      </c>
      <c r="C12" s="34">
        <f t="shared" si="0"/>
        <v>66</v>
      </c>
      <c r="D12" s="15" t="s">
        <v>29</v>
      </c>
      <c r="E12" s="13">
        <v>65.653339045695517</v>
      </c>
      <c r="F12" s="13">
        <f t="shared" si="1"/>
        <v>63.25</v>
      </c>
      <c r="G12" s="12"/>
      <c r="H12" s="12"/>
      <c r="I12" s="3" t="s">
        <v>15</v>
      </c>
      <c r="J12" s="39">
        <v>2018</v>
      </c>
      <c r="N12" s="3">
        <v>10</v>
      </c>
      <c r="O12" s="3" t="s">
        <v>15</v>
      </c>
      <c r="P12" s="23">
        <v>65</v>
      </c>
      <c r="Q12" s="21"/>
      <c r="S12" s="12" t="s">
        <v>15</v>
      </c>
      <c r="T12" s="23">
        <v>65</v>
      </c>
      <c r="U12" s="32"/>
      <c r="V12" s="20"/>
      <c r="W12" s="25"/>
      <c r="X12" s="16"/>
      <c r="Y12" s="16"/>
      <c r="Z12" s="16"/>
      <c r="AA12" s="16"/>
      <c r="AB12" s="16"/>
    </row>
    <row r="13" spans="1:28" x14ac:dyDescent="0.2">
      <c r="A13" s="3" t="s">
        <v>9</v>
      </c>
      <c r="B13" s="13">
        <v>66.414889750575384</v>
      </c>
      <c r="C13" s="34">
        <f t="shared" si="0"/>
        <v>65</v>
      </c>
      <c r="D13" s="15" t="s">
        <v>11</v>
      </c>
      <c r="E13" s="13">
        <v>65.448207383527489</v>
      </c>
      <c r="F13" s="13">
        <f t="shared" si="1"/>
        <v>65.166666666666671</v>
      </c>
      <c r="G13" s="12"/>
      <c r="H13" s="12"/>
      <c r="I13" s="3" t="s">
        <v>33</v>
      </c>
      <c r="J13" s="39">
        <v>2018</v>
      </c>
      <c r="N13" s="3">
        <v>11</v>
      </c>
      <c r="O13" s="3" t="s">
        <v>33</v>
      </c>
      <c r="P13" s="23">
        <v>63.25</v>
      </c>
      <c r="Q13" s="21"/>
      <c r="S13" s="12" t="s">
        <v>33</v>
      </c>
      <c r="T13" s="23">
        <v>63.25</v>
      </c>
      <c r="W13" s="25"/>
      <c r="X13" s="16"/>
      <c r="Y13" s="16"/>
      <c r="Z13" s="16"/>
      <c r="AA13" s="16"/>
      <c r="AB13" s="16"/>
    </row>
    <row r="14" spans="1:28" x14ac:dyDescent="0.2">
      <c r="A14" s="3" t="s">
        <v>26</v>
      </c>
      <c r="B14" s="13">
        <v>66.407414197350533</v>
      </c>
      <c r="C14" s="34">
        <f t="shared" si="0"/>
        <v>65</v>
      </c>
      <c r="D14" s="15" t="s">
        <v>9</v>
      </c>
      <c r="E14" s="13">
        <v>65.433563139340677</v>
      </c>
      <c r="F14" s="13">
        <f t="shared" si="1"/>
        <v>65</v>
      </c>
      <c r="G14" s="12"/>
      <c r="H14" s="12"/>
      <c r="I14" s="3" t="s">
        <v>3</v>
      </c>
      <c r="J14" s="39">
        <v>2018</v>
      </c>
      <c r="N14" s="3">
        <v>12</v>
      </c>
      <c r="O14" s="3" t="s">
        <v>3</v>
      </c>
      <c r="P14" s="23">
        <v>65.5</v>
      </c>
      <c r="Q14" s="33"/>
      <c r="S14" s="12" t="s">
        <v>3</v>
      </c>
      <c r="T14" s="23">
        <v>65.5</v>
      </c>
      <c r="W14" s="25"/>
      <c r="X14" s="16"/>
      <c r="Y14" s="16"/>
      <c r="Z14" s="16"/>
      <c r="AA14" s="16"/>
      <c r="AB14" s="16"/>
    </row>
    <row r="15" spans="1:28" x14ac:dyDescent="0.2">
      <c r="A15" s="3" t="s">
        <v>32</v>
      </c>
      <c r="B15" s="13">
        <v>66.255711048079405</v>
      </c>
      <c r="C15" s="34">
        <f t="shared" si="0"/>
        <v>51</v>
      </c>
      <c r="D15" s="15" t="s">
        <v>26</v>
      </c>
      <c r="E15" s="13">
        <v>65.019392961595557</v>
      </c>
      <c r="F15" s="13">
        <f t="shared" si="1"/>
        <v>64</v>
      </c>
      <c r="G15" s="12"/>
      <c r="H15" s="12"/>
      <c r="I15" s="3" t="s">
        <v>34</v>
      </c>
      <c r="J15" s="39">
        <v>2018</v>
      </c>
      <c r="N15" s="3">
        <v>13</v>
      </c>
      <c r="O15" s="3" t="s">
        <v>34</v>
      </c>
      <c r="P15" s="23">
        <v>62</v>
      </c>
      <c r="Q15" s="21"/>
      <c r="S15" s="12" t="s">
        <v>34</v>
      </c>
      <c r="T15" s="23">
        <v>62</v>
      </c>
      <c r="W15" s="25"/>
      <c r="X15" s="16"/>
      <c r="Y15" s="16"/>
      <c r="Z15" s="16"/>
      <c r="AA15" s="16"/>
      <c r="AB15" s="16"/>
    </row>
    <row r="16" spans="1:28" ht="15" x14ac:dyDescent="0.25">
      <c r="A16" s="3" t="s">
        <v>16</v>
      </c>
      <c r="B16" s="13">
        <v>66.051709782185782</v>
      </c>
      <c r="C16" s="34">
        <f t="shared" si="0"/>
        <v>67</v>
      </c>
      <c r="D16" s="15" t="s">
        <v>32</v>
      </c>
      <c r="E16" s="13">
        <v>64.893138027982147</v>
      </c>
      <c r="F16" s="13">
        <f t="shared" si="1"/>
        <v>48</v>
      </c>
      <c r="G16" s="12"/>
      <c r="H16" s="12"/>
      <c r="I16" s="3" t="s">
        <v>23</v>
      </c>
      <c r="J16" s="39">
        <v>2018</v>
      </c>
      <c r="N16" s="3">
        <v>14</v>
      </c>
      <c r="O16" s="3" t="s">
        <v>23</v>
      </c>
      <c r="P16" s="23">
        <v>63.5</v>
      </c>
      <c r="Q16" s="21"/>
      <c r="S16" s="12" t="s">
        <v>23</v>
      </c>
      <c r="T16" s="23">
        <v>62</v>
      </c>
      <c r="U16" s="32"/>
      <c r="V16" s="20"/>
      <c r="W16" s="25"/>
      <c r="X16" s="16"/>
      <c r="Y16" s="16"/>
      <c r="Z16" s="16"/>
      <c r="AA16" s="16"/>
      <c r="AB16" s="16"/>
    </row>
    <row r="17" spans="1:28" ht="15" x14ac:dyDescent="0.25">
      <c r="A17" s="3" t="s">
        <v>43</v>
      </c>
      <c r="B17" s="13">
        <v>65.730193185188099</v>
      </c>
      <c r="C17" s="34">
        <f t="shared" si="0"/>
        <v>62.75</v>
      </c>
      <c r="D17" s="15" t="s">
        <v>43</v>
      </c>
      <c r="E17" s="13">
        <v>64.673180900386512</v>
      </c>
      <c r="F17" s="13">
        <f t="shared" si="1"/>
        <v>62.75</v>
      </c>
      <c r="G17" s="12"/>
      <c r="H17" s="12"/>
      <c r="I17" s="3" t="s">
        <v>14</v>
      </c>
      <c r="J17" s="39">
        <v>2018</v>
      </c>
      <c r="N17" s="3">
        <v>15</v>
      </c>
      <c r="O17" s="3" t="s">
        <v>14</v>
      </c>
      <c r="P17" s="23">
        <v>67</v>
      </c>
      <c r="Q17" s="21"/>
      <c r="S17" s="12" t="s">
        <v>14</v>
      </c>
      <c r="T17" s="23">
        <v>67</v>
      </c>
      <c r="U17" s="32"/>
      <c r="V17" s="20"/>
      <c r="W17" s="25"/>
      <c r="X17" s="16"/>
      <c r="Y17" s="16"/>
      <c r="Z17" s="16"/>
      <c r="AA17" s="16"/>
      <c r="AB17" s="16"/>
    </row>
    <row r="18" spans="1:28" x14ac:dyDescent="0.2">
      <c r="A18" s="3" t="s">
        <v>4</v>
      </c>
      <c r="B18" s="13">
        <v>65.608818011354231</v>
      </c>
      <c r="C18" s="34">
        <f t="shared" si="0"/>
        <v>66</v>
      </c>
      <c r="D18" s="15" t="s">
        <v>18</v>
      </c>
      <c r="E18" s="13">
        <v>64.29826323430909</v>
      </c>
      <c r="F18" s="13">
        <f t="shared" si="1"/>
        <v>65</v>
      </c>
      <c r="G18" s="12"/>
      <c r="H18" s="12"/>
      <c r="I18" s="3" t="s">
        <v>4</v>
      </c>
      <c r="J18" s="39">
        <v>2018</v>
      </c>
      <c r="N18" s="3">
        <v>16</v>
      </c>
      <c r="O18" s="3" t="s">
        <v>4</v>
      </c>
      <c r="P18" s="23">
        <v>66</v>
      </c>
      <c r="Q18" s="21"/>
      <c r="S18" s="12" t="s">
        <v>4</v>
      </c>
      <c r="T18" s="23">
        <v>66</v>
      </c>
      <c r="W18" s="25"/>
      <c r="X18" s="16"/>
      <c r="Y18" s="16"/>
      <c r="Z18" s="16"/>
      <c r="AA18" s="16"/>
      <c r="AB18" s="16"/>
    </row>
    <row r="19" spans="1:28" x14ac:dyDescent="0.2">
      <c r="A19" s="3" t="s">
        <v>29</v>
      </c>
      <c r="B19" s="13">
        <v>65.527668838278373</v>
      </c>
      <c r="C19" s="34">
        <f t="shared" si="0"/>
        <v>63.25</v>
      </c>
      <c r="D19" s="15" t="s">
        <v>4</v>
      </c>
      <c r="E19" s="13">
        <v>64.081319823267194</v>
      </c>
      <c r="F19" s="13">
        <f t="shared" si="1"/>
        <v>66</v>
      </c>
      <c r="G19" s="12"/>
      <c r="H19" s="12"/>
      <c r="I19" s="3" t="s">
        <v>30</v>
      </c>
      <c r="J19" s="39">
        <v>2018</v>
      </c>
      <c r="N19" s="3">
        <v>17</v>
      </c>
      <c r="O19" s="3" t="s">
        <v>30</v>
      </c>
      <c r="P19" s="23">
        <v>67</v>
      </c>
      <c r="Q19" s="21"/>
      <c r="S19" s="12" t="s">
        <v>30</v>
      </c>
      <c r="T19" s="23">
        <v>62</v>
      </c>
      <c r="X19" s="16"/>
      <c r="Y19" s="16"/>
      <c r="Z19" s="16"/>
      <c r="AA19" s="16"/>
      <c r="AB19" s="16"/>
    </row>
    <row r="20" spans="1:28" x14ac:dyDescent="0.2">
      <c r="A20" s="3" t="s">
        <v>25</v>
      </c>
      <c r="B20" s="13">
        <v>65.475985938388291</v>
      </c>
      <c r="C20" s="34">
        <f t="shared" si="0"/>
        <v>65</v>
      </c>
      <c r="D20" s="15" t="s">
        <v>16</v>
      </c>
      <c r="E20" s="13">
        <v>64.051922745641093</v>
      </c>
      <c r="F20" s="13">
        <f t="shared" si="1"/>
        <v>67</v>
      </c>
      <c r="G20" s="12"/>
      <c r="H20" s="12"/>
      <c r="I20" s="3" t="s">
        <v>36</v>
      </c>
      <c r="J20" s="39">
        <v>2018</v>
      </c>
      <c r="N20" s="3">
        <v>18</v>
      </c>
      <c r="O20" s="3" t="s">
        <v>36</v>
      </c>
      <c r="P20" s="23">
        <v>67</v>
      </c>
      <c r="Q20" s="21"/>
      <c r="S20" s="12" t="s">
        <v>36</v>
      </c>
      <c r="T20" s="23">
        <v>66.583333333333329</v>
      </c>
      <c r="W20" s="25"/>
      <c r="X20" s="16"/>
      <c r="Y20" s="16"/>
      <c r="Z20" s="16"/>
      <c r="AA20" s="16"/>
      <c r="AB20" s="16"/>
    </row>
    <row r="21" spans="1:28" x14ac:dyDescent="0.2">
      <c r="A21" s="3" t="s">
        <v>18</v>
      </c>
      <c r="B21" s="13">
        <v>65.313976125256289</v>
      </c>
      <c r="C21" s="34">
        <f t="shared" si="0"/>
        <v>65</v>
      </c>
      <c r="D21" s="15" t="s">
        <v>25</v>
      </c>
      <c r="E21" s="13">
        <v>64.017637982568189</v>
      </c>
      <c r="F21" s="13">
        <f t="shared" si="1"/>
        <v>65</v>
      </c>
      <c r="G21" s="12"/>
      <c r="H21" s="12"/>
      <c r="I21" s="3" t="s">
        <v>13</v>
      </c>
      <c r="J21" s="39">
        <v>2018</v>
      </c>
      <c r="N21" s="3">
        <v>19</v>
      </c>
      <c r="O21" s="3" t="s">
        <v>13</v>
      </c>
      <c r="P21" s="23">
        <v>65</v>
      </c>
      <c r="Q21" s="21"/>
      <c r="S21" s="12" t="s">
        <v>13</v>
      </c>
      <c r="T21" s="23">
        <v>64</v>
      </c>
      <c r="W21" s="25"/>
      <c r="X21" s="16"/>
      <c r="Y21" s="16"/>
      <c r="Z21" s="16"/>
      <c r="AA21" s="16"/>
      <c r="AB21" s="16"/>
    </row>
    <row r="22" spans="1:28" x14ac:dyDescent="0.2">
      <c r="A22" s="3" t="s">
        <v>7</v>
      </c>
      <c r="B22" s="13">
        <v>65.236745437550425</v>
      </c>
      <c r="C22" s="34">
        <f t="shared" si="0"/>
        <v>65.75</v>
      </c>
      <c r="D22" s="15" t="s">
        <v>3</v>
      </c>
      <c r="E22" s="13">
        <v>63.618520278616252</v>
      </c>
      <c r="F22" s="13">
        <f t="shared" si="1"/>
        <v>65.5</v>
      </c>
      <c r="G22" s="12"/>
      <c r="H22" s="12"/>
      <c r="I22" s="3" t="s">
        <v>19</v>
      </c>
      <c r="J22" s="39">
        <v>2018</v>
      </c>
      <c r="N22" s="3">
        <v>20</v>
      </c>
      <c r="O22" s="3" t="s">
        <v>19</v>
      </c>
      <c r="P22" s="23">
        <v>61</v>
      </c>
      <c r="Q22" s="21"/>
      <c r="S22" s="12" t="s">
        <v>19</v>
      </c>
      <c r="T22" s="23">
        <v>61</v>
      </c>
      <c r="W22" s="25"/>
      <c r="X22" s="16"/>
      <c r="Y22" s="16"/>
      <c r="Z22" s="16"/>
      <c r="AA22" s="16"/>
      <c r="AB22" s="16"/>
    </row>
    <row r="23" spans="1:28" x14ac:dyDescent="0.2">
      <c r="A23" s="3" t="s">
        <v>6</v>
      </c>
      <c r="B23" s="13">
        <v>65.109501667731237</v>
      </c>
      <c r="C23" s="34">
        <f t="shared" si="0"/>
        <v>65</v>
      </c>
      <c r="D23" s="15" t="s">
        <v>10</v>
      </c>
      <c r="E23" s="13">
        <v>63.56782156612875</v>
      </c>
      <c r="F23" s="13">
        <f t="shared" si="1"/>
        <v>62.679452054794524</v>
      </c>
      <c r="G23" s="12"/>
      <c r="H23" s="12"/>
      <c r="I23" s="3" t="s">
        <v>43</v>
      </c>
      <c r="J23" s="39">
        <v>2018</v>
      </c>
      <c r="N23" s="3">
        <v>21</v>
      </c>
      <c r="O23" s="3" t="s">
        <v>43</v>
      </c>
      <c r="P23" s="23">
        <v>62.75</v>
      </c>
      <c r="Q23" s="21"/>
      <c r="S23" s="3" t="s">
        <v>43</v>
      </c>
      <c r="T23" s="23">
        <v>62.75</v>
      </c>
      <c r="W23" s="25"/>
      <c r="X23" s="16"/>
      <c r="Y23" s="16"/>
      <c r="Z23" s="16"/>
      <c r="AA23" s="16"/>
      <c r="AB23" s="16"/>
    </row>
    <row r="24" spans="1:28" x14ac:dyDescent="0.2">
      <c r="A24" s="3" t="s">
        <v>10</v>
      </c>
      <c r="B24" s="13">
        <v>64.694866996891037</v>
      </c>
      <c r="C24" s="34">
        <f t="shared" si="0"/>
        <v>65</v>
      </c>
      <c r="D24" s="15" t="s">
        <v>15</v>
      </c>
      <c r="E24" s="13">
        <v>63.416954545969404</v>
      </c>
      <c r="F24" s="13">
        <f t="shared" si="1"/>
        <v>65</v>
      </c>
      <c r="G24" s="12"/>
      <c r="H24" s="12"/>
      <c r="I24" s="3" t="s">
        <v>45</v>
      </c>
      <c r="J24" s="39">
        <v>2018</v>
      </c>
      <c r="N24" s="3">
        <v>22</v>
      </c>
      <c r="O24" s="3" t="s">
        <v>45</v>
      </c>
      <c r="P24" s="23">
        <v>63.6</v>
      </c>
      <c r="Q24" s="21"/>
      <c r="S24" s="3" t="s">
        <v>45</v>
      </c>
      <c r="T24" s="23">
        <v>61.9</v>
      </c>
      <c r="W24" s="25"/>
      <c r="X24" s="16"/>
      <c r="Y24" s="16"/>
      <c r="Z24" s="16"/>
      <c r="AA24" s="16"/>
      <c r="AB24" s="16"/>
    </row>
    <row r="25" spans="1:28" x14ac:dyDescent="0.2">
      <c r="A25" s="3" t="s">
        <v>45</v>
      </c>
      <c r="B25" s="13">
        <v>64.327009910024543</v>
      </c>
      <c r="C25" s="34">
        <f t="shared" si="0"/>
        <v>63.6</v>
      </c>
      <c r="D25" s="15" t="s">
        <v>45</v>
      </c>
      <c r="E25" s="13">
        <v>62.977670135938979</v>
      </c>
      <c r="F25" s="13">
        <f t="shared" si="1"/>
        <v>61.9</v>
      </c>
      <c r="G25" s="12"/>
      <c r="H25" s="12"/>
      <c r="I25" s="3" t="s">
        <v>5</v>
      </c>
      <c r="J25" s="39">
        <v>2018</v>
      </c>
      <c r="N25" s="3">
        <v>23</v>
      </c>
      <c r="O25" s="3" t="s">
        <v>5</v>
      </c>
      <c r="P25" s="23">
        <v>62</v>
      </c>
      <c r="Q25" s="21"/>
      <c r="S25" s="12" t="s">
        <v>5</v>
      </c>
      <c r="T25" s="23">
        <v>62</v>
      </c>
      <c r="W25" s="25"/>
      <c r="X25" s="16"/>
      <c r="Y25" s="16"/>
      <c r="Z25" s="16"/>
      <c r="AA25" s="16"/>
      <c r="AB25" s="16"/>
    </row>
    <row r="26" spans="1:28" x14ac:dyDescent="0.2">
      <c r="A26" s="3" t="s">
        <v>15</v>
      </c>
      <c r="B26" s="13">
        <v>64.279039382439805</v>
      </c>
      <c r="C26" s="34">
        <f t="shared" si="0"/>
        <v>65</v>
      </c>
      <c r="D26" s="15" t="s">
        <v>7</v>
      </c>
      <c r="E26" s="13">
        <v>62.531239230169199</v>
      </c>
      <c r="F26" s="13">
        <f t="shared" si="1"/>
        <v>65.75</v>
      </c>
      <c r="G26" s="12"/>
      <c r="H26" s="12"/>
      <c r="I26" s="3" t="s">
        <v>17</v>
      </c>
      <c r="J26" s="39">
        <v>2018</v>
      </c>
      <c r="N26" s="3">
        <v>24</v>
      </c>
      <c r="O26" s="3" t="s">
        <v>17</v>
      </c>
      <c r="P26" s="23">
        <v>65</v>
      </c>
      <c r="Q26" s="21"/>
      <c r="S26" s="12" t="s">
        <v>17</v>
      </c>
      <c r="T26" s="23">
        <v>65</v>
      </c>
      <c r="W26" s="25"/>
      <c r="X26" s="16"/>
      <c r="Y26" s="16"/>
      <c r="Z26" s="16"/>
      <c r="AA26" s="16"/>
      <c r="AB26" s="16"/>
    </row>
    <row r="27" spans="1:28" x14ac:dyDescent="0.2">
      <c r="A27" s="3" t="s">
        <v>3</v>
      </c>
      <c r="B27" s="13">
        <v>64.024305216742462</v>
      </c>
      <c r="C27" s="34">
        <f t="shared" si="0"/>
        <v>65.5</v>
      </c>
      <c r="D27" s="15" t="s">
        <v>6</v>
      </c>
      <c r="E27" s="13">
        <v>62.518900343809008</v>
      </c>
      <c r="F27" s="13">
        <f t="shared" si="1"/>
        <v>65</v>
      </c>
      <c r="G27" s="12" t="s">
        <v>49</v>
      </c>
      <c r="H27" s="12"/>
      <c r="I27" s="3" t="s">
        <v>7</v>
      </c>
      <c r="J27" s="39">
        <v>2018</v>
      </c>
      <c r="N27" s="3">
        <v>25</v>
      </c>
      <c r="O27" s="3" t="s">
        <v>7</v>
      </c>
      <c r="P27" s="23">
        <v>65.75</v>
      </c>
      <c r="Q27" s="21"/>
      <c r="S27" s="12" t="s">
        <v>7</v>
      </c>
      <c r="T27" s="23">
        <v>65.75</v>
      </c>
      <c r="W27" s="25"/>
      <c r="X27" s="16"/>
      <c r="Y27" s="16"/>
      <c r="Z27" s="16"/>
      <c r="AA27" s="16"/>
      <c r="AB27" s="16"/>
    </row>
    <row r="28" spans="1:28" x14ac:dyDescent="0.2">
      <c r="A28" s="3" t="s">
        <v>0</v>
      </c>
      <c r="B28" s="13">
        <v>63.457188747547413</v>
      </c>
      <c r="C28" s="34">
        <f t="shared" si="0"/>
        <v>65</v>
      </c>
      <c r="D28" s="15" t="s">
        <v>36</v>
      </c>
      <c r="E28" s="13">
        <v>61.479504841370364</v>
      </c>
      <c r="F28" s="13">
        <f t="shared" si="1"/>
        <v>66.583333333333329</v>
      </c>
      <c r="G28" s="57">
        <f>AVERAGE(E28,B30)</f>
        <v>62.401717504849444</v>
      </c>
      <c r="H28" s="12"/>
      <c r="I28" s="3" t="s">
        <v>20</v>
      </c>
      <c r="J28" s="39">
        <v>2018</v>
      </c>
      <c r="N28" s="3">
        <v>26</v>
      </c>
      <c r="O28" s="3" t="s">
        <v>20</v>
      </c>
      <c r="P28" s="23">
        <v>65</v>
      </c>
      <c r="Q28" s="21"/>
      <c r="S28" s="12" t="s">
        <v>20</v>
      </c>
      <c r="T28" s="23">
        <v>65</v>
      </c>
      <c r="W28" s="25"/>
      <c r="X28" s="16"/>
      <c r="Y28" s="16"/>
      <c r="Z28" s="16"/>
      <c r="AA28" s="16"/>
      <c r="AB28" s="16"/>
    </row>
    <row r="29" spans="1:28" x14ac:dyDescent="0.2">
      <c r="A29" s="3" t="s">
        <v>23</v>
      </c>
      <c r="B29" s="13">
        <v>63.409340137967405</v>
      </c>
      <c r="C29" s="34">
        <f t="shared" si="0"/>
        <v>63.5</v>
      </c>
      <c r="D29" s="15" t="s">
        <v>22</v>
      </c>
      <c r="E29" s="13">
        <v>61.30121561606137</v>
      </c>
      <c r="F29" s="13">
        <f t="shared" si="1"/>
        <v>62.666666666666664</v>
      </c>
      <c r="G29" s="12"/>
      <c r="H29" s="12"/>
      <c r="I29" s="3" t="s">
        <v>16</v>
      </c>
      <c r="J29" s="39">
        <v>2018</v>
      </c>
      <c r="N29" s="3">
        <v>27</v>
      </c>
      <c r="O29" s="3" t="s">
        <v>16</v>
      </c>
      <c r="P29" s="23">
        <v>67</v>
      </c>
      <c r="Q29" s="21"/>
      <c r="S29" s="12" t="s">
        <v>16</v>
      </c>
      <c r="T29" s="23">
        <v>67</v>
      </c>
      <c r="W29" s="25"/>
      <c r="X29" s="16"/>
      <c r="Y29" s="16"/>
      <c r="Z29" s="16"/>
      <c r="AA29" s="16"/>
      <c r="AB29" s="16"/>
    </row>
    <row r="30" spans="1:28" x14ac:dyDescent="0.2">
      <c r="A30" s="3" t="s">
        <v>36</v>
      </c>
      <c r="B30" s="13">
        <v>63.323930168328523</v>
      </c>
      <c r="C30" s="34">
        <f t="shared" si="0"/>
        <v>67</v>
      </c>
      <c r="D30" s="15" t="s">
        <v>5</v>
      </c>
      <c r="E30" s="13">
        <v>61.287731040352405</v>
      </c>
      <c r="F30" s="13">
        <f t="shared" si="1"/>
        <v>62</v>
      </c>
      <c r="G30" s="12"/>
      <c r="H30" s="12"/>
      <c r="I30" s="3" t="s">
        <v>21</v>
      </c>
      <c r="J30" s="39">
        <v>2018</v>
      </c>
      <c r="N30" s="3">
        <v>28</v>
      </c>
      <c r="O30" s="3" t="s">
        <v>21</v>
      </c>
      <c r="P30" s="23">
        <v>65</v>
      </c>
      <c r="Q30" s="21"/>
      <c r="S30" s="12" t="s">
        <v>21</v>
      </c>
      <c r="T30" s="23">
        <v>60</v>
      </c>
      <c r="W30" s="25"/>
      <c r="X30" s="16"/>
      <c r="Y30" s="16"/>
      <c r="Z30" s="16"/>
      <c r="AA30" s="16"/>
      <c r="AB30" s="16"/>
    </row>
    <row r="31" spans="1:28" x14ac:dyDescent="0.2">
      <c r="A31" s="3" t="s">
        <v>22</v>
      </c>
      <c r="B31" s="13">
        <v>63.220418318180599</v>
      </c>
      <c r="C31" s="34">
        <f t="shared" si="0"/>
        <v>63.166666666666664</v>
      </c>
      <c r="D31" s="15" t="s">
        <v>8</v>
      </c>
      <c r="E31" s="13">
        <v>61.27011217043723</v>
      </c>
      <c r="F31" s="13">
        <f t="shared" si="1"/>
        <v>65</v>
      </c>
      <c r="G31" s="12"/>
      <c r="H31" s="12"/>
      <c r="I31" s="3" t="s">
        <v>11</v>
      </c>
      <c r="J31" s="39">
        <v>2018</v>
      </c>
      <c r="N31" s="3">
        <v>29</v>
      </c>
      <c r="O31" s="3" t="s">
        <v>11</v>
      </c>
      <c r="P31" s="23">
        <v>65.166666666666671</v>
      </c>
      <c r="Q31" s="21"/>
      <c r="S31" s="12" t="s">
        <v>11</v>
      </c>
      <c r="T31" s="23">
        <v>65.166666666666671</v>
      </c>
      <c r="X31" s="16"/>
      <c r="Y31" s="16"/>
      <c r="Z31" s="16"/>
      <c r="AA31" s="16"/>
      <c r="AB31" s="16"/>
    </row>
    <row r="32" spans="1:28" x14ac:dyDescent="0.2">
      <c r="A32" s="3" t="s">
        <v>31</v>
      </c>
      <c r="B32" s="13">
        <v>63.093079524244416</v>
      </c>
      <c r="C32" s="34">
        <f t="shared" si="0"/>
        <v>62</v>
      </c>
      <c r="D32" s="15" t="s">
        <v>0</v>
      </c>
      <c r="E32" s="13">
        <v>60.811568949202382</v>
      </c>
      <c r="F32" s="13">
        <f t="shared" si="1"/>
        <v>60</v>
      </c>
      <c r="G32" s="12"/>
      <c r="H32" s="12"/>
      <c r="I32" s="3" t="s">
        <v>24</v>
      </c>
      <c r="J32" s="39">
        <v>2018</v>
      </c>
      <c r="N32" s="3">
        <v>30</v>
      </c>
      <c r="O32" s="3" t="s">
        <v>24</v>
      </c>
      <c r="P32" s="23">
        <v>62.208219178082189</v>
      </c>
      <c r="Q32" s="21"/>
      <c r="S32" s="12" t="s">
        <v>24</v>
      </c>
      <c r="T32" s="23">
        <v>62.208219178082189</v>
      </c>
      <c r="W32" s="25"/>
      <c r="X32" s="16"/>
      <c r="Y32" s="16"/>
      <c r="Z32" s="16"/>
      <c r="AA32" s="16"/>
      <c r="AB32" s="16"/>
    </row>
    <row r="33" spans="1:28" x14ac:dyDescent="0.2">
      <c r="A33" s="3" t="s">
        <v>21</v>
      </c>
      <c r="B33" s="13">
        <v>62.849059637795868</v>
      </c>
      <c r="C33" s="34">
        <f t="shared" si="0"/>
        <v>65</v>
      </c>
      <c r="D33" s="15" t="s">
        <v>33</v>
      </c>
      <c r="E33" s="13">
        <v>60.799347001006261</v>
      </c>
      <c r="F33" s="13">
        <f t="shared" si="1"/>
        <v>63.25</v>
      </c>
      <c r="G33" s="12"/>
      <c r="H33" s="12"/>
      <c r="I33" s="3" t="s">
        <v>31</v>
      </c>
      <c r="J33" s="39">
        <v>2018</v>
      </c>
      <c r="N33" s="3">
        <v>31</v>
      </c>
      <c r="O33" s="3" t="s">
        <v>31</v>
      </c>
      <c r="P33" s="23">
        <v>62</v>
      </c>
      <c r="Q33" s="21"/>
      <c r="S33" s="12" t="s">
        <v>31</v>
      </c>
      <c r="T33" s="23">
        <v>61.666666666666664</v>
      </c>
      <c r="W33" s="25"/>
      <c r="X33" s="16"/>
      <c r="Y33" s="16"/>
      <c r="Z33" s="16"/>
      <c r="AA33" s="16"/>
      <c r="AB33" s="16"/>
    </row>
    <row r="34" spans="1:28" x14ac:dyDescent="0.2">
      <c r="A34" s="3" t="s">
        <v>8</v>
      </c>
      <c r="B34" s="13">
        <v>62.097396878784309</v>
      </c>
      <c r="C34" s="34">
        <f t="shared" si="0"/>
        <v>65</v>
      </c>
      <c r="D34" s="15" t="s">
        <v>21</v>
      </c>
      <c r="E34" s="13">
        <v>60.608350473692383</v>
      </c>
      <c r="F34" s="13">
        <f t="shared" si="1"/>
        <v>60</v>
      </c>
      <c r="G34" s="12"/>
      <c r="H34" s="12"/>
      <c r="I34" s="3" t="s">
        <v>8</v>
      </c>
      <c r="J34" s="39">
        <v>2018</v>
      </c>
      <c r="N34" s="3">
        <v>32</v>
      </c>
      <c r="O34" s="3" t="s">
        <v>8</v>
      </c>
      <c r="P34" s="23">
        <v>65</v>
      </c>
      <c r="Q34" s="21"/>
      <c r="S34" s="12" t="s">
        <v>8</v>
      </c>
      <c r="T34" s="23">
        <v>65</v>
      </c>
      <c r="W34" s="25"/>
      <c r="X34" s="16"/>
      <c r="Y34" s="16"/>
      <c r="Z34" s="16"/>
      <c r="AA34" s="16"/>
      <c r="AB34" s="16"/>
    </row>
    <row r="35" spans="1:28" x14ac:dyDescent="0.2">
      <c r="A35" s="3" t="s">
        <v>34</v>
      </c>
      <c r="B35" s="13">
        <v>61.726231973112604</v>
      </c>
      <c r="C35" s="34">
        <f t="shared" si="0"/>
        <v>62</v>
      </c>
      <c r="D35" s="15" t="s">
        <v>35</v>
      </c>
      <c r="E35" s="13">
        <v>60.528629365316867</v>
      </c>
      <c r="F35" s="13">
        <f t="shared" si="1"/>
        <v>65</v>
      </c>
      <c r="G35" s="12"/>
      <c r="H35" s="12"/>
      <c r="I35" s="3" t="s">
        <v>9</v>
      </c>
      <c r="J35" s="39">
        <v>2018</v>
      </c>
      <c r="N35" s="3">
        <v>33</v>
      </c>
      <c r="O35" s="3" t="s">
        <v>9</v>
      </c>
      <c r="P35" s="23">
        <v>65</v>
      </c>
      <c r="Q35" s="21"/>
      <c r="S35" s="12" t="s">
        <v>9</v>
      </c>
      <c r="T35" s="23">
        <v>65</v>
      </c>
      <c r="W35" s="25"/>
      <c r="X35" s="16"/>
      <c r="Y35" s="16"/>
      <c r="Z35" s="16"/>
      <c r="AA35" s="16"/>
      <c r="AB35" s="16"/>
    </row>
    <row r="36" spans="1:28" ht="15" x14ac:dyDescent="0.25">
      <c r="A36" s="3" t="s">
        <v>35</v>
      </c>
      <c r="B36" s="13">
        <v>61.59933106280203</v>
      </c>
      <c r="C36" s="34">
        <f t="shared" si="0"/>
        <v>65</v>
      </c>
      <c r="D36" s="15" t="s">
        <v>31</v>
      </c>
      <c r="E36" s="13">
        <v>60.12690536128008</v>
      </c>
      <c r="F36" s="13">
        <f t="shared" si="1"/>
        <v>61.666666666666664</v>
      </c>
      <c r="G36" s="12"/>
      <c r="H36" s="12"/>
      <c r="I36" s="3" t="s">
        <v>26</v>
      </c>
      <c r="J36" s="39">
        <v>2018</v>
      </c>
      <c r="N36" s="3">
        <v>34</v>
      </c>
      <c r="O36" s="3" t="s">
        <v>26</v>
      </c>
      <c r="P36" s="23">
        <v>65</v>
      </c>
      <c r="Q36" s="21"/>
      <c r="S36" s="12" t="s">
        <v>26</v>
      </c>
      <c r="T36" s="23">
        <v>64</v>
      </c>
      <c r="V36" s="20"/>
      <c r="W36" s="25"/>
      <c r="X36" s="16"/>
      <c r="Y36" s="16"/>
      <c r="Z36" s="16"/>
      <c r="AA36" s="16"/>
      <c r="AB36" s="16"/>
    </row>
    <row r="37" spans="1:28" ht="15" x14ac:dyDescent="0.25">
      <c r="A37" s="3" t="s">
        <v>24</v>
      </c>
      <c r="B37" s="13">
        <v>61.081822357191115</v>
      </c>
      <c r="C37" s="34">
        <f t="shared" si="0"/>
        <v>62.208219178082189</v>
      </c>
      <c r="D37" s="15" t="s">
        <v>34</v>
      </c>
      <c r="E37" s="13">
        <v>60.026502580052501</v>
      </c>
      <c r="F37" s="13">
        <f t="shared" si="1"/>
        <v>62</v>
      </c>
      <c r="G37" s="12"/>
      <c r="H37" s="12"/>
      <c r="I37" s="3" t="s">
        <v>32</v>
      </c>
      <c r="J37" s="39">
        <v>2018</v>
      </c>
      <c r="N37" s="3">
        <v>35</v>
      </c>
      <c r="O37" s="3" t="s">
        <v>32</v>
      </c>
      <c r="P37" s="23">
        <v>51</v>
      </c>
      <c r="Q37" s="21"/>
      <c r="S37" s="12" t="s">
        <v>32</v>
      </c>
      <c r="T37" s="23">
        <v>48</v>
      </c>
      <c r="U37" s="32"/>
      <c r="V37" s="20"/>
      <c r="W37" s="25"/>
      <c r="X37" s="16"/>
      <c r="Y37" s="16"/>
      <c r="Z37" s="16"/>
      <c r="AA37" s="16"/>
      <c r="AB37" s="16"/>
    </row>
    <row r="38" spans="1:28" ht="15" x14ac:dyDescent="0.25">
      <c r="A38" s="3" t="s">
        <v>33</v>
      </c>
      <c r="B38" s="13">
        <v>60.78495203860728</v>
      </c>
      <c r="C38" s="34">
        <f t="shared" si="0"/>
        <v>63.25</v>
      </c>
      <c r="D38" s="15" t="s">
        <v>23</v>
      </c>
      <c r="E38" s="13">
        <v>60.011627727666799</v>
      </c>
      <c r="F38" s="13">
        <f t="shared" si="1"/>
        <v>62</v>
      </c>
      <c r="G38" s="12"/>
      <c r="I38" s="3" t="s">
        <v>10</v>
      </c>
      <c r="J38" s="39">
        <v>2018</v>
      </c>
      <c r="N38" s="3">
        <v>36</v>
      </c>
      <c r="O38" s="3" t="s">
        <v>10</v>
      </c>
      <c r="P38" s="23">
        <v>65</v>
      </c>
      <c r="Q38" s="21"/>
      <c r="S38" s="12" t="s">
        <v>10</v>
      </c>
      <c r="T38" s="23">
        <v>62.679452054794524</v>
      </c>
      <c r="U38" s="32"/>
      <c r="W38" s="27"/>
    </row>
    <row r="39" spans="1:28" x14ac:dyDescent="0.2">
      <c r="A39" s="3" t="s">
        <v>5</v>
      </c>
      <c r="B39" s="13">
        <v>60.547399811697275</v>
      </c>
      <c r="C39" s="34">
        <f t="shared" si="0"/>
        <v>62</v>
      </c>
      <c r="D39" s="15" t="s">
        <v>24</v>
      </c>
      <c r="E39" s="13">
        <v>59.933570872073325</v>
      </c>
      <c r="F39" s="13">
        <f t="shared" si="1"/>
        <v>62.208219178082189</v>
      </c>
      <c r="I39" s="3" t="s">
        <v>12</v>
      </c>
      <c r="J39" s="39">
        <v>2018</v>
      </c>
      <c r="N39" s="3">
        <v>37</v>
      </c>
      <c r="O39" s="3" t="s">
        <v>12</v>
      </c>
      <c r="P39" s="23">
        <v>66</v>
      </c>
      <c r="Q39" s="21"/>
      <c r="S39" s="12" t="s">
        <v>12</v>
      </c>
      <c r="T39" s="23">
        <v>66</v>
      </c>
      <c r="V39" s="19"/>
      <c r="W39" s="28"/>
    </row>
    <row r="40" spans="1:28" ht="26.25" customHeight="1" x14ac:dyDescent="0.25">
      <c r="A40" s="1"/>
      <c r="B40" s="5"/>
      <c r="C40" s="5"/>
      <c r="D40" s="6"/>
      <c r="E40" s="5"/>
      <c r="F40" s="5"/>
      <c r="G40" s="30"/>
      <c r="H40" s="30"/>
      <c r="P40" s="13"/>
      <c r="Q40" s="13"/>
      <c r="T40" s="13"/>
      <c r="U40" s="13"/>
    </row>
    <row r="41" spans="1:28" ht="67.5" customHeight="1" thickBot="1" x14ac:dyDescent="0.25">
      <c r="A41" s="2" t="s">
        <v>39</v>
      </c>
      <c r="B41" s="38">
        <f>AVERAGE(B4:B39)</f>
        <v>65.436204277913262</v>
      </c>
      <c r="C41" s="38">
        <f>AVERAGE(C4:C39)</f>
        <v>64.198376458650444</v>
      </c>
      <c r="D41" s="7" t="str">
        <f>A41</f>
        <v>OECD</v>
      </c>
      <c r="E41" s="38">
        <f>AVERAGE(E4:E39)</f>
        <v>63.717808274972349</v>
      </c>
      <c r="F41" s="38">
        <f>AVERAGE(F4:F39)</f>
        <v>63.454750126839173</v>
      </c>
      <c r="G41" s="31"/>
      <c r="H41" s="31"/>
      <c r="K41" s="12"/>
      <c r="O41" s="3" t="s">
        <v>46</v>
      </c>
      <c r="P41" s="13">
        <f>AVERAGE(P4:P39)</f>
        <v>64.198376458650429</v>
      </c>
      <c r="Q41" s="29"/>
      <c r="S41" s="3" t="s">
        <v>46</v>
      </c>
      <c r="T41" s="13">
        <f>AVERAGE(T4:T39)</f>
        <v>63.454750126839173</v>
      </c>
    </row>
    <row r="42" spans="1:28" ht="38.25" customHeight="1" x14ac:dyDescent="0.25">
      <c r="A42" s="55" t="s">
        <v>37</v>
      </c>
      <c r="B42" s="56"/>
      <c r="C42" s="56"/>
      <c r="D42" s="56"/>
      <c r="E42" s="56"/>
      <c r="F42" s="56"/>
      <c r="G42" s="35"/>
      <c r="H42" s="36"/>
      <c r="I42" s="30"/>
      <c r="J42" s="30"/>
      <c r="K42" s="12"/>
    </row>
    <row r="43" spans="1:28" ht="41.25" customHeight="1" x14ac:dyDescent="0.25">
      <c r="A43" s="47" t="s">
        <v>48</v>
      </c>
      <c r="B43" s="48"/>
      <c r="C43" s="48"/>
      <c r="D43" s="48"/>
      <c r="E43" s="48"/>
      <c r="F43" s="48"/>
      <c r="I43" s="31"/>
      <c r="J43" s="31"/>
    </row>
    <row r="44" spans="1:28" ht="30" customHeight="1" x14ac:dyDescent="0.25">
      <c r="A44" s="47"/>
      <c r="B44" s="48"/>
      <c r="C44" s="48"/>
      <c r="D44" s="48"/>
      <c r="E44" s="48"/>
      <c r="F44" s="48"/>
      <c r="I44" s="36"/>
      <c r="J44" s="36"/>
    </row>
    <row r="45" spans="1:28" x14ac:dyDescent="0.2">
      <c r="A45" s="9"/>
      <c r="B45" s="9"/>
      <c r="C45" s="9"/>
      <c r="D45" s="9"/>
      <c r="E45" s="9"/>
      <c r="F45" s="9"/>
    </row>
    <row r="46" spans="1:28" ht="15" x14ac:dyDescent="0.25">
      <c r="A46" s="47" t="str">
        <f>Chart!A42</f>
        <v>Source: OECD estimates derived from the European and national labour force surveys, OECD Pensions at a Glance (http://oe.cd/pag).</v>
      </c>
      <c r="B46" s="48"/>
      <c r="C46" s="48"/>
      <c r="D46" s="48"/>
      <c r="E46" s="48"/>
      <c r="F46" s="48"/>
    </row>
  </sheetData>
  <mergeCells count="7">
    <mergeCell ref="A46:F46"/>
    <mergeCell ref="D2:F2"/>
    <mergeCell ref="A2:C2"/>
    <mergeCell ref="A1:F1"/>
    <mergeCell ref="A42:F42"/>
    <mergeCell ref="A44:F44"/>
    <mergeCell ref="A43:F43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Chart</vt:lpstr>
      <vt:lpstr>Data</vt:lpstr>
      <vt:lpstr>Chart!Print_Area</vt:lpstr>
      <vt:lpstr>Data!Print_Area</vt:lpstr>
    </vt:vector>
  </TitlesOfParts>
  <Company>OCDE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Andrea Vismara</cp:lastModifiedBy>
  <cp:lastPrinted>2018-10-26T08:37:10Z</cp:lastPrinted>
  <dcterms:created xsi:type="dcterms:W3CDTF">2002-04-21T15:55:06Z</dcterms:created>
  <dcterms:modified xsi:type="dcterms:W3CDTF">2020-02-05T17:16:26Z</dcterms:modified>
</cp:coreProperties>
</file>