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Il mio Drive\EPICODE\2) Secondo modulo\M2-1-1\"/>
    </mc:Choice>
  </mc:AlternateContent>
  <xr:revisionPtr revIDLastSave="0" documentId="13_ncr:1_{F756B10D-078C-4172-B747-36FDA3408D5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10" i="7"/>
  <c r="F8" i="7"/>
  <c r="F9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11" i="6"/>
  <c r="I9" i="5"/>
  <c r="I10" i="5"/>
  <c r="I11" i="5"/>
  <c r="I12" i="5"/>
  <c r="I13" i="5"/>
  <c r="I14" i="5"/>
  <c r="I15" i="5"/>
  <c r="I4" i="5"/>
  <c r="I5" i="5"/>
  <c r="I6" i="5"/>
  <c r="I7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6" i="4"/>
</calcChain>
</file>

<file path=xl/sharedStrings.xml><?xml version="1.0" encoding="utf-8"?>
<sst xmlns="http://schemas.openxmlformats.org/spreadsheetml/2006/main" count="1012" uniqueCount="659">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</sst>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b/>
      <sz val="15"/>
      <color rgb="FF1F497D"/>
      <name val="Calibri"/>
    </font>
    <font>
      <sz val="10"/>
      <color rgb="FF000000"/>
      <name val="Calibri"/>
      <scheme val="minor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4" fillId="5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 applyAlignment="1">
      <alignment horizontal="right"/>
    </xf>
    <xf numFmtId="0" fontId="1" fillId="2" borderId="16" xfId="0" applyFont="1" applyFill="1" applyBorder="1"/>
    <xf numFmtId="0" fontId="3" fillId="0" borderId="17" xfId="0" applyFont="1" applyBorder="1"/>
    <xf numFmtId="166" fontId="1" fillId="0" borderId="0" xfId="0" applyNumberFormat="1" applyFont="1"/>
    <xf numFmtId="0" fontId="5" fillId="6" borderId="16" xfId="0" applyFont="1" applyFill="1" applyBorder="1"/>
    <xf numFmtId="166" fontId="5" fillId="6" borderId="16" xfId="0" applyNumberFormat="1" applyFont="1" applyFill="1" applyBorder="1"/>
    <xf numFmtId="0" fontId="7" fillId="0" borderId="0" xfId="0" applyFont="1"/>
    <xf numFmtId="0" fontId="8" fillId="2" borderId="16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8" xfId="0" applyFont="1" applyBorder="1" applyAlignment="1">
      <alignment horizontal="center"/>
    </xf>
    <xf numFmtId="169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3" fillId="2" borderId="16" xfId="0" applyFont="1" applyFill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" fillId="0" borderId="19" xfId="0" applyFont="1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1" fillId="0" borderId="21" xfId="0" applyFont="1" applyBorder="1"/>
    <xf numFmtId="0" fontId="1" fillId="2" borderId="21" xfId="0" applyFont="1" applyFill="1" applyBorder="1"/>
    <xf numFmtId="165" fontId="1" fillId="0" borderId="21" xfId="0" applyNumberFormat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14" xfId="0" applyFont="1" applyBorder="1"/>
    <xf numFmtId="0" fontId="3" fillId="0" borderId="9" xfId="0" applyFont="1" applyBorder="1"/>
    <xf numFmtId="167" fontId="3" fillId="0" borderId="23" xfId="0" applyNumberFormat="1" applyFont="1" applyBorder="1"/>
    <xf numFmtId="167" fontId="3" fillId="0" borderId="14" xfId="0" applyNumberFormat="1" applyFont="1" applyBorder="1"/>
    <xf numFmtId="167" fontId="3" fillId="0" borderId="20" xfId="0" applyNumberFormat="1" applyFont="1" applyBorder="1"/>
    <xf numFmtId="167" fontId="3" fillId="0" borderId="9" xfId="0" applyNumberFormat="1" applyFont="1" applyBorder="1"/>
    <xf numFmtId="165" fontId="0" fillId="0" borderId="0" xfId="0" applyNumberFormat="1"/>
    <xf numFmtId="0" fontId="0" fillId="0" borderId="0" xfId="0" applyNumberFormat="1"/>
    <xf numFmtId="14" fontId="3" fillId="2" borderId="6" xfId="0" applyNumberFormat="1" applyFont="1" applyFill="1" applyBorder="1"/>
  </cellXfs>
  <cellStyles count="2">
    <cellStyle name="Normale" xfId="0" builtinId="0"/>
    <cellStyle name="Valuta" xfId="1" builtinId="4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border outline="0">
        <bottom style="thick">
          <color rgb="FFA6BFDD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Cerca_Vert_Spese-style" pivot="0" count="4" xr9:uid="{00000000-0011-0000-FFFF-FFFF01000000}">
      <tableStyleElement type="headerRow" dxfId="43"/>
      <tableStyleElement type="totalRow" dxfId="40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0A1F5E-AA95-41BE-B1BE-D136A35CBEC9}" name="Tabella3" displayName="Tabella3" ref="A3:E339" totalsRowShown="0" headerRowCellStyle="Normale" dataCellStyle="Normale">
  <autoFilter ref="A3:E339" xr:uid="{C50A1F5E-AA95-41BE-B1BE-D136A35CBEC9}"/>
  <tableColumns count="5">
    <tableColumn id="1" xr3:uid="{2DF0D8E1-4807-438E-AD51-E79D701C10A4}" name="MONITOR" dataCellStyle="Normale"/>
    <tableColumn id="2" xr3:uid="{2F4BB896-4089-425A-88D6-328D756336A7}" name="DESC" dataCellStyle="Normale"/>
    <tableColumn id="3" xr3:uid="{0747F167-7FC0-4AFF-BD7C-68C9384CF3F9}" name="IMPONIBILE" dataCellStyle="Valuta"/>
    <tableColumn id="4" xr3:uid="{3A47B05B-0FE1-4E03-958B-7DE82DF3837D}" name="IVA inclusa" dataDxfId="39" dataCellStyle="Normale">
      <calculatedColumnFormula>Tabella3[[#This Row],[IMPONIBILE]]*IVATOT</calculatedColumnFormula>
    </tableColumn>
    <tableColumn id="5" xr3:uid="{9114016E-BE4A-4FFC-81A5-C0A008B40FC6}" name="CONCAT" dataDxfId="38" dataCellStyle="Normale">
      <calculatedColumnFormula>_xlfn.CONCAT(Tabella3[[#This Row],[MONITOR]]," ",Tabella3[[#This Row],[DESC]])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37">
      <calculatedColumnFormula>_xlfn.XLOOKUP(Table_1[[#This Row],[Punteggio]],$F$3:$F$6,$G$3:$G$6,"")</calculatedColumnFormula>
    </tableColumn>
  </tableColumns>
  <tableStyleInfo name="Cerca_Vert_Giudizi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08C0EE-5410-48DD-94B5-EE39701D346E}" name="Tabella4" displayName="Tabella4" ref="H3:I7" totalsRowShown="0" headerRowCellStyle="Normale" dataCellStyle="Normale">
  <autoFilter ref="H3:I7" xr:uid="{6108C0EE-5410-48DD-94B5-EE39701D346E}"/>
  <tableColumns count="2">
    <tableColumn id="1" xr3:uid="{CDDCF89A-1B2B-41EA-B886-F75453B70CAF}" name="Colonna1" dataCellStyle="Normale"/>
    <tableColumn id="2" xr3:uid="{9481829C-48BE-4892-BE09-96BB4BC3BA6D}" name="Colonna2" dataDxfId="18" dataCellStyle="Normale">
      <calculatedColumnFormula>COUNTIF(Tabella6[Categoria],Tabella4[[#This Row],[Colonna1]])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187DB-2171-4867-9F20-DA641F5E6C8C}" name="Tabella5" displayName="Tabella5" ref="H8:I15" totalsRowShown="0" headerRowCellStyle="Normale" dataCellStyle="Normale">
  <autoFilter ref="H8:I15" xr:uid="{E2E187DB-2171-4867-9F20-DA641F5E6C8C}"/>
  <tableColumns count="2">
    <tableColumn id="1" xr3:uid="{A72A2176-1F36-461D-8604-D283EA2E935F}" name="Colonna1" dataCellStyle="Normale"/>
    <tableColumn id="2" xr3:uid="{6DE4A1C1-DAD8-4389-ADD0-32E7EF244445}" name="Colonna2" dataDxfId="17" dataCellStyle="Normale">
      <calculatedColumnFormula>COUNTIF(Tabella6[Cliente],Tabella5[[#This Row],[Colonna1]])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E95B2C-6DF9-4361-ADEB-28F1CC1205A8}" name="Tabella6" displayName="Tabella6" ref="A1:E80" totalsRowShown="0" dataDxfId="19" headerRowCellStyle="Normale">
  <autoFilter ref="A1:E80" xr:uid="{ECE95B2C-6DF9-4361-ADEB-28F1CC1205A8}"/>
  <tableColumns count="5">
    <tableColumn id="1" xr3:uid="{130B0BD0-8F7B-4842-8E68-B57AC1C374C9}" name="Data" dataDxfId="24"/>
    <tableColumn id="2" xr3:uid="{92426F67-4A42-4F2A-92DB-3B8B1958077C}" name="Cliente" dataDxfId="23"/>
    <tableColumn id="3" xr3:uid="{6969A48D-B133-4C0F-A373-91D68C6B3346}" name="Categoria" dataDxfId="22"/>
    <tableColumn id="4" xr3:uid="{AA71B461-2E38-4966-A14E-C8CD01C55527}" name="Importo fattura" dataDxfId="21"/>
    <tableColumn id="5" xr3:uid="{3DEB7732-5ECF-4D52-BFE5-4CD5AC8F63A0}" name="Spese di spedizione" dataDxfId="2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0CB1CE-0570-484C-9123-F3CE26133A7A}" name="Tabella7" displayName="Tabella7" ref="A3:E26" totalsRowShown="0" dataDxfId="10" headerRowBorderDxfId="16">
  <autoFilter ref="A3:E26" xr:uid="{D20CB1CE-0570-484C-9123-F3CE26133A7A}"/>
  <tableColumns count="5">
    <tableColumn id="1" xr3:uid="{694E934F-898D-4F71-98F9-0352E5E1134A}" name="mese" dataDxfId="15"/>
    <tableColumn id="2" xr3:uid="{FA5B65BF-2A82-4BC6-A3CD-8E19192EA4C2}" name="data" dataDxfId="14"/>
    <tableColumn id="3" xr3:uid="{EA077EF9-5303-43B2-8AEF-B325F520FCAB}" name="tipo" dataDxfId="13"/>
    <tableColumn id="4" xr3:uid="{71601128-A861-41ED-A8E9-A8818462BD1B}" name="descrizione" dataDxfId="12"/>
    <tableColumn id="5" xr3:uid="{4EFF2329-2302-4EF0-9C8F-2AA424AF196C}" name="importo" dataDxf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E1625-8F64-4197-8E80-0355C1E6B735}" name="Tabella8" displayName="Tabella8" ref="G5:H11" totalsRowShown="0" headerRowDxfId="1" dataDxfId="2" headerRowBorderDxfId="4" tableBorderDxfId="5">
  <autoFilter ref="G5:H11" xr:uid="{EA8E1625-8F64-4197-8E80-0355C1E6B735}"/>
  <tableColumns count="2">
    <tableColumn id="1" xr3:uid="{A24174DF-9E46-4DF4-A407-BF828D9E243F}" name="Colonna1" dataDxfId="3"/>
    <tableColumn id="2" xr3:uid="{0A840197-5B64-4158-9F7A-1E189CAB28D8}" name="Colonna2" dataDxfId="0">
      <calculatedColumnFormula>SUMIF(Tabella7[tipo],Tabella8[[#This Row],[Colonna1]],Tabella7[importo])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11" sqref="E1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" bestFit="1" customWidth="1"/>
    <col min="5" max="5" width="80.1093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31" t="s">
        <v>0</v>
      </c>
      <c r="B1" s="32"/>
      <c r="C1" s="32"/>
      <c r="D1" s="32"/>
      <c r="E1" s="32"/>
      <c r="F1" s="32"/>
      <c r="G1" s="3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4" t="s">
        <v>1</v>
      </c>
      <c r="B2" s="32"/>
      <c r="C2" s="32"/>
      <c r="D2" s="32"/>
      <c r="E2" s="3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" t="s">
        <v>7</v>
      </c>
      <c r="G3" s="4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38" t="s">
        <v>8</v>
      </c>
      <c r="B4" s="38" t="s">
        <v>9</v>
      </c>
      <c r="C4" s="39">
        <v>281000</v>
      </c>
      <c r="D4" s="40">
        <f>Tabella3[[#This Row],[IMPONIBILE]]*IVATOT</f>
        <v>56200</v>
      </c>
      <c r="E4" s="38" t="str">
        <f>_xlfn.CONCAT(Tabella3[[#This Row],[MONITOR]]," ",Tabella3[[#This Row],[DESC]])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38" t="s">
        <v>10</v>
      </c>
      <c r="B5" s="38" t="s">
        <v>11</v>
      </c>
      <c r="C5" s="39">
        <v>323000</v>
      </c>
      <c r="D5" s="40">
        <f>Tabella3[[#This Row],[IMPONIBILE]]*IVATOT</f>
        <v>64600</v>
      </c>
      <c r="E5" s="38" t="str">
        <f>_xlfn.CONCAT(Tabella3[[#This Row],[MONITOR]]," ",Tabella3[[#This Row],[DESC]])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38" t="s">
        <v>12</v>
      </c>
      <c r="B6" s="38" t="s">
        <v>13</v>
      </c>
      <c r="C6" s="39">
        <v>344000</v>
      </c>
      <c r="D6" s="40">
        <f>Tabella3[[#This Row],[IMPONIBILE]]*IVATOT</f>
        <v>68800</v>
      </c>
      <c r="E6" s="38" t="str">
        <f>_xlfn.CONCAT(Tabella3[[#This Row],[MONITOR]]," ",Tabella3[[#This Row],[DESC]])</f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38" t="s">
        <v>14</v>
      </c>
      <c r="B7" s="38" t="s">
        <v>15</v>
      </c>
      <c r="C7" s="39">
        <v>361000</v>
      </c>
      <c r="D7" s="40">
        <f>Tabella3[[#This Row],[IMPONIBILE]]*IVATOT</f>
        <v>72200</v>
      </c>
      <c r="E7" s="38" t="str">
        <f>_xlfn.CONCAT(Tabella3[[#This Row],[MONITOR]]," ",Tabella3[[#This Row],[DESC]])</f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38" t="s">
        <v>16</v>
      </c>
      <c r="B8" s="38" t="s">
        <v>17</v>
      </c>
      <c r="C8" s="39">
        <v>521000</v>
      </c>
      <c r="D8" s="40">
        <f>Tabella3[[#This Row],[IMPONIBILE]]*IVATOT</f>
        <v>104200</v>
      </c>
      <c r="E8" s="38" t="str">
        <f>_xlfn.CONCAT(Tabella3[[#This Row],[MONITOR]]," ",Tabella3[[#This Row],[DESC]])</f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38" t="s">
        <v>18</v>
      </c>
      <c r="B9" s="38" t="s">
        <v>19</v>
      </c>
      <c r="C9" s="39">
        <v>527000</v>
      </c>
      <c r="D9" s="40">
        <f>Tabella3[[#This Row],[IMPONIBILE]]*IVATOT</f>
        <v>105400</v>
      </c>
      <c r="E9" s="38" t="str">
        <f>_xlfn.CONCAT(Tabella3[[#This Row],[MONITOR]]," ",Tabella3[[#This Row],[DESC]])</f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38" t="s">
        <v>20</v>
      </c>
      <c r="B10" s="38" t="s">
        <v>21</v>
      </c>
      <c r="C10" s="39">
        <v>626000</v>
      </c>
      <c r="D10" s="40">
        <f>Tabella3[[#This Row],[IMPONIBILE]]*IVATOT</f>
        <v>125200</v>
      </c>
      <c r="E10" s="38" t="str">
        <f>_xlfn.CONCAT(Tabella3[[#This Row],[MONITOR]]," ",Tabella3[[#This Row],[DESC]])</f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38" t="s">
        <v>22</v>
      </c>
      <c r="B11" s="38" t="s">
        <v>23</v>
      </c>
      <c r="C11" s="39">
        <v>656000</v>
      </c>
      <c r="D11" s="40">
        <f>Tabella3[[#This Row],[IMPONIBILE]]*IVATOT</f>
        <v>131200</v>
      </c>
      <c r="E11" s="38" t="str">
        <f>_xlfn.CONCAT(Tabella3[[#This Row],[MONITOR]]," ",Tabella3[[#This Row],[DESC]])</f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38" t="s">
        <v>24</v>
      </c>
      <c r="B12" s="38" t="s">
        <v>25</v>
      </c>
      <c r="C12" s="39">
        <v>666000</v>
      </c>
      <c r="D12" s="40">
        <f>Tabella3[[#This Row],[IMPONIBILE]]*IVATOT</f>
        <v>133200</v>
      </c>
      <c r="E12" s="38" t="str">
        <f>_xlfn.CONCAT(Tabella3[[#This Row],[MONITOR]]," ",Tabella3[[#This Row],[DESC]])</f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38" t="s">
        <v>26</v>
      </c>
      <c r="B13" s="38" t="s">
        <v>27</v>
      </c>
      <c r="C13" s="39">
        <v>882000</v>
      </c>
      <c r="D13" s="40">
        <f>Tabella3[[#This Row],[IMPONIBILE]]*IVATOT</f>
        <v>176400</v>
      </c>
      <c r="E13" s="38" t="str">
        <f>_xlfn.CONCAT(Tabella3[[#This Row],[MONITOR]]," ",Tabella3[[#This Row],[DESC]])</f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38" t="s">
        <v>28</v>
      </c>
      <c r="B14" s="38" t="s">
        <v>29</v>
      </c>
      <c r="C14" s="39">
        <v>1108000</v>
      </c>
      <c r="D14" s="40">
        <f>Tabella3[[#This Row],[IMPONIBILE]]*IVATOT</f>
        <v>221600</v>
      </c>
      <c r="E14" s="38" t="str">
        <f>_xlfn.CONCAT(Tabella3[[#This Row],[MONITOR]]," ",Tabella3[[#This Row],[DESC]])</f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38" t="s">
        <v>30</v>
      </c>
      <c r="B15" s="38" t="s">
        <v>31</v>
      </c>
      <c r="C15" s="39">
        <v>1316000</v>
      </c>
      <c r="D15" s="40">
        <f>Tabella3[[#This Row],[IMPONIBILE]]*IVATOT</f>
        <v>263200</v>
      </c>
      <c r="E15" s="38" t="str">
        <f>_xlfn.CONCAT(Tabella3[[#This Row],[MONITOR]]," ",Tabella3[[#This Row],[DESC]])</f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38" t="s">
        <v>32</v>
      </c>
      <c r="B16" s="38" t="s">
        <v>33</v>
      </c>
      <c r="C16" s="39">
        <v>1594000</v>
      </c>
      <c r="D16" s="40">
        <f>Tabella3[[#This Row],[IMPONIBILE]]*IVATOT</f>
        <v>318800</v>
      </c>
      <c r="E16" s="38" t="str">
        <f>_xlfn.CONCAT(Tabella3[[#This Row],[MONITOR]]," ",Tabella3[[#This Row],[DESC]])</f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38" t="s">
        <v>34</v>
      </c>
      <c r="B17" s="38" t="s">
        <v>35</v>
      </c>
      <c r="C17" s="39">
        <v>2719000</v>
      </c>
      <c r="D17" s="40">
        <f>Tabella3[[#This Row],[IMPONIBILE]]*IVATOT</f>
        <v>543800</v>
      </c>
      <c r="E17" s="38" t="str">
        <f>_xlfn.CONCAT(Tabella3[[#This Row],[MONITOR]]," ",Tabella3[[#This Row],[DESC]])</f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38" t="s">
        <v>36</v>
      </c>
      <c r="B18" s="38"/>
      <c r="C18" s="39"/>
      <c r="D18" s="40">
        <f>Tabella3[[#This Row],[IMPONIBILE]]*IVATOT</f>
        <v>0</v>
      </c>
      <c r="E18" s="38" t="str">
        <f>_xlfn.CONCAT(Tabella3[[#This Row],[MONITOR]]," ",Tabella3[[#This Row],[DESC]])</f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38" t="s">
        <v>37</v>
      </c>
      <c r="B19" s="38" t="s">
        <v>38</v>
      </c>
      <c r="C19" s="39">
        <v>4092000</v>
      </c>
      <c r="D19" s="40">
        <f>Tabella3[[#This Row],[IMPONIBILE]]*IVATOT</f>
        <v>818400</v>
      </c>
      <c r="E19" s="38" t="str">
        <f>_xlfn.CONCAT(Tabella3[[#This Row],[MONITOR]]," ",Tabella3[[#This Row],[DESC]])</f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38" t="s">
        <v>39</v>
      </c>
      <c r="B20" s="38" t="s">
        <v>40</v>
      </c>
      <c r="C20" s="39">
        <v>13859000</v>
      </c>
      <c r="D20" s="40">
        <f>Tabella3[[#This Row],[IMPONIBILE]]*IVATOT</f>
        <v>2771800</v>
      </c>
      <c r="E20" s="38" t="str">
        <f>_xlfn.CONCAT(Tabella3[[#This Row],[MONITOR]]," ",Tabella3[[#This Row],[DESC]])</f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38" t="s">
        <v>41</v>
      </c>
      <c r="B21" s="38"/>
      <c r="C21" s="39"/>
      <c r="D21" s="40">
        <f>Tabella3[[#This Row],[IMPONIBILE]]*IVATOT</f>
        <v>0</v>
      </c>
      <c r="E21" s="38" t="str">
        <f>_xlfn.CONCAT(Tabella3[[#This Row],[MONITOR]]," ",Tabella3[[#This Row],[DESC]])</f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8" t="s">
        <v>42</v>
      </c>
      <c r="B22" s="38" t="s">
        <v>43</v>
      </c>
      <c r="C22" s="39">
        <v>167000</v>
      </c>
      <c r="D22" s="40">
        <f>Tabella3[[#This Row],[IMPONIBILE]]*IVATOT</f>
        <v>33400</v>
      </c>
      <c r="E22" s="38" t="str">
        <f>_xlfn.CONCAT(Tabella3[[#This Row],[MONITOR]]," ",Tabella3[[#This Row],[DESC]])</f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8" t="s">
        <v>44</v>
      </c>
      <c r="B23" s="38" t="s">
        <v>45</v>
      </c>
      <c r="C23" s="39">
        <v>202000</v>
      </c>
      <c r="D23" s="40">
        <f>Tabella3[[#This Row],[IMPONIBILE]]*IVATOT</f>
        <v>40400</v>
      </c>
      <c r="E23" s="38" t="str">
        <f>_xlfn.CONCAT(Tabella3[[#This Row],[MONITOR]]," ",Tabella3[[#This Row],[DESC]])</f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8" t="s">
        <v>46</v>
      </c>
      <c r="B24" s="38" t="s">
        <v>47</v>
      </c>
      <c r="C24" s="39">
        <v>203000</v>
      </c>
      <c r="D24" s="40">
        <f>Tabella3[[#This Row],[IMPONIBILE]]*IVATOT</f>
        <v>40600</v>
      </c>
      <c r="E24" s="38" t="str">
        <f>_xlfn.CONCAT(Tabella3[[#This Row],[MONITOR]]," ",Tabella3[[#This Row],[DESC]])</f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8" t="s">
        <v>48</v>
      </c>
      <c r="B25" s="38" t="s">
        <v>45</v>
      </c>
      <c r="C25" s="39">
        <v>234000</v>
      </c>
      <c r="D25" s="40">
        <f>Tabella3[[#This Row],[IMPONIBILE]]*IVATOT</f>
        <v>46800</v>
      </c>
      <c r="E25" s="38" t="str">
        <f>_xlfn.CONCAT(Tabella3[[#This Row],[MONITOR]]," ",Tabella3[[#This Row],[DESC]])</f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8" t="s">
        <v>49</v>
      </c>
      <c r="B26" s="38" t="s">
        <v>50</v>
      </c>
      <c r="C26" s="39">
        <v>252000</v>
      </c>
      <c r="D26" s="40">
        <f>Tabella3[[#This Row],[IMPONIBILE]]*IVATOT</f>
        <v>50400</v>
      </c>
      <c r="E26" s="38" t="str">
        <f>_xlfn.CONCAT(Tabella3[[#This Row],[MONITOR]]," ",Tabella3[[#This Row],[DESC]])</f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8" t="s">
        <v>51</v>
      </c>
      <c r="B27" s="38" t="s">
        <v>45</v>
      </c>
      <c r="C27" s="39">
        <v>259000</v>
      </c>
      <c r="D27" s="40">
        <f>Tabella3[[#This Row],[IMPONIBILE]]*IVATOT</f>
        <v>51800</v>
      </c>
      <c r="E27" s="38" t="str">
        <f>_xlfn.CONCAT(Tabella3[[#This Row],[MONITOR]]," ",Tabella3[[#This Row],[DESC]])</f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8" t="s">
        <v>52</v>
      </c>
      <c r="B28" s="38" t="s">
        <v>53</v>
      </c>
      <c r="C28" s="39">
        <v>269000</v>
      </c>
      <c r="D28" s="40">
        <f>Tabella3[[#This Row],[IMPONIBILE]]*IVATOT</f>
        <v>53800</v>
      </c>
      <c r="E28" s="38" t="str">
        <f>_xlfn.CONCAT(Tabella3[[#This Row],[MONITOR]]," ",Tabella3[[#This Row],[DESC]])</f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38" t="s">
        <v>54</v>
      </c>
      <c r="B29" s="38" t="s">
        <v>55</v>
      </c>
      <c r="C29" s="39">
        <v>271000</v>
      </c>
      <c r="D29" s="40">
        <f>Tabella3[[#This Row],[IMPONIBILE]]*IVATOT</f>
        <v>54200</v>
      </c>
      <c r="E29" s="38" t="str">
        <f>_xlfn.CONCAT(Tabella3[[#This Row],[MONITOR]]," ",Tabella3[[#This Row],[DESC]])</f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38" t="s">
        <v>56</v>
      </c>
      <c r="B30" s="38" t="s">
        <v>57</v>
      </c>
      <c r="C30" s="39">
        <v>292000</v>
      </c>
      <c r="D30" s="40">
        <f>Tabella3[[#This Row],[IMPONIBILE]]*IVATOT</f>
        <v>58400</v>
      </c>
      <c r="E30" s="38" t="str">
        <f>_xlfn.CONCAT(Tabella3[[#This Row],[MONITOR]]," ",Tabella3[[#This Row],[DESC]])</f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38" t="s">
        <v>58</v>
      </c>
      <c r="B31" s="38" t="s">
        <v>59</v>
      </c>
      <c r="C31" s="39">
        <v>293000</v>
      </c>
      <c r="D31" s="40">
        <f>Tabella3[[#This Row],[IMPONIBILE]]*IVATOT</f>
        <v>58600</v>
      </c>
      <c r="E31" s="38" t="str">
        <f>_xlfn.CONCAT(Tabella3[[#This Row],[MONITOR]]," ",Tabella3[[#This Row],[DESC]])</f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38" t="s">
        <v>60</v>
      </c>
      <c r="B32" s="38" t="s">
        <v>45</v>
      </c>
      <c r="C32" s="39">
        <v>307000</v>
      </c>
      <c r="D32" s="40">
        <f>Tabella3[[#This Row],[IMPONIBILE]]*IVATOT</f>
        <v>61400</v>
      </c>
      <c r="E32" s="38" t="str">
        <f>_xlfn.CONCAT(Tabella3[[#This Row],[MONITOR]]," ",Tabella3[[#This Row],[DESC]])</f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38" t="s">
        <v>61</v>
      </c>
      <c r="B33" s="38" t="s">
        <v>62</v>
      </c>
      <c r="C33" s="39">
        <v>440000</v>
      </c>
      <c r="D33" s="40">
        <f>Tabella3[[#This Row],[IMPONIBILE]]*IVATOT</f>
        <v>88000</v>
      </c>
      <c r="E33" s="38" t="str">
        <f>_xlfn.CONCAT(Tabella3[[#This Row],[MONITOR]]," ",Tabella3[[#This Row],[DESC]])</f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38" t="s">
        <v>63</v>
      </c>
      <c r="B34" s="38" t="s">
        <v>64</v>
      </c>
      <c r="C34" s="39">
        <v>487000</v>
      </c>
      <c r="D34" s="40">
        <f>Tabella3[[#This Row],[IMPONIBILE]]*IVATOT</f>
        <v>97400</v>
      </c>
      <c r="E34" s="38" t="str">
        <f>_xlfn.CONCAT(Tabella3[[#This Row],[MONITOR]]," ",Tabella3[[#This Row],[DESC]])</f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38" t="s">
        <v>65</v>
      </c>
      <c r="B35" s="38" t="s">
        <v>66</v>
      </c>
      <c r="C35" s="39">
        <v>566000</v>
      </c>
      <c r="D35" s="40">
        <f>Tabella3[[#This Row],[IMPONIBILE]]*IVATOT</f>
        <v>113200</v>
      </c>
      <c r="E35" s="38" t="str">
        <f>_xlfn.CONCAT(Tabella3[[#This Row],[MONITOR]]," ",Tabella3[[#This Row],[DESC]])</f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38" t="s">
        <v>67</v>
      </c>
      <c r="B36" s="38" t="s">
        <v>64</v>
      </c>
      <c r="C36" s="39">
        <v>802000</v>
      </c>
      <c r="D36" s="40">
        <f>Tabella3[[#This Row],[IMPONIBILE]]*IVATOT</f>
        <v>160400</v>
      </c>
      <c r="E36" s="38" t="str">
        <f>_xlfn.CONCAT(Tabella3[[#This Row],[MONITOR]]," ",Tabella3[[#This Row],[DESC]])</f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38" t="s">
        <v>68</v>
      </c>
      <c r="B37" s="38" t="s">
        <v>69</v>
      </c>
      <c r="C37" s="39">
        <v>1579000</v>
      </c>
      <c r="D37" s="40">
        <f>Tabella3[[#This Row],[IMPONIBILE]]*IVATOT</f>
        <v>315800</v>
      </c>
      <c r="E37" s="38" t="str">
        <f>_xlfn.CONCAT(Tabella3[[#This Row],[MONITOR]]," ",Tabella3[[#This Row],[DESC]])</f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38" t="s">
        <v>70</v>
      </c>
      <c r="B38" s="38"/>
      <c r="C38" s="39"/>
      <c r="D38" s="40">
        <f>Tabella3[[#This Row],[IMPONIBILE]]*IVATOT</f>
        <v>0</v>
      </c>
      <c r="E38" s="38" t="str">
        <f>_xlfn.CONCAT(Tabella3[[#This Row],[MONITOR]]," ",Tabella3[[#This Row],[DESC]])</f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38" t="s">
        <v>71</v>
      </c>
      <c r="B39" s="38" t="s">
        <v>72</v>
      </c>
      <c r="C39" s="39">
        <v>70000</v>
      </c>
      <c r="D39" s="40">
        <f>Tabella3[[#This Row],[IMPONIBILE]]*IVATOT</f>
        <v>14000</v>
      </c>
      <c r="E39" s="38" t="str">
        <f>_xlfn.CONCAT(Tabella3[[#This Row],[MONITOR]]," ",Tabella3[[#This Row],[DESC]])</f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38" t="s">
        <v>73</v>
      </c>
      <c r="B40" s="38" t="s">
        <v>74</v>
      </c>
      <c r="C40" s="39">
        <v>104000</v>
      </c>
      <c r="D40" s="40">
        <f>Tabella3[[#This Row],[IMPONIBILE]]*IVATOT</f>
        <v>20800</v>
      </c>
      <c r="E40" s="38" t="str">
        <f>_xlfn.CONCAT(Tabella3[[#This Row],[MONITOR]]," ",Tabella3[[#This Row],[DESC]])</f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38" t="s">
        <v>75</v>
      </c>
      <c r="B41" s="38" t="s">
        <v>76</v>
      </c>
      <c r="C41" s="39">
        <v>127000</v>
      </c>
      <c r="D41" s="40">
        <f>Tabella3[[#This Row],[IMPONIBILE]]*IVATOT</f>
        <v>25400</v>
      </c>
      <c r="E41" s="38" t="str">
        <f>_xlfn.CONCAT(Tabella3[[#This Row],[MONITOR]]," ",Tabella3[[#This Row],[DESC]])</f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38" t="s">
        <v>77</v>
      </c>
      <c r="B42" s="38" t="s">
        <v>78</v>
      </c>
      <c r="C42" s="39">
        <v>162000</v>
      </c>
      <c r="D42" s="40">
        <f>Tabella3[[#This Row],[IMPONIBILE]]*IVATOT</f>
        <v>32400</v>
      </c>
      <c r="E42" s="38" t="str">
        <f>_xlfn.CONCAT(Tabella3[[#This Row],[MONITOR]]," ",Tabella3[[#This Row],[DESC]])</f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38" t="s">
        <v>79</v>
      </c>
      <c r="B43" s="38" t="s">
        <v>80</v>
      </c>
      <c r="C43" s="39">
        <v>179000</v>
      </c>
      <c r="D43" s="40">
        <f>Tabella3[[#This Row],[IMPONIBILE]]*IVATOT</f>
        <v>35800</v>
      </c>
      <c r="E43" s="38" t="str">
        <f>_xlfn.CONCAT(Tabella3[[#This Row],[MONITOR]]," ",Tabella3[[#This Row],[DESC]])</f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38" t="s">
        <v>81</v>
      </c>
      <c r="B44" s="38" t="s">
        <v>82</v>
      </c>
      <c r="C44" s="39">
        <v>186000</v>
      </c>
      <c r="D44" s="40">
        <f>Tabella3[[#This Row],[IMPONIBILE]]*IVATOT</f>
        <v>37200</v>
      </c>
      <c r="E44" s="38" t="str">
        <f>_xlfn.CONCAT(Tabella3[[#This Row],[MONITOR]]," ",Tabella3[[#This Row],[DESC]])</f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38" t="s">
        <v>83</v>
      </c>
      <c r="B45" s="38" t="s">
        <v>82</v>
      </c>
      <c r="C45" s="39">
        <v>186000</v>
      </c>
      <c r="D45" s="40">
        <f>Tabella3[[#This Row],[IMPONIBILE]]*IVATOT</f>
        <v>37200</v>
      </c>
      <c r="E45" s="38" t="str">
        <f>_xlfn.CONCAT(Tabella3[[#This Row],[MONITOR]]," ",Tabella3[[#This Row],[DESC]])</f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38" t="s">
        <v>84</v>
      </c>
      <c r="B46" s="38" t="s">
        <v>85</v>
      </c>
      <c r="C46" s="39">
        <v>203000</v>
      </c>
      <c r="D46" s="40">
        <f>Tabella3[[#This Row],[IMPONIBILE]]*IVATOT</f>
        <v>40600</v>
      </c>
      <c r="E46" s="38" t="str">
        <f>_xlfn.CONCAT(Tabella3[[#This Row],[MONITOR]]," ",Tabella3[[#This Row],[DESC]])</f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38" t="s">
        <v>86</v>
      </c>
      <c r="B47" s="38" t="s">
        <v>80</v>
      </c>
      <c r="C47" s="39">
        <v>212000</v>
      </c>
      <c r="D47" s="40">
        <f>Tabella3[[#This Row],[IMPONIBILE]]*IVATOT</f>
        <v>42400</v>
      </c>
      <c r="E47" s="38" t="str">
        <f>_xlfn.CONCAT(Tabella3[[#This Row],[MONITOR]]," ",Tabella3[[#This Row],[DESC]])</f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38" t="s">
        <v>87</v>
      </c>
      <c r="B48" s="38" t="s">
        <v>88</v>
      </c>
      <c r="C48" s="39">
        <v>222000</v>
      </c>
      <c r="D48" s="40">
        <f>Tabella3[[#This Row],[IMPONIBILE]]*IVATOT</f>
        <v>44400</v>
      </c>
      <c r="E48" s="38" t="str">
        <f>_xlfn.CONCAT(Tabella3[[#This Row],[MONITOR]]," ",Tabella3[[#This Row],[DESC]])</f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38" t="s">
        <v>89</v>
      </c>
      <c r="B49" s="38" t="s">
        <v>90</v>
      </c>
      <c r="C49" s="39">
        <v>245000</v>
      </c>
      <c r="D49" s="40">
        <f>Tabella3[[#This Row],[IMPONIBILE]]*IVATOT</f>
        <v>49000</v>
      </c>
      <c r="E49" s="38" t="str">
        <f>_xlfn.CONCAT(Tabella3[[#This Row],[MONITOR]]," ",Tabella3[[#This Row],[DESC]])</f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38" t="s">
        <v>91</v>
      </c>
      <c r="B50" s="38" t="s">
        <v>92</v>
      </c>
      <c r="C50" s="39">
        <v>251000</v>
      </c>
      <c r="D50" s="40">
        <f>Tabella3[[#This Row],[IMPONIBILE]]*IVATOT</f>
        <v>50200</v>
      </c>
      <c r="E50" s="38" t="str">
        <f>_xlfn.CONCAT(Tabella3[[#This Row],[MONITOR]]," ",Tabella3[[#This Row],[DESC]])</f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38" t="s">
        <v>93</v>
      </c>
      <c r="B51" s="38" t="s">
        <v>94</v>
      </c>
      <c r="C51" s="39">
        <v>257000</v>
      </c>
      <c r="D51" s="40">
        <f>Tabella3[[#This Row],[IMPONIBILE]]*IVATOT</f>
        <v>51400</v>
      </c>
      <c r="E51" s="38" t="str">
        <f>_xlfn.CONCAT(Tabella3[[#This Row],[MONITOR]]," ",Tabella3[[#This Row],[DESC]])</f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38" t="s">
        <v>95</v>
      </c>
      <c r="B52" s="38" t="s">
        <v>94</v>
      </c>
      <c r="C52" s="39">
        <v>269000</v>
      </c>
      <c r="D52" s="40">
        <f>Tabella3[[#This Row],[IMPONIBILE]]*IVATOT</f>
        <v>53800</v>
      </c>
      <c r="E52" s="38" t="str">
        <f>_xlfn.CONCAT(Tabella3[[#This Row],[MONITOR]]," ",Tabella3[[#This Row],[DESC]])</f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38" t="s">
        <v>96</v>
      </c>
      <c r="B53" s="38" t="s">
        <v>97</v>
      </c>
      <c r="C53" s="39">
        <v>314000</v>
      </c>
      <c r="D53" s="40">
        <f>Tabella3[[#This Row],[IMPONIBILE]]*IVATOT</f>
        <v>62800</v>
      </c>
      <c r="E53" s="38" t="str">
        <f>_xlfn.CONCAT(Tabella3[[#This Row],[MONITOR]]," ",Tabella3[[#This Row],[DESC]])</f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38" t="s">
        <v>98</v>
      </c>
      <c r="B54" s="38" t="s">
        <v>99</v>
      </c>
      <c r="C54" s="39">
        <v>325000</v>
      </c>
      <c r="D54" s="40">
        <f>Tabella3[[#This Row],[IMPONIBILE]]*IVATOT</f>
        <v>65000</v>
      </c>
      <c r="E54" s="38" t="str">
        <f>_xlfn.CONCAT(Tabella3[[#This Row],[MONITOR]]," ",Tabella3[[#This Row],[DESC]])</f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38" t="s">
        <v>100</v>
      </c>
      <c r="B55" s="38" t="s">
        <v>101</v>
      </c>
      <c r="C55" s="39">
        <v>347000</v>
      </c>
      <c r="D55" s="40">
        <f>Tabella3[[#This Row],[IMPONIBILE]]*IVATOT</f>
        <v>69400</v>
      </c>
      <c r="E55" s="38" t="str">
        <f>_xlfn.CONCAT(Tabella3[[#This Row],[MONITOR]]," ",Tabella3[[#This Row],[DESC]])</f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38" t="s">
        <v>102</v>
      </c>
      <c r="B56" s="38" t="s">
        <v>97</v>
      </c>
      <c r="C56" s="39">
        <v>369000</v>
      </c>
      <c r="D56" s="40">
        <f>Tabella3[[#This Row],[IMPONIBILE]]*IVATOT</f>
        <v>73800</v>
      </c>
      <c r="E56" s="38" t="str">
        <f>_xlfn.CONCAT(Tabella3[[#This Row],[MONITOR]]," ",Tabella3[[#This Row],[DESC]])</f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38" t="s">
        <v>103</v>
      </c>
      <c r="B57" s="38" t="s">
        <v>104</v>
      </c>
      <c r="C57" s="39">
        <v>402000</v>
      </c>
      <c r="D57" s="40">
        <f>Tabella3[[#This Row],[IMPONIBILE]]*IVATOT</f>
        <v>80400</v>
      </c>
      <c r="E57" s="38" t="str">
        <f>_xlfn.CONCAT(Tabella3[[#This Row],[MONITOR]]," ",Tabella3[[#This Row],[DESC]])</f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38" t="s">
        <v>105</v>
      </c>
      <c r="B58" s="38" t="s">
        <v>97</v>
      </c>
      <c r="C58" s="39">
        <v>471000</v>
      </c>
      <c r="D58" s="40">
        <f>Tabella3[[#This Row],[IMPONIBILE]]*IVATOT</f>
        <v>94200</v>
      </c>
      <c r="E58" s="38" t="str">
        <f>_xlfn.CONCAT(Tabella3[[#This Row],[MONITOR]]," ",Tabella3[[#This Row],[DESC]])</f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38" t="s">
        <v>106</v>
      </c>
      <c r="B59" s="38" t="s">
        <v>99</v>
      </c>
      <c r="C59" s="39">
        <v>476000</v>
      </c>
      <c r="D59" s="40">
        <f>Tabella3[[#This Row],[IMPONIBILE]]*IVATOT</f>
        <v>95200</v>
      </c>
      <c r="E59" s="38" t="str">
        <f>_xlfn.CONCAT(Tabella3[[#This Row],[MONITOR]]," ",Tabella3[[#This Row],[DESC]])</f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38" t="s">
        <v>107</v>
      </c>
      <c r="B60" s="38" t="s">
        <v>104</v>
      </c>
      <c r="C60" s="39">
        <v>492000</v>
      </c>
      <c r="D60" s="40">
        <f>Tabella3[[#This Row],[IMPONIBILE]]*IVATOT</f>
        <v>98400</v>
      </c>
      <c r="E60" s="38" t="str">
        <f>_xlfn.CONCAT(Tabella3[[#This Row],[MONITOR]]," ",Tabella3[[#This Row],[DESC]])</f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38" t="s">
        <v>108</v>
      </c>
      <c r="B61" s="38" t="s">
        <v>109</v>
      </c>
      <c r="C61" s="39">
        <v>531000</v>
      </c>
      <c r="D61" s="40">
        <f>Tabella3[[#This Row],[IMPONIBILE]]*IVATOT</f>
        <v>106200</v>
      </c>
      <c r="E61" s="38" t="str">
        <f>_xlfn.CONCAT(Tabella3[[#This Row],[MONITOR]]," ",Tabella3[[#This Row],[DESC]])</f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38" t="s">
        <v>110</v>
      </c>
      <c r="B62" s="38" t="s">
        <v>97</v>
      </c>
      <c r="C62" s="39">
        <v>552000</v>
      </c>
      <c r="D62" s="40">
        <f>Tabella3[[#This Row],[IMPONIBILE]]*IVATOT</f>
        <v>110400</v>
      </c>
      <c r="E62" s="38" t="str">
        <f>_xlfn.CONCAT(Tabella3[[#This Row],[MONITOR]]," ",Tabella3[[#This Row],[DESC]])</f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38" t="s">
        <v>111</v>
      </c>
      <c r="B63" s="38" t="s">
        <v>112</v>
      </c>
      <c r="C63" s="39">
        <v>1487000</v>
      </c>
      <c r="D63" s="40">
        <f>Tabella3[[#This Row],[IMPONIBILE]]*IVATOT</f>
        <v>297400</v>
      </c>
      <c r="E63" s="38" t="str">
        <f>_xlfn.CONCAT(Tabella3[[#This Row],[MONITOR]]," ",Tabella3[[#This Row],[DESC]])</f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38" t="s">
        <v>113</v>
      </c>
      <c r="B64" s="38"/>
      <c r="C64" s="39"/>
      <c r="D64" s="40">
        <f>Tabella3[[#This Row],[IMPONIBILE]]*IVATOT</f>
        <v>0</v>
      </c>
      <c r="E64" s="38" t="str">
        <f>_xlfn.CONCAT(Tabella3[[#This Row],[MONITOR]]," ",Tabella3[[#This Row],[DESC]])</f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38" t="s">
        <v>114</v>
      </c>
      <c r="B65" s="38" t="s">
        <v>115</v>
      </c>
      <c r="C65" s="39">
        <v>101000</v>
      </c>
      <c r="D65" s="40">
        <f>Tabella3[[#This Row],[IMPONIBILE]]*IVATOT</f>
        <v>20200</v>
      </c>
      <c r="E65" s="38" t="str">
        <f>_xlfn.CONCAT(Tabella3[[#This Row],[MONITOR]]," ",Tabella3[[#This Row],[DESC]])</f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38" t="s">
        <v>116</v>
      </c>
      <c r="B66" s="38" t="s">
        <v>117</v>
      </c>
      <c r="C66" s="39">
        <v>38000</v>
      </c>
      <c r="D66" s="40">
        <f>Tabella3[[#This Row],[IMPONIBILE]]*IVATOT</f>
        <v>7600</v>
      </c>
      <c r="E66" s="38" t="str">
        <f>_xlfn.CONCAT(Tabella3[[#This Row],[MONITOR]]," ",Tabella3[[#This Row],[DESC]])</f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38" t="s">
        <v>118</v>
      </c>
      <c r="B67" s="38" t="s">
        <v>119</v>
      </c>
      <c r="C67" s="39">
        <v>137000</v>
      </c>
      <c r="D67" s="40">
        <f>Tabella3[[#This Row],[IMPONIBILE]]*IVATOT</f>
        <v>27400</v>
      </c>
      <c r="E67" s="38" t="str">
        <f>_xlfn.CONCAT(Tabella3[[#This Row],[MONITOR]]," ",Tabella3[[#This Row],[DESC]])</f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38" t="s">
        <v>120</v>
      </c>
      <c r="B68" s="38" t="s">
        <v>121</v>
      </c>
      <c r="C68" s="39">
        <v>222000</v>
      </c>
      <c r="D68" s="40">
        <f>Tabella3[[#This Row],[IMPONIBILE]]*IVATOT</f>
        <v>44400</v>
      </c>
      <c r="E68" s="38" t="str">
        <f>_xlfn.CONCAT(Tabella3[[#This Row],[MONITOR]]," ",Tabella3[[#This Row],[DESC]])</f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38" t="s">
        <v>122</v>
      </c>
      <c r="B69" s="38" t="s">
        <v>123</v>
      </c>
      <c r="C69" s="39">
        <v>501000</v>
      </c>
      <c r="D69" s="40">
        <f>Tabella3[[#This Row],[IMPONIBILE]]*IVATOT</f>
        <v>100200</v>
      </c>
      <c r="E69" s="38" t="str">
        <f>_xlfn.CONCAT(Tabella3[[#This Row],[MONITOR]]," ",Tabella3[[#This Row],[DESC]])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38" t="s">
        <v>124</v>
      </c>
      <c r="B70" s="38" t="s">
        <v>125</v>
      </c>
      <c r="C70" s="39">
        <v>428000</v>
      </c>
      <c r="D70" s="40">
        <f>Tabella3[[#This Row],[IMPONIBILE]]*IVATOT</f>
        <v>85600</v>
      </c>
      <c r="E70" s="38" t="str">
        <f>_xlfn.CONCAT(Tabella3[[#This Row],[MONITOR]]," ",Tabella3[[#This Row],[DESC]])</f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38" t="s">
        <v>126</v>
      </c>
      <c r="B71" s="38" t="s">
        <v>127</v>
      </c>
      <c r="C71" s="39">
        <v>561000</v>
      </c>
      <c r="D71" s="40">
        <f>Tabella3[[#This Row],[IMPONIBILE]]*IVATOT</f>
        <v>112200</v>
      </c>
      <c r="E71" s="38" t="str">
        <f>_xlfn.CONCAT(Tabella3[[#This Row],[MONITOR]]," ",Tabella3[[#This Row],[DESC]])</f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38" t="s">
        <v>128</v>
      </c>
      <c r="B72" s="38" t="s">
        <v>129</v>
      </c>
      <c r="C72" s="39">
        <v>1578000</v>
      </c>
      <c r="D72" s="40">
        <f>Tabella3[[#This Row],[IMPONIBILE]]*IVATOT</f>
        <v>315600</v>
      </c>
      <c r="E72" s="38" t="str">
        <f>_xlfn.CONCAT(Tabella3[[#This Row],[MONITOR]]," ",Tabella3[[#This Row],[DESC]])</f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38" t="s">
        <v>130</v>
      </c>
      <c r="B73" s="38" t="s">
        <v>131</v>
      </c>
      <c r="C73" s="39">
        <v>34000</v>
      </c>
      <c r="D73" s="40">
        <f>Tabella3[[#This Row],[IMPONIBILE]]*IVATOT</f>
        <v>6800</v>
      </c>
      <c r="E73" s="38" t="str">
        <f>_xlfn.CONCAT(Tabella3[[#This Row],[MONITOR]]," ",Tabella3[[#This Row],[DESC]])</f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38" t="s">
        <v>132</v>
      </c>
      <c r="B74" s="38" t="s">
        <v>133</v>
      </c>
      <c r="C74" s="39">
        <v>20000</v>
      </c>
      <c r="D74" s="40">
        <f>Tabella3[[#This Row],[IMPONIBILE]]*IVATOT</f>
        <v>4000</v>
      </c>
      <c r="E74" s="38" t="str">
        <f>_xlfn.CONCAT(Tabella3[[#This Row],[MONITOR]]," ",Tabella3[[#This Row],[DESC]])</f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38" t="s">
        <v>134</v>
      </c>
      <c r="B75" s="38" t="s">
        <v>133</v>
      </c>
      <c r="C75" s="39">
        <v>23000</v>
      </c>
      <c r="D75" s="40">
        <f>Tabella3[[#This Row],[IMPONIBILE]]*IVATOT</f>
        <v>4600</v>
      </c>
      <c r="E75" s="38" t="str">
        <f>_xlfn.CONCAT(Tabella3[[#This Row],[MONITOR]]," ",Tabella3[[#This Row],[DESC]])</f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38" t="s">
        <v>135</v>
      </c>
      <c r="B76" s="38"/>
      <c r="C76" s="39">
        <v>98000</v>
      </c>
      <c r="D76" s="40">
        <f>Tabella3[[#This Row],[IMPONIBILE]]*IVATOT</f>
        <v>19600</v>
      </c>
      <c r="E76" s="38" t="str">
        <f>_xlfn.CONCAT(Tabella3[[#This Row],[MONITOR]]," ",Tabella3[[#This Row],[DESC]])</f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38" t="s">
        <v>136</v>
      </c>
      <c r="B77" s="38"/>
      <c r="C77" s="39">
        <v>251000</v>
      </c>
      <c r="D77" s="40">
        <f>Tabella3[[#This Row],[IMPONIBILE]]*IVATOT</f>
        <v>50200</v>
      </c>
      <c r="E77" s="38" t="str">
        <f>_xlfn.CONCAT(Tabella3[[#This Row],[MONITOR]]," ",Tabella3[[#This Row],[DESC]])</f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38" t="s">
        <v>137</v>
      </c>
      <c r="B78" s="38"/>
      <c r="C78" s="39">
        <v>15000</v>
      </c>
      <c r="D78" s="40">
        <f>Tabella3[[#This Row],[IMPONIBILE]]*IVATOT</f>
        <v>3000</v>
      </c>
      <c r="E78" s="38" t="str">
        <f>_xlfn.CONCAT(Tabella3[[#This Row],[MONITOR]]," ",Tabella3[[#This Row],[DESC]])</f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38" t="s">
        <v>138</v>
      </c>
      <c r="B79" s="38"/>
      <c r="C79" s="39">
        <v>14000</v>
      </c>
      <c r="D79" s="40">
        <f>Tabella3[[#This Row],[IMPONIBILE]]*IVATOT</f>
        <v>2800</v>
      </c>
      <c r="E79" s="38" t="str">
        <f>_xlfn.CONCAT(Tabella3[[#This Row],[MONITOR]]," ",Tabella3[[#This Row],[DESC]])</f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38" t="s">
        <v>139</v>
      </c>
      <c r="B80" s="38"/>
      <c r="C80" s="39"/>
      <c r="D80" s="40">
        <f>Tabella3[[#This Row],[IMPONIBILE]]*IVATOT</f>
        <v>0</v>
      </c>
      <c r="E80" s="38" t="str">
        <f>_xlfn.CONCAT(Tabella3[[#This Row],[MONITOR]]," ",Tabella3[[#This Row],[DESC]])</f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38" t="s">
        <v>140</v>
      </c>
      <c r="B81" s="38" t="s">
        <v>141</v>
      </c>
      <c r="C81" s="39">
        <v>399000</v>
      </c>
      <c r="D81" s="40">
        <f>Tabella3[[#This Row],[IMPONIBILE]]*IVATOT</f>
        <v>79800</v>
      </c>
      <c r="E81" s="38" t="str">
        <f>_xlfn.CONCAT(Tabella3[[#This Row],[MONITOR]]," ",Tabella3[[#This Row],[DESC]])</f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38" t="s">
        <v>142</v>
      </c>
      <c r="B82" s="38" t="s">
        <v>143</v>
      </c>
      <c r="C82" s="39">
        <v>259000</v>
      </c>
      <c r="D82" s="40">
        <f>Tabella3[[#This Row],[IMPONIBILE]]*IVATOT</f>
        <v>51800</v>
      </c>
      <c r="E82" s="38" t="str">
        <f>_xlfn.CONCAT(Tabella3[[#This Row],[MONITOR]]," ",Tabella3[[#This Row],[DESC]])</f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38" t="s">
        <v>144</v>
      </c>
      <c r="B83" s="38" t="s">
        <v>143</v>
      </c>
      <c r="C83" s="39">
        <v>324000</v>
      </c>
      <c r="D83" s="40">
        <f>Tabella3[[#This Row],[IMPONIBILE]]*IVATOT</f>
        <v>64800</v>
      </c>
      <c r="E83" s="38" t="str">
        <f>_xlfn.CONCAT(Tabella3[[#This Row],[MONITOR]]," ",Tabella3[[#This Row],[DESC]])</f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38" t="s">
        <v>145</v>
      </c>
      <c r="B84" s="38" t="s">
        <v>143</v>
      </c>
      <c r="C84" s="39">
        <v>378000</v>
      </c>
      <c r="D84" s="40">
        <f>Tabella3[[#This Row],[IMPONIBILE]]*IVATOT</f>
        <v>75600</v>
      </c>
      <c r="E84" s="38" t="str">
        <f>_xlfn.CONCAT(Tabella3[[#This Row],[MONITOR]]," ",Tabella3[[#This Row],[DESC]])</f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38" t="s">
        <v>146</v>
      </c>
      <c r="B85" s="38" t="s">
        <v>143</v>
      </c>
      <c r="C85" s="39">
        <v>469000</v>
      </c>
      <c r="D85" s="40">
        <f>Tabella3[[#This Row],[IMPONIBILE]]*IVATOT</f>
        <v>93800</v>
      </c>
      <c r="E85" s="38" t="str">
        <f>_xlfn.CONCAT(Tabella3[[#This Row],[MONITOR]]," ",Tabella3[[#This Row],[DESC]])</f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38" t="s">
        <v>147</v>
      </c>
      <c r="B86" s="38" t="s">
        <v>143</v>
      </c>
      <c r="C86" s="39">
        <v>556000</v>
      </c>
      <c r="D86" s="40">
        <f>Tabella3[[#This Row],[IMPONIBILE]]*IVATOT</f>
        <v>111200</v>
      </c>
      <c r="E86" s="38" t="str">
        <f>_xlfn.CONCAT(Tabella3[[#This Row],[MONITOR]]," ",Tabella3[[#This Row],[DESC]])</f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38" t="s">
        <v>148</v>
      </c>
      <c r="B87" s="38" t="s">
        <v>149</v>
      </c>
      <c r="C87" s="39">
        <v>476000</v>
      </c>
      <c r="D87" s="40">
        <f>Tabella3[[#This Row],[IMPONIBILE]]*IVATOT</f>
        <v>95200</v>
      </c>
      <c r="E87" s="38" t="str">
        <f>_xlfn.CONCAT(Tabella3[[#This Row],[MONITOR]]," ",Tabella3[[#This Row],[DESC]])</f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38" t="s">
        <v>150</v>
      </c>
      <c r="B88" s="38" t="s">
        <v>149</v>
      </c>
      <c r="C88" s="39">
        <v>477000</v>
      </c>
      <c r="D88" s="40">
        <f>Tabella3[[#This Row],[IMPONIBILE]]*IVATOT</f>
        <v>95400</v>
      </c>
      <c r="E88" s="38" t="str">
        <f>_xlfn.CONCAT(Tabella3[[#This Row],[MONITOR]]," ",Tabella3[[#This Row],[DESC]])</f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38" t="s">
        <v>151</v>
      </c>
      <c r="B89" s="38" t="s">
        <v>149</v>
      </c>
      <c r="C89" s="39">
        <v>556000</v>
      </c>
      <c r="D89" s="40">
        <f>Tabella3[[#This Row],[IMPONIBILE]]*IVATOT</f>
        <v>111200</v>
      </c>
      <c r="E89" s="38" t="str">
        <f>_xlfn.CONCAT(Tabella3[[#This Row],[MONITOR]]," ",Tabella3[[#This Row],[DESC]])</f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38" t="s">
        <v>152</v>
      </c>
      <c r="B90" s="38" t="s">
        <v>153</v>
      </c>
      <c r="C90" s="39">
        <v>695000</v>
      </c>
      <c r="D90" s="40">
        <f>Tabella3[[#This Row],[IMPONIBILE]]*IVATOT</f>
        <v>139000</v>
      </c>
      <c r="E90" s="38" t="str">
        <f>_xlfn.CONCAT(Tabella3[[#This Row],[MONITOR]]," ",Tabella3[[#This Row],[DESC]])</f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38" t="s">
        <v>154</v>
      </c>
      <c r="B91" s="38" t="s">
        <v>155</v>
      </c>
      <c r="C91" s="39">
        <v>1279000</v>
      </c>
      <c r="D91" s="40">
        <f>Tabella3[[#This Row],[IMPONIBILE]]*IVATOT</f>
        <v>255800</v>
      </c>
      <c r="E91" s="38" t="str">
        <f>_xlfn.CONCAT(Tabella3[[#This Row],[MONITOR]]," ",Tabella3[[#This Row],[DESC]])</f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38" t="s">
        <v>156</v>
      </c>
      <c r="B92" s="38" t="s">
        <v>157</v>
      </c>
      <c r="C92" s="39">
        <v>35000</v>
      </c>
      <c r="D92" s="40">
        <f>Tabella3[[#This Row],[IMPONIBILE]]*IVATOT</f>
        <v>7000</v>
      </c>
      <c r="E92" s="38" t="str">
        <f>_xlfn.CONCAT(Tabella3[[#This Row],[MONITOR]]," ",Tabella3[[#This Row],[DESC]])</f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38" t="s">
        <v>158</v>
      </c>
      <c r="B93" s="38" t="s">
        <v>159</v>
      </c>
      <c r="C93" s="39">
        <v>175000</v>
      </c>
      <c r="D93" s="40">
        <f>Tabella3[[#This Row],[IMPONIBILE]]*IVATOT</f>
        <v>35000</v>
      </c>
      <c r="E93" s="38" t="str">
        <f>_xlfn.CONCAT(Tabella3[[#This Row],[MONITOR]]," ",Tabella3[[#This Row],[DESC]])</f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38" t="s">
        <v>160</v>
      </c>
      <c r="B94" s="38" t="s">
        <v>161</v>
      </c>
      <c r="C94" s="39">
        <v>272000</v>
      </c>
      <c r="D94" s="40">
        <f>Tabella3[[#This Row],[IMPONIBILE]]*IVATOT</f>
        <v>54400</v>
      </c>
      <c r="E94" s="38" t="str">
        <f>_xlfn.CONCAT(Tabella3[[#This Row],[MONITOR]]," ",Tabella3[[#This Row],[DESC]])</f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38" t="s">
        <v>162</v>
      </c>
      <c r="B95" s="38" t="s">
        <v>161</v>
      </c>
      <c r="C95" s="39">
        <v>198000</v>
      </c>
      <c r="D95" s="40">
        <f>Tabella3[[#This Row],[IMPONIBILE]]*IVATOT</f>
        <v>39600</v>
      </c>
      <c r="E95" s="38" t="str">
        <f>_xlfn.CONCAT(Tabella3[[#This Row],[MONITOR]]," ",Tabella3[[#This Row],[DESC]])</f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38" t="s">
        <v>163</v>
      </c>
      <c r="B96" s="38" t="s">
        <v>161</v>
      </c>
      <c r="C96" s="39">
        <v>290000</v>
      </c>
      <c r="D96" s="40">
        <f>Tabella3[[#This Row],[IMPONIBILE]]*IVATOT</f>
        <v>58000</v>
      </c>
      <c r="E96" s="38" t="str">
        <f>_xlfn.CONCAT(Tabella3[[#This Row],[MONITOR]]," ",Tabella3[[#This Row],[DESC]])</f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38" t="s">
        <v>164</v>
      </c>
      <c r="B97" s="38" t="s">
        <v>161</v>
      </c>
      <c r="C97" s="39">
        <v>589000</v>
      </c>
      <c r="D97" s="40">
        <f>Tabella3[[#This Row],[IMPONIBILE]]*IVATOT</f>
        <v>117800</v>
      </c>
      <c r="E97" s="38" t="str">
        <f>_xlfn.CONCAT(Tabella3[[#This Row],[MONITOR]]," ",Tabella3[[#This Row],[DESC]])</f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38" t="s">
        <v>165</v>
      </c>
      <c r="B98" s="38" t="s">
        <v>161</v>
      </c>
      <c r="C98" s="39">
        <v>743000</v>
      </c>
      <c r="D98" s="40">
        <f>Tabella3[[#This Row],[IMPONIBILE]]*IVATOT</f>
        <v>148600</v>
      </c>
      <c r="E98" s="38" t="str">
        <f>_xlfn.CONCAT(Tabella3[[#This Row],[MONITOR]]," ",Tabella3[[#This Row],[DESC]])</f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38" t="s">
        <v>166</v>
      </c>
      <c r="B99" s="38" t="s">
        <v>133</v>
      </c>
      <c r="C99" s="39">
        <v>271000</v>
      </c>
      <c r="D99" s="40">
        <f>Tabella3[[#This Row],[IMPONIBILE]]*IVATOT</f>
        <v>54200</v>
      </c>
      <c r="E99" s="38" t="str">
        <f>_xlfn.CONCAT(Tabella3[[#This Row],[MONITOR]]," ",Tabella3[[#This Row],[DESC]])</f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38" t="s">
        <v>167</v>
      </c>
      <c r="B100" s="38" t="s">
        <v>133</v>
      </c>
      <c r="C100" s="39">
        <v>632000</v>
      </c>
      <c r="D100" s="40">
        <f>Tabella3[[#This Row],[IMPONIBILE]]*IVATOT</f>
        <v>126400</v>
      </c>
      <c r="E100" s="38" t="str">
        <f>_xlfn.CONCAT(Tabella3[[#This Row],[MONITOR]]," ",Tabella3[[#This Row],[DESC]])</f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38" t="s">
        <v>168</v>
      </c>
      <c r="B101" s="38" t="s">
        <v>169</v>
      </c>
      <c r="C101" s="39">
        <v>90000</v>
      </c>
      <c r="D101" s="40">
        <f>Tabella3[[#This Row],[IMPONIBILE]]*IVATOT</f>
        <v>18000</v>
      </c>
      <c r="E101" s="38" t="str">
        <f>_xlfn.CONCAT(Tabella3[[#This Row],[MONITOR]]," ",Tabella3[[#This Row],[DESC]])</f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38" t="s">
        <v>170</v>
      </c>
      <c r="B102" s="38" t="s">
        <v>171</v>
      </c>
      <c r="C102" s="39">
        <v>4000</v>
      </c>
      <c r="D102" s="40">
        <f>Tabella3[[#This Row],[IMPONIBILE]]*IVATOT</f>
        <v>800</v>
      </c>
      <c r="E102" s="38" t="str">
        <f>_xlfn.CONCAT(Tabella3[[#This Row],[MONITOR]]," ",Tabella3[[#This Row],[DESC]])</f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38" t="s">
        <v>172</v>
      </c>
      <c r="B103" s="38" t="s">
        <v>173</v>
      </c>
      <c r="C103" s="39">
        <v>5000</v>
      </c>
      <c r="D103" s="40">
        <f>Tabella3[[#This Row],[IMPONIBILE]]*IVATOT</f>
        <v>1000</v>
      </c>
      <c r="E103" s="38" t="str">
        <f>_xlfn.CONCAT(Tabella3[[#This Row],[MONITOR]]," ",Tabella3[[#This Row],[DESC]])</f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38" t="s">
        <v>174</v>
      </c>
      <c r="B104" s="38" t="s">
        <v>175</v>
      </c>
      <c r="C104" s="39">
        <v>41000</v>
      </c>
      <c r="D104" s="40">
        <f>Tabella3[[#This Row],[IMPONIBILE]]*IVATOT</f>
        <v>8200</v>
      </c>
      <c r="E104" s="38" t="str">
        <f>_xlfn.CONCAT(Tabella3[[#This Row],[MONITOR]]," ",Tabella3[[#This Row],[DESC]])</f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38" t="s">
        <v>176</v>
      </c>
      <c r="B105" s="38"/>
      <c r="C105" s="39"/>
      <c r="D105" s="40">
        <f>Tabella3[[#This Row],[IMPONIBILE]]*IVATOT</f>
        <v>0</v>
      </c>
      <c r="E105" s="38" t="str">
        <f>_xlfn.CONCAT(Tabella3[[#This Row],[MONITOR]]," ",Tabella3[[#This Row],[DESC]])</f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38" t="s">
        <v>177</v>
      </c>
      <c r="B106" s="38" t="s">
        <v>178</v>
      </c>
      <c r="C106" s="39">
        <v>737000</v>
      </c>
      <c r="D106" s="40">
        <f>Tabella3[[#This Row],[IMPONIBILE]]*IVATOT</f>
        <v>147400</v>
      </c>
      <c r="E106" s="38" t="str">
        <f>_xlfn.CONCAT(Tabella3[[#This Row],[MONITOR]]," ",Tabella3[[#This Row],[DESC]])</f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38" t="s">
        <v>179</v>
      </c>
      <c r="B107" s="38" t="s">
        <v>180</v>
      </c>
      <c r="C107" s="39">
        <v>910000</v>
      </c>
      <c r="D107" s="40">
        <f>Tabella3[[#This Row],[IMPONIBILE]]*IVATOT</f>
        <v>182000</v>
      </c>
      <c r="E107" s="38" t="str">
        <f>_xlfn.CONCAT(Tabella3[[#This Row],[MONITOR]]," ",Tabella3[[#This Row],[DESC]])</f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38" t="s">
        <v>181</v>
      </c>
      <c r="B108" s="38"/>
      <c r="C108" s="39">
        <v>241000</v>
      </c>
      <c r="D108" s="40">
        <f>Tabella3[[#This Row],[IMPONIBILE]]*IVATOT</f>
        <v>48200</v>
      </c>
      <c r="E108" s="38" t="str">
        <f>_xlfn.CONCAT(Tabella3[[#This Row],[MONITOR]]," ",Tabella3[[#This Row],[DESC]])</f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38" t="s">
        <v>182</v>
      </c>
      <c r="B109" s="38"/>
      <c r="C109" s="39"/>
      <c r="D109" s="40">
        <f>Tabella3[[#This Row],[IMPONIBILE]]*IVATOT</f>
        <v>0</v>
      </c>
      <c r="E109" s="38" t="str">
        <f>_xlfn.CONCAT(Tabella3[[#This Row],[MONITOR]]," ",Tabella3[[#This Row],[DESC]])</f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38" t="s">
        <v>183</v>
      </c>
      <c r="B110" s="38" t="s">
        <v>184</v>
      </c>
      <c r="C110" s="39">
        <v>112000</v>
      </c>
      <c r="D110" s="40">
        <f>Tabella3[[#This Row],[IMPONIBILE]]*IVATOT</f>
        <v>22400</v>
      </c>
      <c r="E110" s="38" t="str">
        <f>_xlfn.CONCAT(Tabella3[[#This Row],[MONITOR]]," ",Tabella3[[#This Row],[DESC]])</f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38" t="s">
        <v>185</v>
      </c>
      <c r="B111" s="38" t="s">
        <v>184</v>
      </c>
      <c r="C111" s="39">
        <v>113000</v>
      </c>
      <c r="D111" s="40">
        <f>Tabella3[[#This Row],[IMPONIBILE]]*IVATOT</f>
        <v>22600</v>
      </c>
      <c r="E111" s="38" t="str">
        <f>_xlfn.CONCAT(Tabella3[[#This Row],[MONITOR]]," ",Tabella3[[#This Row],[DESC]])</f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38" t="s">
        <v>186</v>
      </c>
      <c r="B112" s="38" t="s">
        <v>187</v>
      </c>
      <c r="C112" s="39">
        <v>121000</v>
      </c>
      <c r="D112" s="40">
        <f>Tabella3[[#This Row],[IMPONIBILE]]*IVATOT</f>
        <v>24200</v>
      </c>
      <c r="E112" s="38" t="str">
        <f>_xlfn.CONCAT(Tabella3[[#This Row],[MONITOR]]," ",Tabella3[[#This Row],[DESC]])</f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38" t="s">
        <v>188</v>
      </c>
      <c r="B113" s="38" t="s">
        <v>189</v>
      </c>
      <c r="C113" s="39">
        <v>160000</v>
      </c>
      <c r="D113" s="40">
        <f>Tabella3[[#This Row],[IMPONIBILE]]*IVATOT</f>
        <v>32000</v>
      </c>
      <c r="E113" s="38" t="str">
        <f>_xlfn.CONCAT(Tabella3[[#This Row],[MONITOR]]," ",Tabella3[[#This Row],[DESC]])</f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38" t="s">
        <v>190</v>
      </c>
      <c r="B114" s="38" t="s">
        <v>191</v>
      </c>
      <c r="C114" s="39">
        <v>195000</v>
      </c>
      <c r="D114" s="40">
        <f>Tabella3[[#This Row],[IMPONIBILE]]*IVATOT</f>
        <v>39000</v>
      </c>
      <c r="E114" s="38" t="str">
        <f>_xlfn.CONCAT(Tabella3[[#This Row],[MONITOR]]," ",Tabella3[[#This Row],[DESC]])</f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38" t="s">
        <v>192</v>
      </c>
      <c r="B115" s="38" t="s">
        <v>193</v>
      </c>
      <c r="C115" s="39">
        <v>215000</v>
      </c>
      <c r="D115" s="40">
        <f>Tabella3[[#This Row],[IMPONIBILE]]*IVATOT</f>
        <v>43000</v>
      </c>
      <c r="E115" s="38" t="str">
        <f>_xlfn.CONCAT(Tabella3[[#This Row],[MONITOR]]," ",Tabella3[[#This Row],[DESC]])</f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38" t="s">
        <v>194</v>
      </c>
      <c r="B116" s="38" t="s">
        <v>193</v>
      </c>
      <c r="C116" s="39">
        <v>321000</v>
      </c>
      <c r="D116" s="40">
        <f>Tabella3[[#This Row],[IMPONIBILE]]*IVATOT</f>
        <v>64200</v>
      </c>
      <c r="E116" s="38" t="str">
        <f>_xlfn.CONCAT(Tabella3[[#This Row],[MONITOR]]," ",Tabella3[[#This Row],[DESC]])</f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38" t="s">
        <v>195</v>
      </c>
      <c r="B117" s="38" t="s">
        <v>196</v>
      </c>
      <c r="C117" s="39">
        <v>614000</v>
      </c>
      <c r="D117" s="40">
        <f>Tabella3[[#This Row],[IMPONIBILE]]*IVATOT</f>
        <v>122800</v>
      </c>
      <c r="E117" s="38" t="str">
        <f>_xlfn.CONCAT(Tabella3[[#This Row],[MONITOR]]," ",Tabella3[[#This Row],[DESC]])</f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38" t="s">
        <v>197</v>
      </c>
      <c r="B118" s="38"/>
      <c r="C118" s="39"/>
      <c r="D118" s="40">
        <f>Tabella3[[#This Row],[IMPONIBILE]]*IVATOT</f>
        <v>0</v>
      </c>
      <c r="E118" s="38" t="str">
        <f>_xlfn.CONCAT(Tabella3[[#This Row],[MONITOR]]," ",Tabella3[[#This Row],[DESC]])</f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38" t="s">
        <v>198</v>
      </c>
      <c r="B119" s="38" t="s">
        <v>199</v>
      </c>
      <c r="C119" s="39">
        <v>30000</v>
      </c>
      <c r="D119" s="40">
        <f>Tabella3[[#This Row],[IMPONIBILE]]*IVATOT</f>
        <v>6000</v>
      </c>
      <c r="E119" s="38" t="str">
        <f>_xlfn.CONCAT(Tabella3[[#This Row],[MONITOR]]," ",Tabella3[[#This Row],[DESC]])</f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38" t="s">
        <v>200</v>
      </c>
      <c r="B120" s="38" t="s">
        <v>201</v>
      </c>
      <c r="C120" s="39">
        <v>34000</v>
      </c>
      <c r="D120" s="40">
        <f>Tabella3[[#This Row],[IMPONIBILE]]*IVATOT</f>
        <v>6800</v>
      </c>
      <c r="E120" s="38" t="str">
        <f>_xlfn.CONCAT(Tabella3[[#This Row],[MONITOR]]," ",Tabella3[[#This Row],[DESC]])</f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38" t="s">
        <v>202</v>
      </c>
      <c r="B121" s="38" t="s">
        <v>199</v>
      </c>
      <c r="C121" s="39">
        <v>35000</v>
      </c>
      <c r="D121" s="40">
        <f>Tabella3[[#This Row],[IMPONIBILE]]*IVATOT</f>
        <v>7000</v>
      </c>
      <c r="E121" s="38" t="str">
        <f>_xlfn.CONCAT(Tabella3[[#This Row],[MONITOR]]," ",Tabella3[[#This Row],[DESC]])</f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38" t="s">
        <v>203</v>
      </c>
      <c r="B122" s="38" t="s">
        <v>204</v>
      </c>
      <c r="C122" s="39">
        <v>77000</v>
      </c>
      <c r="D122" s="40">
        <f>Tabella3[[#This Row],[IMPONIBILE]]*IVATOT</f>
        <v>15400</v>
      </c>
      <c r="E122" s="38" t="str">
        <f>_xlfn.CONCAT(Tabella3[[#This Row],[MONITOR]]," ",Tabella3[[#This Row],[DESC]])</f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38" t="s">
        <v>205</v>
      </c>
      <c r="B123" s="38" t="s">
        <v>206</v>
      </c>
      <c r="C123" s="39">
        <v>723000</v>
      </c>
      <c r="D123" s="40">
        <f>Tabella3[[#This Row],[IMPONIBILE]]*IVATOT</f>
        <v>144600</v>
      </c>
      <c r="E123" s="38" t="str">
        <f>_xlfn.CONCAT(Tabella3[[#This Row],[MONITOR]]," ",Tabella3[[#This Row],[DESC]])</f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38" t="s">
        <v>207</v>
      </c>
      <c r="B124" s="38" t="s">
        <v>208</v>
      </c>
      <c r="C124" s="39">
        <v>742000</v>
      </c>
      <c r="D124" s="40">
        <f>Tabella3[[#This Row],[IMPONIBILE]]*IVATOT</f>
        <v>148400</v>
      </c>
      <c r="E124" s="38" t="str">
        <f>_xlfn.CONCAT(Tabella3[[#This Row],[MONITOR]]," ",Tabella3[[#This Row],[DESC]])</f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38" t="s">
        <v>209</v>
      </c>
      <c r="B125" s="38" t="s">
        <v>210</v>
      </c>
      <c r="C125" s="39">
        <v>778000</v>
      </c>
      <c r="D125" s="40">
        <f>Tabella3[[#This Row],[IMPONIBILE]]*IVATOT</f>
        <v>155600</v>
      </c>
      <c r="E125" s="38" t="str">
        <f>_xlfn.CONCAT(Tabella3[[#This Row],[MONITOR]]," ",Tabella3[[#This Row],[DESC]])</f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38" t="s">
        <v>211</v>
      </c>
      <c r="B126" s="38" t="s">
        <v>212</v>
      </c>
      <c r="C126" s="39">
        <v>878000</v>
      </c>
      <c r="D126" s="40">
        <f>Tabella3[[#This Row],[IMPONIBILE]]*IVATOT</f>
        <v>175600</v>
      </c>
      <c r="E126" s="38" t="str">
        <f>_xlfn.CONCAT(Tabella3[[#This Row],[MONITOR]]," ",Tabella3[[#This Row],[DESC]])</f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38" t="s">
        <v>213</v>
      </c>
      <c r="B127" s="38" t="s">
        <v>212</v>
      </c>
      <c r="C127" s="39">
        <v>883000</v>
      </c>
      <c r="D127" s="40">
        <f>Tabella3[[#This Row],[IMPONIBILE]]*IVATOT</f>
        <v>176600</v>
      </c>
      <c r="E127" s="38" t="str">
        <f>_xlfn.CONCAT(Tabella3[[#This Row],[MONITOR]]," ",Tabella3[[#This Row],[DESC]])</f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38" t="s">
        <v>214</v>
      </c>
      <c r="B128" s="38" t="s">
        <v>206</v>
      </c>
      <c r="C128" s="39">
        <v>913000</v>
      </c>
      <c r="D128" s="40">
        <f>Tabella3[[#This Row],[IMPONIBILE]]*IVATOT</f>
        <v>182600</v>
      </c>
      <c r="E128" s="38" t="str">
        <f>_xlfn.CONCAT(Tabella3[[#This Row],[MONITOR]]," ",Tabella3[[#This Row],[DESC]])</f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38" t="s">
        <v>215</v>
      </c>
      <c r="B129" s="38" t="s">
        <v>216</v>
      </c>
      <c r="C129" s="39">
        <v>1125000</v>
      </c>
      <c r="D129" s="40">
        <f>Tabella3[[#This Row],[IMPONIBILE]]*IVATOT</f>
        <v>225000</v>
      </c>
      <c r="E129" s="38" t="str">
        <f>_xlfn.CONCAT(Tabella3[[#This Row],[MONITOR]]," ",Tabella3[[#This Row],[DESC]])</f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38" t="s">
        <v>217</v>
      </c>
      <c r="B130" s="38"/>
      <c r="C130" s="39"/>
      <c r="D130" s="40">
        <f>Tabella3[[#This Row],[IMPONIBILE]]*IVATOT</f>
        <v>0</v>
      </c>
      <c r="E130" s="38" t="str">
        <f>_xlfn.CONCAT(Tabella3[[#This Row],[MONITOR]]," ",Tabella3[[#This Row],[DESC]])</f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38" t="s">
        <v>218</v>
      </c>
      <c r="B131" s="38"/>
      <c r="C131" s="39">
        <v>33000</v>
      </c>
      <c r="D131" s="40">
        <f>Tabella3[[#This Row],[IMPONIBILE]]*IVATOT</f>
        <v>6600</v>
      </c>
      <c r="E131" s="38" t="str">
        <f>_xlfn.CONCAT(Tabella3[[#This Row],[MONITOR]]," ",Tabella3[[#This Row],[DESC]])</f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38" t="s">
        <v>219</v>
      </c>
      <c r="B132" s="38"/>
      <c r="C132" s="39">
        <v>52000</v>
      </c>
      <c r="D132" s="40">
        <f>Tabella3[[#This Row],[IMPONIBILE]]*IVATOT</f>
        <v>10400</v>
      </c>
      <c r="E132" s="38" t="str">
        <f>_xlfn.CONCAT(Tabella3[[#This Row],[MONITOR]]," ",Tabella3[[#This Row],[DESC]])</f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38" t="s">
        <v>220</v>
      </c>
      <c r="B133" s="38"/>
      <c r="C133" s="39">
        <v>97000</v>
      </c>
      <c r="D133" s="40">
        <f>Tabella3[[#This Row],[IMPONIBILE]]*IVATOT</f>
        <v>19400</v>
      </c>
      <c r="E133" s="38" t="str">
        <f>_xlfn.CONCAT(Tabella3[[#This Row],[MONITOR]]," ",Tabella3[[#This Row],[DESC]])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38" t="s">
        <v>221</v>
      </c>
      <c r="B134" s="38" t="s">
        <v>133</v>
      </c>
      <c r="C134" s="39"/>
      <c r="D134" s="40">
        <f>Tabella3[[#This Row],[IMPONIBILE]]*IVATOT</f>
        <v>0</v>
      </c>
      <c r="E134" s="38" t="str">
        <f>_xlfn.CONCAT(Tabella3[[#This Row],[MONITOR]]," ",Tabella3[[#This Row],[DESC]])</f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38" t="s">
        <v>222</v>
      </c>
      <c r="B135" s="38" t="s">
        <v>223</v>
      </c>
      <c r="C135" s="39">
        <v>131000</v>
      </c>
      <c r="D135" s="40">
        <f>Tabella3[[#This Row],[IMPONIBILE]]*IVATOT</f>
        <v>26200</v>
      </c>
      <c r="E135" s="38" t="str">
        <f>_xlfn.CONCAT(Tabella3[[#This Row],[MONITOR]]," ",Tabella3[[#This Row],[DESC]])</f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38" t="s">
        <v>224</v>
      </c>
      <c r="B136" s="38" t="s">
        <v>225</v>
      </c>
      <c r="C136" s="39">
        <v>169000</v>
      </c>
      <c r="D136" s="40">
        <f>Tabella3[[#This Row],[IMPONIBILE]]*IVATOT</f>
        <v>33800</v>
      </c>
      <c r="E136" s="38" t="str">
        <f>_xlfn.CONCAT(Tabella3[[#This Row],[MONITOR]]," ",Tabella3[[#This Row],[DESC]])</f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38" t="s">
        <v>226</v>
      </c>
      <c r="B137" s="38" t="s">
        <v>225</v>
      </c>
      <c r="C137" s="39">
        <v>190000</v>
      </c>
      <c r="D137" s="40">
        <f>Tabella3[[#This Row],[IMPONIBILE]]*IVATOT</f>
        <v>38000</v>
      </c>
      <c r="E137" s="38" t="str">
        <f>_xlfn.CONCAT(Tabella3[[#This Row],[MONITOR]]," ",Tabella3[[#This Row],[DESC]])</f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38" t="s">
        <v>227</v>
      </c>
      <c r="B138" s="38" t="s">
        <v>223</v>
      </c>
      <c r="C138" s="39">
        <v>191000</v>
      </c>
      <c r="D138" s="40">
        <f>Tabella3[[#This Row],[IMPONIBILE]]*IVATOT</f>
        <v>38200</v>
      </c>
      <c r="E138" s="38" t="str">
        <f>_xlfn.CONCAT(Tabella3[[#This Row],[MONITOR]]," ",Tabella3[[#This Row],[DESC]])</f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38" t="s">
        <v>228</v>
      </c>
      <c r="B139" s="38" t="s">
        <v>225</v>
      </c>
      <c r="C139" s="39">
        <v>197000</v>
      </c>
      <c r="D139" s="40">
        <f>Tabella3[[#This Row],[IMPONIBILE]]*IVATOT</f>
        <v>39400</v>
      </c>
      <c r="E139" s="38" t="str">
        <f>_xlfn.CONCAT(Tabella3[[#This Row],[MONITOR]]," ",Tabella3[[#This Row],[DESC]])</f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38" t="s">
        <v>229</v>
      </c>
      <c r="B140" s="38" t="s">
        <v>225</v>
      </c>
      <c r="C140" s="39">
        <v>201000</v>
      </c>
      <c r="D140" s="40">
        <f>Tabella3[[#This Row],[IMPONIBILE]]*IVATOT</f>
        <v>40200</v>
      </c>
      <c r="E140" s="38" t="str">
        <f>_xlfn.CONCAT(Tabella3[[#This Row],[MONITOR]]," ",Tabella3[[#This Row],[DESC]])</f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38" t="s">
        <v>230</v>
      </c>
      <c r="B141" s="38" t="s">
        <v>231</v>
      </c>
      <c r="C141" s="39">
        <v>220000</v>
      </c>
      <c r="D141" s="40">
        <f>Tabella3[[#This Row],[IMPONIBILE]]*IVATOT</f>
        <v>44000</v>
      </c>
      <c r="E141" s="38" t="str">
        <f>_xlfn.CONCAT(Tabella3[[#This Row],[MONITOR]]," ",Tabella3[[#This Row],[DESC]])</f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38" t="s">
        <v>232</v>
      </c>
      <c r="B142" s="38" t="s">
        <v>223</v>
      </c>
      <c r="C142" s="39">
        <v>250000</v>
      </c>
      <c r="D142" s="40">
        <f>Tabella3[[#This Row],[IMPONIBILE]]*IVATOT</f>
        <v>50000</v>
      </c>
      <c r="E142" s="38" t="str">
        <f>_xlfn.CONCAT(Tabella3[[#This Row],[MONITOR]]," ",Tabella3[[#This Row],[DESC]])</f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38" t="s">
        <v>233</v>
      </c>
      <c r="B143" s="38" t="s">
        <v>225</v>
      </c>
      <c r="C143" s="39">
        <v>257000</v>
      </c>
      <c r="D143" s="40">
        <f>Tabella3[[#This Row],[IMPONIBILE]]*IVATOT</f>
        <v>51400</v>
      </c>
      <c r="E143" s="38" t="str">
        <f>_xlfn.CONCAT(Tabella3[[#This Row],[MONITOR]]," ",Tabella3[[#This Row],[DESC]])</f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38" t="s">
        <v>234</v>
      </c>
      <c r="B144" s="38" t="s">
        <v>225</v>
      </c>
      <c r="C144" s="39">
        <v>278000</v>
      </c>
      <c r="D144" s="40">
        <f>Tabella3[[#This Row],[IMPONIBILE]]*IVATOT</f>
        <v>55600</v>
      </c>
      <c r="E144" s="38" t="str">
        <f>_xlfn.CONCAT(Tabella3[[#This Row],[MONITOR]]," ",Tabella3[[#This Row],[DESC]])</f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38" t="s">
        <v>235</v>
      </c>
      <c r="B145" s="38" t="s">
        <v>231</v>
      </c>
      <c r="C145" s="39">
        <v>280000</v>
      </c>
      <c r="D145" s="40">
        <f>Tabella3[[#This Row],[IMPONIBILE]]*IVATOT</f>
        <v>56000</v>
      </c>
      <c r="E145" s="38" t="str">
        <f>_xlfn.CONCAT(Tabella3[[#This Row],[MONITOR]]," ",Tabella3[[#This Row],[DESC]])</f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38" t="s">
        <v>236</v>
      </c>
      <c r="B146" s="38" t="s">
        <v>225</v>
      </c>
      <c r="C146" s="39">
        <v>300000</v>
      </c>
      <c r="D146" s="40">
        <f>Tabella3[[#This Row],[IMPONIBILE]]*IVATOT</f>
        <v>60000</v>
      </c>
      <c r="E146" s="38" t="str">
        <f>_xlfn.CONCAT(Tabella3[[#This Row],[MONITOR]]," ",Tabella3[[#This Row],[DESC]])</f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38" t="s">
        <v>237</v>
      </c>
      <c r="B147" s="38" t="s">
        <v>238</v>
      </c>
      <c r="C147" s="39">
        <v>305000</v>
      </c>
      <c r="D147" s="40">
        <f>Tabella3[[#This Row],[IMPONIBILE]]*IVATOT</f>
        <v>61000</v>
      </c>
      <c r="E147" s="38" t="str">
        <f>_xlfn.CONCAT(Tabella3[[#This Row],[MONITOR]]," ",Tabella3[[#This Row],[DESC]])</f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38" t="s">
        <v>239</v>
      </c>
      <c r="B148" s="38" t="s">
        <v>225</v>
      </c>
      <c r="C148" s="39">
        <v>335000</v>
      </c>
      <c r="D148" s="40">
        <f>Tabella3[[#This Row],[IMPONIBILE]]*IVATOT</f>
        <v>67000</v>
      </c>
      <c r="E148" s="38" t="str">
        <f>_xlfn.CONCAT(Tabella3[[#This Row],[MONITOR]]," ",Tabella3[[#This Row],[DESC]])</f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38" t="s">
        <v>240</v>
      </c>
      <c r="B149" s="38" t="s">
        <v>225</v>
      </c>
      <c r="C149" s="39">
        <v>360000</v>
      </c>
      <c r="D149" s="40">
        <f>Tabella3[[#This Row],[IMPONIBILE]]*IVATOT</f>
        <v>72000</v>
      </c>
      <c r="E149" s="38" t="str">
        <f>_xlfn.CONCAT(Tabella3[[#This Row],[MONITOR]]," ",Tabella3[[#This Row],[DESC]])</f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38" t="s">
        <v>241</v>
      </c>
      <c r="B150" s="38" t="s">
        <v>223</v>
      </c>
      <c r="C150" s="39">
        <v>429000</v>
      </c>
      <c r="D150" s="40">
        <f>Tabella3[[#This Row],[IMPONIBILE]]*IVATOT</f>
        <v>85800</v>
      </c>
      <c r="E150" s="38" t="str">
        <f>_xlfn.CONCAT(Tabella3[[#This Row],[MONITOR]]," ",Tabella3[[#This Row],[DESC]])</f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38" t="s">
        <v>242</v>
      </c>
      <c r="B151" s="38" t="s">
        <v>225</v>
      </c>
      <c r="C151" s="39">
        <v>701000</v>
      </c>
      <c r="D151" s="40">
        <f>Tabella3[[#This Row],[IMPONIBILE]]*IVATOT</f>
        <v>140200</v>
      </c>
      <c r="E151" s="38" t="str">
        <f>_xlfn.CONCAT(Tabella3[[#This Row],[MONITOR]]," ",Tabella3[[#This Row],[DESC]])</f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38" t="s">
        <v>243</v>
      </c>
      <c r="B152" s="38"/>
      <c r="C152" s="39"/>
      <c r="D152" s="40">
        <f>Tabella3[[#This Row],[IMPONIBILE]]*IVATOT</f>
        <v>0</v>
      </c>
      <c r="E152" s="38" t="str">
        <f>_xlfn.CONCAT(Tabella3[[#This Row],[MONITOR]]," ",Tabella3[[#This Row],[DESC]])</f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38" t="s">
        <v>244</v>
      </c>
      <c r="B153" s="38" t="s">
        <v>245</v>
      </c>
      <c r="C153" s="39">
        <v>90000</v>
      </c>
      <c r="D153" s="40">
        <f>Tabella3[[#This Row],[IMPONIBILE]]*IVATOT</f>
        <v>18000</v>
      </c>
      <c r="E153" s="38" t="str">
        <f>_xlfn.CONCAT(Tabella3[[#This Row],[MONITOR]]," ",Tabella3[[#This Row],[DESC]])</f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38" t="s">
        <v>246</v>
      </c>
      <c r="B154" s="38" t="s">
        <v>247</v>
      </c>
      <c r="C154" s="39">
        <v>69000</v>
      </c>
      <c r="D154" s="40">
        <f>Tabella3[[#This Row],[IMPONIBILE]]*IVATOT</f>
        <v>13800</v>
      </c>
      <c r="E154" s="38" t="str">
        <f>_xlfn.CONCAT(Tabella3[[#This Row],[MONITOR]]," ",Tabella3[[#This Row],[DESC]])</f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38" t="s">
        <v>248</v>
      </c>
      <c r="B155" s="38" t="s">
        <v>247</v>
      </c>
      <c r="C155" s="39">
        <v>89000</v>
      </c>
      <c r="D155" s="40">
        <f>Tabella3[[#This Row],[IMPONIBILE]]*IVATOT</f>
        <v>17800</v>
      </c>
      <c r="E155" s="38" t="str">
        <f>_xlfn.CONCAT(Tabella3[[#This Row],[MONITOR]]," ",Tabella3[[#This Row],[DESC]])</f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38" t="s">
        <v>249</v>
      </c>
      <c r="B156" s="38" t="s">
        <v>247</v>
      </c>
      <c r="C156" s="39">
        <v>138000</v>
      </c>
      <c r="D156" s="40">
        <f>Tabella3[[#This Row],[IMPONIBILE]]*IVATOT</f>
        <v>27600</v>
      </c>
      <c r="E156" s="38" t="str">
        <f>_xlfn.CONCAT(Tabella3[[#This Row],[MONITOR]]," ",Tabella3[[#This Row],[DESC]])</f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38" t="s">
        <v>250</v>
      </c>
      <c r="B157" s="38" t="s">
        <v>247</v>
      </c>
      <c r="C157" s="39">
        <v>196000</v>
      </c>
      <c r="D157" s="40">
        <f>Tabella3[[#This Row],[IMPONIBILE]]*IVATOT</f>
        <v>39200</v>
      </c>
      <c r="E157" s="38" t="str">
        <f>_xlfn.CONCAT(Tabella3[[#This Row],[MONITOR]]," ",Tabella3[[#This Row],[DESC]])</f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38" t="s">
        <v>251</v>
      </c>
      <c r="B158" s="38" t="s">
        <v>247</v>
      </c>
      <c r="C158" s="39">
        <v>329000</v>
      </c>
      <c r="D158" s="40">
        <f>Tabella3[[#This Row],[IMPONIBILE]]*IVATOT</f>
        <v>65800</v>
      </c>
      <c r="E158" s="38" t="str">
        <f>_xlfn.CONCAT(Tabella3[[#This Row],[MONITOR]]," ",Tabella3[[#This Row],[DESC]])</f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38" t="s">
        <v>252</v>
      </c>
      <c r="B159" s="38" t="s">
        <v>247</v>
      </c>
      <c r="C159" s="39">
        <v>295000</v>
      </c>
      <c r="D159" s="40">
        <f>Tabella3[[#This Row],[IMPONIBILE]]*IVATOT</f>
        <v>59000</v>
      </c>
      <c r="E159" s="38" t="str">
        <f>_xlfn.CONCAT(Tabella3[[#This Row],[MONITOR]]," ",Tabella3[[#This Row],[DESC]])</f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38" t="s">
        <v>253</v>
      </c>
      <c r="B160" s="38" t="s">
        <v>254</v>
      </c>
      <c r="C160" s="39">
        <v>19000</v>
      </c>
      <c r="D160" s="40">
        <f>Tabella3[[#This Row],[IMPONIBILE]]*IVATOT</f>
        <v>3800</v>
      </c>
      <c r="E160" s="38" t="str">
        <f>_xlfn.CONCAT(Tabella3[[#This Row],[MONITOR]]," ",Tabella3[[#This Row],[DESC]])</f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38" t="s">
        <v>255</v>
      </c>
      <c r="B161" s="38" t="s">
        <v>256</v>
      </c>
      <c r="C161" s="39">
        <v>26000</v>
      </c>
      <c r="D161" s="40">
        <f>Tabella3[[#This Row],[IMPONIBILE]]*IVATOT</f>
        <v>5200</v>
      </c>
      <c r="E161" s="38" t="str">
        <f>_xlfn.CONCAT(Tabella3[[#This Row],[MONITOR]]," ",Tabella3[[#This Row],[DESC]])</f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38" t="s">
        <v>257</v>
      </c>
      <c r="B162" s="38" t="s">
        <v>258</v>
      </c>
      <c r="C162" s="39">
        <v>28000</v>
      </c>
      <c r="D162" s="40">
        <f>Tabella3[[#This Row],[IMPONIBILE]]*IVATOT</f>
        <v>5600</v>
      </c>
      <c r="E162" s="38" t="str">
        <f>_xlfn.CONCAT(Tabella3[[#This Row],[MONITOR]]," ",Tabella3[[#This Row],[DESC]])</f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38" t="s">
        <v>259</v>
      </c>
      <c r="B163" s="38" t="s">
        <v>260</v>
      </c>
      <c r="C163" s="39">
        <v>56000</v>
      </c>
      <c r="D163" s="40">
        <f>Tabella3[[#This Row],[IMPONIBILE]]*IVATOT</f>
        <v>11200</v>
      </c>
      <c r="E163" s="38" t="str">
        <f>_xlfn.CONCAT(Tabella3[[#This Row],[MONITOR]]," ",Tabella3[[#This Row],[DESC]])</f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38" t="s">
        <v>261</v>
      </c>
      <c r="B164" s="38"/>
      <c r="C164" s="39"/>
      <c r="D164" s="40">
        <f>Tabella3[[#This Row],[IMPONIBILE]]*IVATOT</f>
        <v>0</v>
      </c>
      <c r="E164" s="38" t="str">
        <f>_xlfn.CONCAT(Tabella3[[#This Row],[MONITOR]]," ",Tabella3[[#This Row],[DESC]])</f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38" t="s">
        <v>262</v>
      </c>
      <c r="B165" s="38"/>
      <c r="C165" s="39">
        <v>216000</v>
      </c>
      <c r="D165" s="40">
        <f>Tabella3[[#This Row],[IMPONIBILE]]*IVATOT</f>
        <v>43200</v>
      </c>
      <c r="E165" s="38" t="str">
        <f>_xlfn.CONCAT(Tabella3[[#This Row],[MONITOR]]," ",Tabella3[[#This Row],[DESC]])</f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38" t="s">
        <v>263</v>
      </c>
      <c r="B166" s="38"/>
      <c r="C166" s="39">
        <v>250000</v>
      </c>
      <c r="D166" s="40">
        <f>Tabella3[[#This Row],[IMPONIBILE]]*IVATOT</f>
        <v>50000</v>
      </c>
      <c r="E166" s="38" t="str">
        <f>_xlfn.CONCAT(Tabella3[[#This Row],[MONITOR]]," ",Tabella3[[#This Row],[DESC]])</f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38" t="s">
        <v>264</v>
      </c>
      <c r="B167" s="38"/>
      <c r="C167" s="39">
        <v>382000</v>
      </c>
      <c r="D167" s="40">
        <f>Tabella3[[#This Row],[IMPONIBILE]]*IVATOT</f>
        <v>76400</v>
      </c>
      <c r="E167" s="38" t="str">
        <f>_xlfn.CONCAT(Tabella3[[#This Row],[MONITOR]]," ",Tabella3[[#This Row],[DESC]])</f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38" t="s">
        <v>265</v>
      </c>
      <c r="B168" s="38"/>
      <c r="C168" s="39">
        <v>524000</v>
      </c>
      <c r="D168" s="40">
        <f>Tabella3[[#This Row],[IMPONIBILE]]*IVATOT</f>
        <v>104800</v>
      </c>
      <c r="E168" s="38" t="str">
        <f>_xlfn.CONCAT(Tabella3[[#This Row],[MONITOR]]," ",Tabella3[[#This Row],[DESC]])</f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38" t="s">
        <v>266</v>
      </c>
      <c r="B169" s="38"/>
      <c r="C169" s="39">
        <v>757000</v>
      </c>
      <c r="D169" s="40">
        <f>Tabella3[[#This Row],[IMPONIBILE]]*IVATOT</f>
        <v>151400</v>
      </c>
      <c r="E169" s="38" t="str">
        <f>_xlfn.CONCAT(Tabella3[[#This Row],[MONITOR]]," ",Tabella3[[#This Row],[DESC]])</f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38" t="s">
        <v>267</v>
      </c>
      <c r="B170" s="38"/>
      <c r="C170" s="39">
        <v>1045000</v>
      </c>
      <c r="D170" s="40">
        <f>Tabella3[[#This Row],[IMPONIBILE]]*IVATOT</f>
        <v>209000</v>
      </c>
      <c r="E170" s="38" t="str">
        <f>_xlfn.CONCAT(Tabella3[[#This Row],[MONITOR]]," ",Tabella3[[#This Row],[DESC]])</f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38" t="s">
        <v>268</v>
      </c>
      <c r="B171" s="38"/>
      <c r="C171" s="39">
        <v>1568000</v>
      </c>
      <c r="D171" s="40">
        <f>Tabella3[[#This Row],[IMPONIBILE]]*IVATOT</f>
        <v>313600</v>
      </c>
      <c r="E171" s="38" t="str">
        <f>_xlfn.CONCAT(Tabella3[[#This Row],[MONITOR]]," ",Tabella3[[#This Row],[DESC]])</f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38" t="s">
        <v>269</v>
      </c>
      <c r="B172" s="38"/>
      <c r="C172" s="39">
        <v>117000</v>
      </c>
      <c r="D172" s="40">
        <f>Tabella3[[#This Row],[IMPONIBILE]]*IVATOT</f>
        <v>23400</v>
      </c>
      <c r="E172" s="38" t="str">
        <f>_xlfn.CONCAT(Tabella3[[#This Row],[MONITOR]]," ",Tabella3[[#This Row],[DESC]])</f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38" t="s">
        <v>270</v>
      </c>
      <c r="B173" s="38"/>
      <c r="C173" s="39">
        <v>158000</v>
      </c>
      <c r="D173" s="40">
        <f>Tabella3[[#This Row],[IMPONIBILE]]*IVATOT</f>
        <v>31600</v>
      </c>
      <c r="E173" s="38" t="str">
        <f>_xlfn.CONCAT(Tabella3[[#This Row],[MONITOR]]," ",Tabella3[[#This Row],[DESC]])</f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38" t="s">
        <v>271</v>
      </c>
      <c r="B174" s="38"/>
      <c r="C174" s="39">
        <v>260000</v>
      </c>
      <c r="D174" s="40">
        <f>Tabella3[[#This Row],[IMPONIBILE]]*IVATOT</f>
        <v>52000</v>
      </c>
      <c r="E174" s="38" t="str">
        <f>_xlfn.CONCAT(Tabella3[[#This Row],[MONITOR]]," ",Tabella3[[#This Row],[DESC]])</f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38" t="s">
        <v>272</v>
      </c>
      <c r="B175" s="38"/>
      <c r="C175" s="39">
        <v>193000</v>
      </c>
      <c r="D175" s="40">
        <f>Tabella3[[#This Row],[IMPONIBILE]]*IVATOT</f>
        <v>38600</v>
      </c>
      <c r="E175" s="38" t="str">
        <f>_xlfn.CONCAT(Tabella3[[#This Row],[MONITOR]]," ",Tabella3[[#This Row],[DESC]])</f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38" t="s">
        <v>273</v>
      </c>
      <c r="B176" s="38"/>
      <c r="C176" s="39">
        <v>270000</v>
      </c>
      <c r="D176" s="40">
        <f>Tabella3[[#This Row],[IMPONIBILE]]*IVATOT</f>
        <v>54000</v>
      </c>
      <c r="E176" s="38" t="str">
        <f>_xlfn.CONCAT(Tabella3[[#This Row],[MONITOR]]," ",Tabella3[[#This Row],[DESC]])</f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38" t="s">
        <v>274</v>
      </c>
      <c r="B177" s="38"/>
      <c r="C177" s="39">
        <v>314000</v>
      </c>
      <c r="D177" s="40">
        <f>Tabella3[[#This Row],[IMPONIBILE]]*IVATOT</f>
        <v>62800</v>
      </c>
      <c r="E177" s="38" t="str">
        <f>_xlfn.CONCAT(Tabella3[[#This Row],[MONITOR]]," ",Tabella3[[#This Row],[DESC]])</f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38" t="s">
        <v>275</v>
      </c>
      <c r="B178" s="38"/>
      <c r="C178" s="39">
        <v>894000</v>
      </c>
      <c r="D178" s="40">
        <f>Tabella3[[#This Row],[IMPONIBILE]]*IVATOT</f>
        <v>178800</v>
      </c>
      <c r="E178" s="38" t="str">
        <f>_xlfn.CONCAT(Tabella3[[#This Row],[MONITOR]]," ",Tabella3[[#This Row],[DESC]])</f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38" t="s">
        <v>276</v>
      </c>
      <c r="B179" s="38"/>
      <c r="C179" s="39">
        <v>1040000</v>
      </c>
      <c r="D179" s="40">
        <f>Tabella3[[#This Row],[IMPONIBILE]]*IVATOT</f>
        <v>208000</v>
      </c>
      <c r="E179" s="38" t="str">
        <f>_xlfn.CONCAT(Tabella3[[#This Row],[MONITOR]]," ",Tabella3[[#This Row],[DESC]])</f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38" t="s">
        <v>277</v>
      </c>
      <c r="B180" s="38"/>
      <c r="C180" s="39">
        <v>8000</v>
      </c>
      <c r="D180" s="40">
        <f>Tabella3[[#This Row],[IMPONIBILE]]*IVATOT</f>
        <v>1600</v>
      </c>
      <c r="E180" s="38" t="str">
        <f>_xlfn.CONCAT(Tabella3[[#This Row],[MONITOR]]," ",Tabella3[[#This Row],[DESC]])</f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38" t="s">
        <v>278</v>
      </c>
      <c r="B181" s="38"/>
      <c r="C181" s="39">
        <v>10000</v>
      </c>
      <c r="D181" s="40">
        <f>Tabella3[[#This Row],[IMPONIBILE]]*IVATOT</f>
        <v>2000</v>
      </c>
      <c r="E181" s="38" t="str">
        <f>_xlfn.CONCAT(Tabella3[[#This Row],[MONITOR]]," ",Tabella3[[#This Row],[DESC]])</f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38" t="s">
        <v>279</v>
      </c>
      <c r="B182" s="38"/>
      <c r="C182" s="39">
        <v>24000</v>
      </c>
      <c r="D182" s="40">
        <f>Tabella3[[#This Row],[IMPONIBILE]]*IVATOT</f>
        <v>4800</v>
      </c>
      <c r="E182" s="38" t="str">
        <f>_xlfn.CONCAT(Tabella3[[#This Row],[MONITOR]]," ",Tabella3[[#This Row],[DESC]])</f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38" t="s">
        <v>280</v>
      </c>
      <c r="B183" s="38" t="s">
        <v>133</v>
      </c>
      <c r="C183" s="39">
        <v>11000</v>
      </c>
      <c r="D183" s="40">
        <f>Tabella3[[#This Row],[IMPONIBILE]]*IVATOT</f>
        <v>2200</v>
      </c>
      <c r="E183" s="38" t="str">
        <f>_xlfn.CONCAT(Tabella3[[#This Row],[MONITOR]]," ",Tabella3[[#This Row],[DESC]])</f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38" t="s">
        <v>281</v>
      </c>
      <c r="B184" s="38" t="s">
        <v>133</v>
      </c>
      <c r="C184" s="39">
        <v>10000</v>
      </c>
      <c r="D184" s="40">
        <f>Tabella3[[#This Row],[IMPONIBILE]]*IVATOT</f>
        <v>2000</v>
      </c>
      <c r="E184" s="38" t="str">
        <f>_xlfn.CONCAT(Tabella3[[#This Row],[MONITOR]]," ",Tabella3[[#This Row],[DESC]])</f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38" t="s">
        <v>282</v>
      </c>
      <c r="B185" s="38" t="s">
        <v>133</v>
      </c>
      <c r="C185" s="39">
        <v>26000</v>
      </c>
      <c r="D185" s="40">
        <f>Tabella3[[#This Row],[IMPONIBILE]]*IVATOT</f>
        <v>5200</v>
      </c>
      <c r="E185" s="38" t="str">
        <f>_xlfn.CONCAT(Tabella3[[#This Row],[MONITOR]]," ",Tabella3[[#This Row],[DESC]])</f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38" t="s">
        <v>283</v>
      </c>
      <c r="B186" s="38"/>
      <c r="C186" s="39"/>
      <c r="D186" s="40">
        <f>Tabella3[[#This Row],[IMPONIBILE]]*IVATOT</f>
        <v>0</v>
      </c>
      <c r="E186" s="38" t="str">
        <f>_xlfn.CONCAT(Tabella3[[#This Row],[MONITOR]]," ",Tabella3[[#This Row],[DESC]])</f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38" t="s">
        <v>284</v>
      </c>
      <c r="B187" s="38" t="s">
        <v>285</v>
      </c>
      <c r="C187" s="39">
        <v>22000</v>
      </c>
      <c r="D187" s="40">
        <f>Tabella3[[#This Row],[IMPONIBILE]]*IVATOT</f>
        <v>4400</v>
      </c>
      <c r="E187" s="38" t="str">
        <f>_xlfn.CONCAT(Tabella3[[#This Row],[MONITOR]]," ",Tabella3[[#This Row],[DESC]])</f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38" t="s">
        <v>286</v>
      </c>
      <c r="B188" s="38" t="s">
        <v>287</v>
      </c>
      <c r="C188" s="39">
        <v>63000</v>
      </c>
      <c r="D188" s="40">
        <f>Tabella3[[#This Row],[IMPONIBILE]]*IVATOT</f>
        <v>12600</v>
      </c>
      <c r="E188" s="38" t="str">
        <f>_xlfn.CONCAT(Tabella3[[#This Row],[MONITOR]]," ",Tabella3[[#This Row],[DESC]])</f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38" t="s">
        <v>288</v>
      </c>
      <c r="B189" s="38" t="s">
        <v>287</v>
      </c>
      <c r="C189" s="39">
        <v>63000</v>
      </c>
      <c r="D189" s="40">
        <f>Tabella3[[#This Row],[IMPONIBILE]]*IVATOT</f>
        <v>12600</v>
      </c>
      <c r="E189" s="38" t="str">
        <f>_xlfn.CONCAT(Tabella3[[#This Row],[MONITOR]]," ",Tabella3[[#This Row],[DESC]])</f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38" t="s">
        <v>289</v>
      </c>
      <c r="B190" s="38" t="s">
        <v>287</v>
      </c>
      <c r="C190" s="39">
        <v>26000</v>
      </c>
      <c r="D190" s="40">
        <f>Tabella3[[#This Row],[IMPONIBILE]]*IVATOT</f>
        <v>5200</v>
      </c>
      <c r="E190" s="38" t="str">
        <f>_xlfn.CONCAT(Tabella3[[#This Row],[MONITOR]]," ",Tabella3[[#This Row],[DESC]])</f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38" t="s">
        <v>290</v>
      </c>
      <c r="B191" s="38" t="s">
        <v>291</v>
      </c>
      <c r="C191" s="39">
        <v>25000</v>
      </c>
      <c r="D191" s="40">
        <f>Tabella3[[#This Row],[IMPONIBILE]]*IVATOT</f>
        <v>5000</v>
      </c>
      <c r="E191" s="38" t="str">
        <f>_xlfn.CONCAT(Tabella3[[#This Row],[MONITOR]]," ",Tabella3[[#This Row],[DESC]])</f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38" t="s">
        <v>292</v>
      </c>
      <c r="B192" s="38" t="s">
        <v>291</v>
      </c>
      <c r="C192" s="39">
        <v>25000</v>
      </c>
      <c r="D192" s="40">
        <f>Tabella3[[#This Row],[IMPONIBILE]]*IVATOT</f>
        <v>5000</v>
      </c>
      <c r="E192" s="38" t="str">
        <f>_xlfn.CONCAT(Tabella3[[#This Row],[MONITOR]]," ",Tabella3[[#This Row],[DESC]])</f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38" t="s">
        <v>293</v>
      </c>
      <c r="B193" s="38" t="s">
        <v>291</v>
      </c>
      <c r="C193" s="39">
        <v>46000</v>
      </c>
      <c r="D193" s="40">
        <f>Tabella3[[#This Row],[IMPONIBILE]]*IVATOT</f>
        <v>9200</v>
      </c>
      <c r="E193" s="38" t="str">
        <f>_xlfn.CONCAT(Tabella3[[#This Row],[MONITOR]]," ",Tabella3[[#This Row],[DESC]])</f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38" t="s">
        <v>294</v>
      </c>
      <c r="B194" s="38"/>
      <c r="C194" s="39"/>
      <c r="D194" s="40">
        <f>Tabella3[[#This Row],[IMPONIBILE]]*IVATOT</f>
        <v>0</v>
      </c>
      <c r="E194" s="38" t="str">
        <f>_xlfn.CONCAT(Tabella3[[#This Row],[MONITOR]]," ",Tabella3[[#This Row],[DESC]])</f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38" t="s">
        <v>295</v>
      </c>
      <c r="B195" s="38" t="s">
        <v>296</v>
      </c>
      <c r="C195" s="39">
        <v>37000</v>
      </c>
      <c r="D195" s="40">
        <f>Tabella3[[#This Row],[IMPONIBILE]]*IVATOT</f>
        <v>7400</v>
      </c>
      <c r="E195" s="38" t="str">
        <f>_xlfn.CONCAT(Tabella3[[#This Row],[MONITOR]]," ",Tabella3[[#This Row],[DESC]])</f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38" t="s">
        <v>297</v>
      </c>
      <c r="B196" s="38" t="s">
        <v>296</v>
      </c>
      <c r="C196" s="39">
        <v>37000</v>
      </c>
      <c r="D196" s="40">
        <f>Tabella3[[#This Row],[IMPONIBILE]]*IVATOT</f>
        <v>7400</v>
      </c>
      <c r="E196" s="38" t="str">
        <f>_xlfn.CONCAT(Tabella3[[#This Row],[MONITOR]]," ",Tabella3[[#This Row],[DESC]])</f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38" t="s">
        <v>298</v>
      </c>
      <c r="B197" s="38" t="s">
        <v>299</v>
      </c>
      <c r="C197" s="39">
        <v>11000</v>
      </c>
      <c r="D197" s="40">
        <f>Tabella3[[#This Row],[IMPONIBILE]]*IVATOT</f>
        <v>2200</v>
      </c>
      <c r="E197" s="38" t="str">
        <f>_xlfn.CONCAT(Tabella3[[#This Row],[MONITOR]]," ",Tabella3[[#This Row],[DESC]])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38" t="s">
        <v>300</v>
      </c>
      <c r="B198" s="38" t="s">
        <v>299</v>
      </c>
      <c r="C198" s="39">
        <v>46000</v>
      </c>
      <c r="D198" s="40">
        <f>Tabella3[[#This Row],[IMPONIBILE]]*IVATOT</f>
        <v>9200</v>
      </c>
      <c r="E198" s="38" t="str">
        <f>_xlfn.CONCAT(Tabella3[[#This Row],[MONITOR]]," ",Tabella3[[#This Row],[DESC]])</f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38" t="s">
        <v>301</v>
      </c>
      <c r="B199" s="38" t="s">
        <v>299</v>
      </c>
      <c r="C199" s="39">
        <v>19000</v>
      </c>
      <c r="D199" s="40">
        <f>Tabella3[[#This Row],[IMPONIBILE]]*IVATOT</f>
        <v>3800</v>
      </c>
      <c r="E199" s="38" t="str">
        <f>_xlfn.CONCAT(Tabella3[[#This Row],[MONITOR]]," ",Tabella3[[#This Row],[DESC]])</f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38" t="s">
        <v>302</v>
      </c>
      <c r="B200" s="38" t="s">
        <v>299</v>
      </c>
      <c r="C200" s="39">
        <v>13000</v>
      </c>
      <c r="D200" s="40">
        <f>Tabella3[[#This Row],[IMPONIBILE]]*IVATOT</f>
        <v>2600</v>
      </c>
      <c r="E200" s="38" t="str">
        <f>_xlfn.CONCAT(Tabella3[[#This Row],[MONITOR]]," ",Tabella3[[#This Row],[DESC]])</f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38" t="s">
        <v>303</v>
      </c>
      <c r="B201" s="38" t="s">
        <v>299</v>
      </c>
      <c r="C201" s="39">
        <v>26000</v>
      </c>
      <c r="D201" s="40">
        <f>Tabella3[[#This Row],[IMPONIBILE]]*IVATOT</f>
        <v>5200</v>
      </c>
      <c r="E201" s="38" t="str">
        <f>_xlfn.CONCAT(Tabella3[[#This Row],[MONITOR]]," ",Tabella3[[#This Row],[DESC]])</f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38" t="s">
        <v>304</v>
      </c>
      <c r="B202" s="38" t="s">
        <v>299</v>
      </c>
      <c r="C202" s="39">
        <v>26000</v>
      </c>
      <c r="D202" s="40">
        <f>Tabella3[[#This Row],[IMPONIBILE]]*IVATOT</f>
        <v>5200</v>
      </c>
      <c r="E202" s="38" t="str">
        <f>_xlfn.CONCAT(Tabella3[[#This Row],[MONITOR]]," ",Tabella3[[#This Row],[DESC]])</f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38" t="s">
        <v>305</v>
      </c>
      <c r="B203" s="38" t="s">
        <v>299</v>
      </c>
      <c r="C203" s="39">
        <v>20000</v>
      </c>
      <c r="D203" s="40">
        <f>Tabella3[[#This Row],[IMPONIBILE]]*IVATOT</f>
        <v>4000</v>
      </c>
      <c r="E203" s="38" t="str">
        <f>_xlfn.CONCAT(Tabella3[[#This Row],[MONITOR]]," ",Tabella3[[#This Row],[DESC]])</f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38" t="s">
        <v>306</v>
      </c>
      <c r="B204" s="38" t="s">
        <v>299</v>
      </c>
      <c r="C204" s="39">
        <v>49000</v>
      </c>
      <c r="D204" s="40">
        <f>Tabella3[[#This Row],[IMPONIBILE]]*IVATOT</f>
        <v>9800</v>
      </c>
      <c r="E204" s="38" t="str">
        <f>_xlfn.CONCAT(Tabella3[[#This Row],[MONITOR]]," ",Tabella3[[#This Row],[DESC]])</f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38" t="s">
        <v>307</v>
      </c>
      <c r="B205" s="38" t="s">
        <v>299</v>
      </c>
      <c r="C205" s="39">
        <v>33000</v>
      </c>
      <c r="D205" s="40">
        <f>Tabella3[[#This Row],[IMPONIBILE]]*IVATOT</f>
        <v>6600</v>
      </c>
      <c r="E205" s="38" t="str">
        <f>_xlfn.CONCAT(Tabella3[[#This Row],[MONITOR]]," ",Tabella3[[#This Row],[DESC]])</f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38" t="s">
        <v>308</v>
      </c>
      <c r="B206" s="38" t="s">
        <v>299</v>
      </c>
      <c r="C206" s="39">
        <v>68000</v>
      </c>
      <c r="D206" s="40">
        <f>Tabella3[[#This Row],[IMPONIBILE]]*IVATOT</f>
        <v>13600</v>
      </c>
      <c r="E206" s="38" t="str">
        <f>_xlfn.CONCAT(Tabella3[[#This Row],[MONITOR]]," ",Tabella3[[#This Row],[DESC]])</f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38" t="s">
        <v>309</v>
      </c>
      <c r="B207" s="38" t="s">
        <v>299</v>
      </c>
      <c r="C207" s="39">
        <v>33000</v>
      </c>
      <c r="D207" s="40">
        <f>Tabella3[[#This Row],[IMPONIBILE]]*IVATOT</f>
        <v>6600</v>
      </c>
      <c r="E207" s="38" t="str">
        <f>_xlfn.CONCAT(Tabella3[[#This Row],[MONITOR]]," ",Tabella3[[#This Row],[DESC]])</f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38" t="s">
        <v>310</v>
      </c>
      <c r="B208" s="38" t="s">
        <v>299</v>
      </c>
      <c r="C208" s="39">
        <v>147000</v>
      </c>
      <c r="D208" s="40">
        <f>Tabella3[[#This Row],[IMPONIBILE]]*IVATOT</f>
        <v>29400</v>
      </c>
      <c r="E208" s="38" t="str">
        <f>_xlfn.CONCAT(Tabella3[[#This Row],[MONITOR]]," ",Tabella3[[#This Row],[DESC]])</f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38" t="s">
        <v>311</v>
      </c>
      <c r="B209" s="38" t="s">
        <v>299</v>
      </c>
      <c r="C209" s="39">
        <v>151000</v>
      </c>
      <c r="D209" s="40">
        <f>Tabella3[[#This Row],[IMPONIBILE]]*IVATOT</f>
        <v>30200</v>
      </c>
      <c r="E209" s="38" t="str">
        <f>_xlfn.CONCAT(Tabella3[[#This Row],[MONITOR]]," ",Tabella3[[#This Row],[DESC]])</f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38" t="s">
        <v>312</v>
      </c>
      <c r="B210" s="38" t="s">
        <v>299</v>
      </c>
      <c r="C210" s="39">
        <v>197000</v>
      </c>
      <c r="D210" s="40">
        <f>Tabella3[[#This Row],[IMPONIBILE]]*IVATOT</f>
        <v>39400</v>
      </c>
      <c r="E210" s="38" t="str">
        <f>_xlfn.CONCAT(Tabella3[[#This Row],[MONITOR]]," ",Tabella3[[#This Row],[DESC]])</f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38" t="s">
        <v>313</v>
      </c>
      <c r="B211" s="38" t="s">
        <v>299</v>
      </c>
      <c r="C211" s="39">
        <v>310000</v>
      </c>
      <c r="D211" s="40">
        <f>Tabella3[[#This Row],[IMPONIBILE]]*IVATOT</f>
        <v>62000</v>
      </c>
      <c r="E211" s="38" t="str">
        <f>_xlfn.CONCAT(Tabella3[[#This Row],[MONITOR]]," ",Tabella3[[#This Row],[DESC]])</f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38" t="s">
        <v>314</v>
      </c>
      <c r="B212" s="38" t="s">
        <v>299</v>
      </c>
      <c r="C212" s="39">
        <v>271000</v>
      </c>
      <c r="D212" s="40">
        <f>Tabella3[[#This Row],[IMPONIBILE]]*IVATOT</f>
        <v>54200</v>
      </c>
      <c r="E212" s="38" t="str">
        <f>_xlfn.CONCAT(Tabella3[[#This Row],[MONITOR]]," ",Tabella3[[#This Row],[DESC]])</f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38" t="s">
        <v>315</v>
      </c>
      <c r="B213" s="38" t="s">
        <v>299</v>
      </c>
      <c r="C213" s="39">
        <v>458000</v>
      </c>
      <c r="D213" s="40">
        <f>Tabella3[[#This Row],[IMPONIBILE]]*IVATOT</f>
        <v>91600</v>
      </c>
      <c r="E213" s="38" t="str">
        <f>_xlfn.CONCAT(Tabella3[[#This Row],[MONITOR]]," ",Tabella3[[#This Row],[DESC]])</f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38" t="s">
        <v>316</v>
      </c>
      <c r="B214" s="38" t="s">
        <v>299</v>
      </c>
      <c r="C214" s="39">
        <v>412000</v>
      </c>
      <c r="D214" s="40">
        <f>Tabella3[[#This Row],[IMPONIBILE]]*IVATOT</f>
        <v>82400</v>
      </c>
      <c r="E214" s="38" t="str">
        <f>_xlfn.CONCAT(Tabella3[[#This Row],[MONITOR]]," ",Tabella3[[#This Row],[DESC]])</f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38" t="s">
        <v>317</v>
      </c>
      <c r="B215" s="38" t="s">
        <v>318</v>
      </c>
      <c r="C215" s="39">
        <v>807000</v>
      </c>
      <c r="D215" s="40">
        <f>Tabella3[[#This Row],[IMPONIBILE]]*IVATOT</f>
        <v>161400</v>
      </c>
      <c r="E215" s="38" t="str">
        <f>_xlfn.CONCAT(Tabella3[[#This Row],[MONITOR]]," ",Tabella3[[#This Row],[DESC]])</f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38" t="s">
        <v>319</v>
      </c>
      <c r="B216" s="38"/>
      <c r="C216" s="39">
        <v>4000</v>
      </c>
      <c r="D216" s="40">
        <f>Tabella3[[#This Row],[IMPONIBILE]]*IVATOT</f>
        <v>800</v>
      </c>
      <c r="E216" s="38" t="str">
        <f>_xlfn.CONCAT(Tabella3[[#This Row],[MONITOR]]," ",Tabella3[[#This Row],[DESC]])</f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38" t="s">
        <v>320</v>
      </c>
      <c r="B217" s="38"/>
      <c r="C217" s="39">
        <v>81000</v>
      </c>
      <c r="D217" s="40">
        <f>Tabella3[[#This Row],[IMPONIBILE]]*IVATOT</f>
        <v>16200</v>
      </c>
      <c r="E217" s="38" t="str">
        <f>_xlfn.CONCAT(Tabella3[[#This Row],[MONITOR]]," ",Tabella3[[#This Row],[DESC]])</f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38" t="s">
        <v>321</v>
      </c>
      <c r="B218" s="38"/>
      <c r="C218" s="39">
        <v>125000</v>
      </c>
      <c r="D218" s="40">
        <f>Tabella3[[#This Row],[IMPONIBILE]]*IVATOT</f>
        <v>25000</v>
      </c>
      <c r="E218" s="38" t="str">
        <f>_xlfn.CONCAT(Tabella3[[#This Row],[MONITOR]]," ",Tabella3[[#This Row],[DESC]])</f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38" t="s">
        <v>322</v>
      </c>
      <c r="B219" s="38"/>
      <c r="C219" s="39">
        <v>98000</v>
      </c>
      <c r="D219" s="40">
        <f>Tabella3[[#This Row],[IMPONIBILE]]*IVATOT</f>
        <v>19600</v>
      </c>
      <c r="E219" s="38" t="str">
        <f>_xlfn.CONCAT(Tabella3[[#This Row],[MONITOR]]," ",Tabella3[[#This Row],[DESC]])</f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38" t="s">
        <v>323</v>
      </c>
      <c r="B220" s="38"/>
      <c r="C220" s="39">
        <v>140000</v>
      </c>
      <c r="D220" s="40">
        <f>Tabella3[[#This Row],[IMPONIBILE]]*IVATOT</f>
        <v>28000</v>
      </c>
      <c r="E220" s="38" t="str">
        <f>_xlfn.CONCAT(Tabella3[[#This Row],[MONITOR]]," ",Tabella3[[#This Row],[DESC]])</f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38" t="s">
        <v>324</v>
      </c>
      <c r="B221" s="38" t="s">
        <v>325</v>
      </c>
      <c r="C221" s="39">
        <v>5000</v>
      </c>
      <c r="D221" s="40">
        <f>Tabella3[[#This Row],[IMPONIBILE]]*IVATOT</f>
        <v>1000</v>
      </c>
      <c r="E221" s="38" t="str">
        <f>_xlfn.CONCAT(Tabella3[[#This Row],[MONITOR]]," ",Tabella3[[#This Row],[DESC]])</f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38" t="s">
        <v>324</v>
      </c>
      <c r="B222" s="38" t="s">
        <v>326</v>
      </c>
      <c r="C222" s="39">
        <v>6000</v>
      </c>
      <c r="D222" s="40">
        <f>Tabella3[[#This Row],[IMPONIBILE]]*IVATOT</f>
        <v>1200</v>
      </c>
      <c r="E222" s="38" t="str">
        <f>_xlfn.CONCAT(Tabella3[[#This Row],[MONITOR]]," ",Tabella3[[#This Row],[DESC]])</f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38" t="s">
        <v>327</v>
      </c>
      <c r="B223" s="38"/>
      <c r="C223" s="39">
        <v>9000</v>
      </c>
      <c r="D223" s="40">
        <f>Tabella3[[#This Row],[IMPONIBILE]]*IVATOT</f>
        <v>1800</v>
      </c>
      <c r="E223" s="38" t="str">
        <f>_xlfn.CONCAT(Tabella3[[#This Row],[MONITOR]]," ",Tabella3[[#This Row],[DESC]])</f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38" t="s">
        <v>328</v>
      </c>
      <c r="B224" s="38" t="s">
        <v>329</v>
      </c>
      <c r="C224" s="39">
        <v>8000</v>
      </c>
      <c r="D224" s="40">
        <f>Tabella3[[#This Row],[IMPONIBILE]]*IVATOT</f>
        <v>1600</v>
      </c>
      <c r="E224" s="38" t="str">
        <f>_xlfn.CONCAT(Tabella3[[#This Row],[MONITOR]]," ",Tabella3[[#This Row],[DESC]])</f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38" t="s">
        <v>330</v>
      </c>
      <c r="B225" s="38"/>
      <c r="C225" s="39">
        <v>11000</v>
      </c>
      <c r="D225" s="40">
        <f>Tabella3[[#This Row],[IMPONIBILE]]*IVATOT</f>
        <v>2200</v>
      </c>
      <c r="E225" s="38" t="str">
        <f>_xlfn.CONCAT(Tabella3[[#This Row],[MONITOR]]," ",Tabella3[[#This Row],[DESC]])</f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38" t="s">
        <v>331</v>
      </c>
      <c r="B226" s="38" t="s">
        <v>332</v>
      </c>
      <c r="C226" s="39">
        <v>21000</v>
      </c>
      <c r="D226" s="40">
        <f>Tabella3[[#This Row],[IMPONIBILE]]*IVATOT</f>
        <v>4200</v>
      </c>
      <c r="E226" s="38" t="str">
        <f>_xlfn.CONCAT(Tabella3[[#This Row],[MONITOR]]," ",Tabella3[[#This Row],[DESC]])</f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38" t="s">
        <v>333</v>
      </c>
      <c r="B227" s="38" t="s">
        <v>299</v>
      </c>
      <c r="C227" s="39">
        <v>14000</v>
      </c>
      <c r="D227" s="40">
        <f>Tabella3[[#This Row],[IMPONIBILE]]*IVATOT</f>
        <v>2800</v>
      </c>
      <c r="E227" s="38" t="str">
        <f>_xlfn.CONCAT(Tabella3[[#This Row],[MONITOR]]," ",Tabella3[[#This Row],[DESC]])</f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38" t="s">
        <v>334</v>
      </c>
      <c r="B228" s="38" t="s">
        <v>299</v>
      </c>
      <c r="C228" s="39">
        <v>23000</v>
      </c>
      <c r="D228" s="40">
        <f>Tabella3[[#This Row],[IMPONIBILE]]*IVATOT</f>
        <v>4600</v>
      </c>
      <c r="E228" s="38" t="str">
        <f>_xlfn.CONCAT(Tabella3[[#This Row],[MONITOR]]," ",Tabella3[[#This Row],[DESC]])</f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38" t="s">
        <v>335</v>
      </c>
      <c r="B229" s="38" t="s">
        <v>299</v>
      </c>
      <c r="C229" s="39">
        <v>51000</v>
      </c>
      <c r="D229" s="40">
        <f>Tabella3[[#This Row],[IMPONIBILE]]*IVATOT</f>
        <v>10200</v>
      </c>
      <c r="E229" s="38" t="str">
        <f>_xlfn.CONCAT(Tabella3[[#This Row],[MONITOR]]," ",Tabella3[[#This Row],[DESC]])</f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38" t="s">
        <v>336</v>
      </c>
      <c r="B230" s="38"/>
      <c r="C230" s="39"/>
      <c r="D230" s="40">
        <f>Tabella3[[#This Row],[IMPONIBILE]]*IVATOT</f>
        <v>0</v>
      </c>
      <c r="E230" s="38" t="str">
        <f>_xlfn.CONCAT(Tabella3[[#This Row],[MONITOR]]," ",Tabella3[[#This Row],[DESC]])</f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38" t="s">
        <v>337</v>
      </c>
      <c r="B231" s="38" t="s">
        <v>338</v>
      </c>
      <c r="C231" s="39">
        <v>198000</v>
      </c>
      <c r="D231" s="40">
        <f>Tabella3[[#This Row],[IMPONIBILE]]*IVATOT</f>
        <v>39600</v>
      </c>
      <c r="E231" s="38" t="str">
        <f>_xlfn.CONCAT(Tabella3[[#This Row],[MONITOR]]," ",Tabella3[[#This Row],[DESC]])</f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38" t="s">
        <v>339</v>
      </c>
      <c r="B232" s="38" t="s">
        <v>338</v>
      </c>
      <c r="C232" s="39">
        <v>167000</v>
      </c>
      <c r="D232" s="40">
        <f>Tabella3[[#This Row],[IMPONIBILE]]*IVATOT</f>
        <v>33400</v>
      </c>
      <c r="E232" s="38" t="str">
        <f>_xlfn.CONCAT(Tabella3[[#This Row],[MONITOR]]," ",Tabella3[[#This Row],[DESC]])</f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38" t="s">
        <v>340</v>
      </c>
      <c r="B233" s="38" t="s">
        <v>341</v>
      </c>
      <c r="C233" s="39">
        <v>95000</v>
      </c>
      <c r="D233" s="40">
        <f>Tabella3[[#This Row],[IMPONIBILE]]*IVATOT</f>
        <v>19000</v>
      </c>
      <c r="E233" s="38" t="str">
        <f>_xlfn.CONCAT(Tabella3[[#This Row],[MONITOR]]," ",Tabella3[[#This Row],[DESC]])</f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38" t="s">
        <v>342</v>
      </c>
      <c r="B234" s="38" t="s">
        <v>341</v>
      </c>
      <c r="C234" s="39">
        <v>141000</v>
      </c>
      <c r="D234" s="40">
        <f>Tabella3[[#This Row],[IMPONIBILE]]*IVATOT</f>
        <v>28200</v>
      </c>
      <c r="E234" s="38" t="str">
        <f>_xlfn.CONCAT(Tabella3[[#This Row],[MONITOR]]," ",Tabella3[[#This Row],[DESC]])</f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38" t="s">
        <v>343</v>
      </c>
      <c r="B235" s="38" t="s">
        <v>338</v>
      </c>
      <c r="C235" s="39">
        <v>351000</v>
      </c>
      <c r="D235" s="40">
        <f>Tabella3[[#This Row],[IMPONIBILE]]*IVATOT</f>
        <v>70200</v>
      </c>
      <c r="E235" s="38" t="str">
        <f>_xlfn.CONCAT(Tabella3[[#This Row],[MONITOR]]," ",Tabella3[[#This Row],[DESC]])</f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38" t="s">
        <v>344</v>
      </c>
      <c r="B236" s="38" t="s">
        <v>345</v>
      </c>
      <c r="C236" s="39">
        <v>414000</v>
      </c>
      <c r="D236" s="40">
        <f>Tabella3[[#This Row],[IMPONIBILE]]*IVATOT</f>
        <v>82800</v>
      </c>
      <c r="E236" s="38" t="str">
        <f>_xlfn.CONCAT(Tabella3[[#This Row],[MONITOR]]," ",Tabella3[[#This Row],[DESC]])</f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38" t="s">
        <v>346</v>
      </c>
      <c r="B237" s="38" t="s">
        <v>338</v>
      </c>
      <c r="C237" s="39">
        <v>61000</v>
      </c>
      <c r="D237" s="40">
        <f>Tabella3[[#This Row],[IMPONIBILE]]*IVATOT</f>
        <v>12200</v>
      </c>
      <c r="E237" s="38" t="str">
        <f>_xlfn.CONCAT(Tabella3[[#This Row],[MONITOR]]," ",Tabella3[[#This Row],[DESC]])</f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38" t="s">
        <v>347</v>
      </c>
      <c r="B238" s="38" t="s">
        <v>338</v>
      </c>
      <c r="C238" s="39">
        <v>893000</v>
      </c>
      <c r="D238" s="40">
        <f>Tabella3[[#This Row],[IMPONIBILE]]*IVATOT</f>
        <v>178600</v>
      </c>
      <c r="E238" s="38" t="str">
        <f>_xlfn.CONCAT(Tabella3[[#This Row],[MONITOR]]," ",Tabella3[[#This Row],[DESC]])</f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38" t="s">
        <v>348</v>
      </c>
      <c r="B239" s="38" t="s">
        <v>338</v>
      </c>
      <c r="C239" s="39">
        <v>985000</v>
      </c>
      <c r="D239" s="40">
        <f>Tabella3[[#This Row],[IMPONIBILE]]*IVATOT</f>
        <v>197000</v>
      </c>
      <c r="E239" s="38" t="str">
        <f>_xlfn.CONCAT(Tabella3[[#This Row],[MONITOR]]," ",Tabella3[[#This Row],[DESC]])</f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38" t="s">
        <v>349</v>
      </c>
      <c r="B240" s="38" t="s">
        <v>338</v>
      </c>
      <c r="C240" s="39">
        <v>296000</v>
      </c>
      <c r="D240" s="40">
        <f>Tabella3[[#This Row],[IMPONIBILE]]*IVATOT</f>
        <v>59200</v>
      </c>
      <c r="E240" s="38" t="str">
        <f>_xlfn.CONCAT(Tabella3[[#This Row],[MONITOR]]," ",Tabella3[[#This Row],[DESC]])</f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38" t="s">
        <v>350</v>
      </c>
      <c r="B241" s="38" t="s">
        <v>338</v>
      </c>
      <c r="C241" s="39">
        <v>685000</v>
      </c>
      <c r="D241" s="40">
        <f>Tabella3[[#This Row],[IMPONIBILE]]*IVATOT</f>
        <v>137000</v>
      </c>
      <c r="E241" s="38" t="str">
        <f>_xlfn.CONCAT(Tabella3[[#This Row],[MONITOR]]," ",Tabella3[[#This Row],[DESC]])</f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38" t="s">
        <v>351</v>
      </c>
      <c r="B242" s="38" t="s">
        <v>338</v>
      </c>
      <c r="C242" s="39">
        <v>1138000</v>
      </c>
      <c r="D242" s="40">
        <f>Tabella3[[#This Row],[IMPONIBILE]]*IVATOT</f>
        <v>227600</v>
      </c>
      <c r="E242" s="38" t="str">
        <f>_xlfn.CONCAT(Tabella3[[#This Row],[MONITOR]]," ",Tabella3[[#This Row],[DESC]])</f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38" t="s">
        <v>352</v>
      </c>
      <c r="B243" s="38" t="s">
        <v>338</v>
      </c>
      <c r="C243" s="39">
        <v>1334000</v>
      </c>
      <c r="D243" s="40">
        <f>Tabella3[[#This Row],[IMPONIBILE]]*IVATOT</f>
        <v>266800</v>
      </c>
      <c r="E243" s="38" t="str">
        <f>_xlfn.CONCAT(Tabella3[[#This Row],[MONITOR]]," ",Tabella3[[#This Row],[DESC]])</f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38" t="s">
        <v>353</v>
      </c>
      <c r="B244" s="38" t="s">
        <v>133</v>
      </c>
      <c r="C244" s="39">
        <v>30000</v>
      </c>
      <c r="D244" s="40">
        <f>Tabella3[[#This Row],[IMPONIBILE]]*IVATOT</f>
        <v>6000</v>
      </c>
      <c r="E244" s="38" t="str">
        <f>_xlfn.CONCAT(Tabella3[[#This Row],[MONITOR]]," ",Tabella3[[#This Row],[DESC]])</f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38" t="s">
        <v>354</v>
      </c>
      <c r="B245" s="38" t="s">
        <v>133</v>
      </c>
      <c r="C245" s="39">
        <v>30000</v>
      </c>
      <c r="D245" s="40">
        <f>Tabella3[[#This Row],[IMPONIBILE]]*IVATOT</f>
        <v>6000</v>
      </c>
      <c r="E245" s="38" t="str">
        <f>_xlfn.CONCAT(Tabella3[[#This Row],[MONITOR]]," ",Tabella3[[#This Row],[DESC]])</f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38" t="s">
        <v>355</v>
      </c>
      <c r="B246" s="38" t="s">
        <v>356</v>
      </c>
      <c r="C246" s="39">
        <v>406000</v>
      </c>
      <c r="D246" s="40">
        <f>Tabella3[[#This Row],[IMPONIBILE]]*IVATOT</f>
        <v>81200</v>
      </c>
      <c r="E246" s="38" t="str">
        <f>_xlfn.CONCAT(Tabella3[[#This Row],[MONITOR]]," ",Tabella3[[#This Row],[DESC]])</f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38" t="s">
        <v>357</v>
      </c>
      <c r="B247" s="38" t="s">
        <v>356</v>
      </c>
      <c r="C247" s="39">
        <v>197000</v>
      </c>
      <c r="D247" s="40">
        <f>Tabella3[[#This Row],[IMPONIBILE]]*IVATOT</f>
        <v>39400</v>
      </c>
      <c r="E247" s="38" t="str">
        <f>_xlfn.CONCAT(Tabella3[[#This Row],[MONITOR]]," ",Tabella3[[#This Row],[DESC]])</f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38" t="s">
        <v>358</v>
      </c>
      <c r="B248" s="38" t="s">
        <v>356</v>
      </c>
      <c r="C248" s="39">
        <v>645000</v>
      </c>
      <c r="D248" s="40">
        <f>Tabella3[[#This Row],[IMPONIBILE]]*IVATOT</f>
        <v>129000</v>
      </c>
      <c r="E248" s="38" t="str">
        <f>_xlfn.CONCAT(Tabella3[[#This Row],[MONITOR]]," ",Tabella3[[#This Row],[DESC]])</f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38" t="s">
        <v>359</v>
      </c>
      <c r="B249" s="38" t="s">
        <v>356</v>
      </c>
      <c r="C249" s="39">
        <v>645000</v>
      </c>
      <c r="D249" s="40">
        <f>Tabella3[[#This Row],[IMPONIBILE]]*IVATOT</f>
        <v>129000</v>
      </c>
      <c r="E249" s="38" t="str">
        <f>_xlfn.CONCAT(Tabella3[[#This Row],[MONITOR]]," ",Tabella3[[#This Row],[DESC]])</f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38" t="s">
        <v>360</v>
      </c>
      <c r="B250" s="38" t="s">
        <v>356</v>
      </c>
      <c r="C250" s="39">
        <v>259000</v>
      </c>
      <c r="D250" s="40">
        <f>Tabella3[[#This Row],[IMPONIBILE]]*IVATOT</f>
        <v>51800</v>
      </c>
      <c r="E250" s="38" t="str">
        <f>_xlfn.CONCAT(Tabella3[[#This Row],[MONITOR]]," ",Tabella3[[#This Row],[DESC]])</f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38" t="s">
        <v>361</v>
      </c>
      <c r="B251" s="38" t="s">
        <v>356</v>
      </c>
      <c r="C251" s="39">
        <v>646000</v>
      </c>
      <c r="D251" s="40">
        <f>Tabella3[[#This Row],[IMPONIBILE]]*IVATOT</f>
        <v>129200</v>
      </c>
      <c r="E251" s="38" t="str">
        <f>_xlfn.CONCAT(Tabella3[[#This Row],[MONITOR]]," ",Tabella3[[#This Row],[DESC]])</f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38" t="s">
        <v>362</v>
      </c>
      <c r="B252" s="38" t="s">
        <v>356</v>
      </c>
      <c r="C252" s="39">
        <v>259000</v>
      </c>
      <c r="D252" s="40">
        <f>Tabella3[[#This Row],[IMPONIBILE]]*IVATOT</f>
        <v>51800</v>
      </c>
      <c r="E252" s="38" t="str">
        <f>_xlfn.CONCAT(Tabella3[[#This Row],[MONITOR]]," ",Tabella3[[#This Row],[DESC]])</f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38" t="s">
        <v>363</v>
      </c>
      <c r="B253" s="38" t="s">
        <v>356</v>
      </c>
      <c r="C253" s="39">
        <v>645000</v>
      </c>
      <c r="D253" s="40">
        <f>Tabella3[[#This Row],[IMPONIBILE]]*IVATOT</f>
        <v>129000</v>
      </c>
      <c r="E253" s="38" t="str">
        <f>_xlfn.CONCAT(Tabella3[[#This Row],[MONITOR]]," ",Tabella3[[#This Row],[DESC]])</f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38" t="s">
        <v>364</v>
      </c>
      <c r="B254" s="38" t="s">
        <v>356</v>
      </c>
      <c r="C254" s="39">
        <v>879000</v>
      </c>
      <c r="D254" s="40">
        <f>Tabella3[[#This Row],[IMPONIBILE]]*IVATOT</f>
        <v>175800</v>
      </c>
      <c r="E254" s="38" t="str">
        <f>_xlfn.CONCAT(Tabella3[[#This Row],[MONITOR]]," ",Tabella3[[#This Row],[DESC]])</f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38" t="s">
        <v>365</v>
      </c>
      <c r="B255" s="38" t="s">
        <v>356</v>
      </c>
      <c r="C255" s="39">
        <v>259000</v>
      </c>
      <c r="D255" s="40">
        <f>Tabella3[[#This Row],[IMPONIBILE]]*IVATOT</f>
        <v>51800</v>
      </c>
      <c r="E255" s="38" t="str">
        <f>_xlfn.CONCAT(Tabella3[[#This Row],[MONITOR]]," ",Tabella3[[#This Row],[DESC]])</f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38" t="s">
        <v>366</v>
      </c>
      <c r="B256" s="38" t="s">
        <v>356</v>
      </c>
      <c r="C256" s="39">
        <v>274000</v>
      </c>
      <c r="D256" s="40">
        <f>Tabella3[[#This Row],[IMPONIBILE]]*IVATOT</f>
        <v>54800</v>
      </c>
      <c r="E256" s="38" t="str">
        <f>_xlfn.CONCAT(Tabella3[[#This Row],[MONITOR]]," ",Tabella3[[#This Row],[DESC]])</f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38" t="s">
        <v>367</v>
      </c>
      <c r="B257" s="38" t="s">
        <v>356</v>
      </c>
      <c r="C257" s="39">
        <v>975000</v>
      </c>
      <c r="D257" s="40">
        <f>Tabella3[[#This Row],[IMPONIBILE]]*IVATOT</f>
        <v>195000</v>
      </c>
      <c r="E257" s="38" t="str">
        <f>_xlfn.CONCAT(Tabella3[[#This Row],[MONITOR]]," ",Tabella3[[#This Row],[DESC]])</f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38" t="s">
        <v>368</v>
      </c>
      <c r="B258" s="38" t="s">
        <v>356</v>
      </c>
      <c r="C258" s="39">
        <v>480000</v>
      </c>
      <c r="D258" s="40">
        <f>Tabella3[[#This Row],[IMPONIBILE]]*IVATOT</f>
        <v>96000</v>
      </c>
      <c r="E258" s="38" t="str">
        <f>_xlfn.CONCAT(Tabella3[[#This Row],[MONITOR]]," ",Tabella3[[#This Row],[DESC]])</f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38" t="s">
        <v>369</v>
      </c>
      <c r="B259" s="38" t="s">
        <v>356</v>
      </c>
      <c r="C259" s="39">
        <v>1187000</v>
      </c>
      <c r="D259" s="40">
        <f>Tabella3[[#This Row],[IMPONIBILE]]*IVATOT</f>
        <v>237400</v>
      </c>
      <c r="E259" s="38" t="str">
        <f>_xlfn.CONCAT(Tabella3[[#This Row],[MONITOR]]," ",Tabella3[[#This Row],[DESC]])</f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38" t="s">
        <v>370</v>
      </c>
      <c r="B260" s="38" t="s">
        <v>356</v>
      </c>
      <c r="C260" s="39">
        <v>832000</v>
      </c>
      <c r="D260" s="40">
        <f>Tabella3[[#This Row],[IMPONIBILE]]*IVATOT</f>
        <v>166400</v>
      </c>
      <c r="E260" s="38" t="str">
        <f>_xlfn.CONCAT(Tabella3[[#This Row],[MONITOR]]," ",Tabella3[[#This Row],[DESC]])</f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38" t="s">
        <v>371</v>
      </c>
      <c r="B261" s="38" t="s">
        <v>356</v>
      </c>
      <c r="C261" s="39">
        <v>227000</v>
      </c>
      <c r="D261" s="40">
        <f>Tabella3[[#This Row],[IMPONIBILE]]*IVATOT</f>
        <v>45400</v>
      </c>
      <c r="E261" s="38" t="str">
        <f>_xlfn.CONCAT(Tabella3[[#This Row],[MONITOR]]," ",Tabella3[[#This Row],[DESC]])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38" t="s">
        <v>372</v>
      </c>
      <c r="B262" s="38" t="s">
        <v>356</v>
      </c>
      <c r="C262" s="39">
        <v>98000</v>
      </c>
      <c r="D262" s="40">
        <f>Tabella3[[#This Row],[IMPONIBILE]]*IVATOT</f>
        <v>19600</v>
      </c>
      <c r="E262" s="38" t="str">
        <f>_xlfn.CONCAT(Tabella3[[#This Row],[MONITOR]]," ",Tabella3[[#This Row],[DESC]])</f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38" t="s">
        <v>373</v>
      </c>
      <c r="B263" s="38" t="s">
        <v>356</v>
      </c>
      <c r="C263" s="39">
        <v>1190000</v>
      </c>
      <c r="D263" s="40">
        <f>Tabella3[[#This Row],[IMPONIBILE]]*IVATOT</f>
        <v>238000</v>
      </c>
      <c r="E263" s="38" t="str">
        <f>_xlfn.CONCAT(Tabella3[[#This Row],[MONITOR]]," ",Tabella3[[#This Row],[DESC]])</f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38" t="s">
        <v>374</v>
      </c>
      <c r="B264" s="38" t="s">
        <v>356</v>
      </c>
      <c r="C264" s="39">
        <v>300000</v>
      </c>
      <c r="D264" s="40">
        <f>Tabella3[[#This Row],[IMPONIBILE]]*IVATOT</f>
        <v>60000</v>
      </c>
      <c r="E264" s="38" t="str">
        <f>_xlfn.CONCAT(Tabella3[[#This Row],[MONITOR]]," ",Tabella3[[#This Row],[DESC]])</f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38" t="s">
        <v>375</v>
      </c>
      <c r="B265" s="38" t="s">
        <v>356</v>
      </c>
      <c r="C265" s="39">
        <v>2407000</v>
      </c>
      <c r="D265" s="40">
        <f>Tabella3[[#This Row],[IMPONIBILE]]*IVATOT</f>
        <v>481400</v>
      </c>
      <c r="E265" s="38" t="str">
        <f>_xlfn.CONCAT(Tabella3[[#This Row],[MONITOR]]," ",Tabella3[[#This Row],[DESC]])</f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38" t="s">
        <v>376</v>
      </c>
      <c r="B266" s="38" t="s">
        <v>356</v>
      </c>
      <c r="C266" s="39">
        <v>1021000</v>
      </c>
      <c r="D266" s="40">
        <f>Tabella3[[#This Row],[IMPONIBILE]]*IVATOT</f>
        <v>204200</v>
      </c>
      <c r="E266" s="38" t="str">
        <f>_xlfn.CONCAT(Tabella3[[#This Row],[MONITOR]]," ",Tabella3[[#This Row],[DESC]])</f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38" t="s">
        <v>377</v>
      </c>
      <c r="B267" s="38" t="s">
        <v>356</v>
      </c>
      <c r="C267" s="39">
        <v>646000</v>
      </c>
      <c r="D267" s="40">
        <f>Tabella3[[#This Row],[IMPONIBILE]]*IVATOT</f>
        <v>129200</v>
      </c>
      <c r="E267" s="38" t="str">
        <f>_xlfn.CONCAT(Tabella3[[#This Row],[MONITOR]]," ",Tabella3[[#This Row],[DESC]])</f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38" t="s">
        <v>378</v>
      </c>
      <c r="B268" s="38" t="s">
        <v>356</v>
      </c>
      <c r="C268" s="39">
        <v>259000</v>
      </c>
      <c r="D268" s="40">
        <f>Tabella3[[#This Row],[IMPONIBILE]]*IVATOT</f>
        <v>51800</v>
      </c>
      <c r="E268" s="38" t="str">
        <f>_xlfn.CONCAT(Tabella3[[#This Row],[MONITOR]]," ",Tabella3[[#This Row],[DESC]])</f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38" t="s">
        <v>379</v>
      </c>
      <c r="B269" s="38" t="s">
        <v>356</v>
      </c>
      <c r="C269" s="39">
        <v>193000</v>
      </c>
      <c r="D269" s="40">
        <f>Tabella3[[#This Row],[IMPONIBILE]]*IVATOT</f>
        <v>38600</v>
      </c>
      <c r="E269" s="38" t="str">
        <f>_xlfn.CONCAT(Tabella3[[#This Row],[MONITOR]]," ",Tabella3[[#This Row],[DESC]])</f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38" t="s">
        <v>380</v>
      </c>
      <c r="B270" s="38" t="s">
        <v>356</v>
      </c>
      <c r="C270" s="39">
        <v>96000</v>
      </c>
      <c r="D270" s="40">
        <f>Tabella3[[#This Row],[IMPONIBILE]]*IVATOT</f>
        <v>19200</v>
      </c>
      <c r="E270" s="38" t="str">
        <f>_xlfn.CONCAT(Tabella3[[#This Row],[MONITOR]]," ",Tabella3[[#This Row],[DESC]])</f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38" t="s">
        <v>381</v>
      </c>
      <c r="B271" s="38" t="s">
        <v>356</v>
      </c>
      <c r="C271" s="39">
        <v>594000</v>
      </c>
      <c r="D271" s="40">
        <f>Tabella3[[#This Row],[IMPONIBILE]]*IVATOT</f>
        <v>118800</v>
      </c>
      <c r="E271" s="38" t="str">
        <f>_xlfn.CONCAT(Tabella3[[#This Row],[MONITOR]]," ",Tabella3[[#This Row],[DESC]])</f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38" t="s">
        <v>382</v>
      </c>
      <c r="B272" s="38" t="s">
        <v>356</v>
      </c>
      <c r="C272" s="39">
        <v>282000</v>
      </c>
      <c r="D272" s="40">
        <f>Tabella3[[#This Row],[IMPONIBILE]]*IVATOT</f>
        <v>56400</v>
      </c>
      <c r="E272" s="38" t="str">
        <f>_xlfn.CONCAT(Tabella3[[#This Row],[MONITOR]]," ",Tabella3[[#This Row],[DESC]])</f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38" t="s">
        <v>383</v>
      </c>
      <c r="B273" s="38" t="s">
        <v>356</v>
      </c>
      <c r="C273" s="39">
        <v>1814000</v>
      </c>
      <c r="D273" s="40">
        <f>Tabella3[[#This Row],[IMPONIBILE]]*IVATOT</f>
        <v>362800</v>
      </c>
      <c r="E273" s="38" t="str">
        <f>_xlfn.CONCAT(Tabella3[[#This Row],[MONITOR]]," ",Tabella3[[#This Row],[DESC]])</f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38" t="s">
        <v>384</v>
      </c>
      <c r="B274" s="38" t="s">
        <v>356</v>
      </c>
      <c r="C274" s="39">
        <v>193000</v>
      </c>
      <c r="D274" s="40">
        <f>Tabella3[[#This Row],[IMPONIBILE]]*IVATOT</f>
        <v>38600</v>
      </c>
      <c r="E274" s="38" t="str">
        <f>_xlfn.CONCAT(Tabella3[[#This Row],[MONITOR]]," ",Tabella3[[#This Row],[DESC]])</f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38" t="s">
        <v>385</v>
      </c>
      <c r="B275" s="38" t="s">
        <v>356</v>
      </c>
      <c r="C275" s="39">
        <v>654000</v>
      </c>
      <c r="D275" s="40">
        <f>Tabella3[[#This Row],[IMPONIBILE]]*IVATOT</f>
        <v>130800</v>
      </c>
      <c r="E275" s="38" t="str">
        <f>_xlfn.CONCAT(Tabella3[[#This Row],[MONITOR]]," ",Tabella3[[#This Row],[DESC]])</f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38" t="s">
        <v>386</v>
      </c>
      <c r="B276" s="38" t="s">
        <v>356</v>
      </c>
      <c r="C276" s="39">
        <v>729000</v>
      </c>
      <c r="D276" s="40">
        <f>Tabella3[[#This Row],[IMPONIBILE]]*IVATOT</f>
        <v>145800</v>
      </c>
      <c r="E276" s="38" t="str">
        <f>_xlfn.CONCAT(Tabella3[[#This Row],[MONITOR]]," ",Tabella3[[#This Row],[DESC]])</f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38" t="s">
        <v>387</v>
      </c>
      <c r="B277" s="38" t="s">
        <v>356</v>
      </c>
      <c r="C277" s="39">
        <v>632000</v>
      </c>
      <c r="D277" s="40">
        <f>Tabella3[[#This Row],[IMPONIBILE]]*IVATOT</f>
        <v>126400</v>
      </c>
      <c r="E277" s="38" t="str">
        <f>_xlfn.CONCAT(Tabella3[[#This Row],[MONITOR]]," ",Tabella3[[#This Row],[DESC]])</f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38" t="s">
        <v>388</v>
      </c>
      <c r="B278" s="38" t="s">
        <v>356</v>
      </c>
      <c r="C278" s="39">
        <v>240000</v>
      </c>
      <c r="D278" s="40">
        <f>Tabella3[[#This Row],[IMPONIBILE]]*IVATOT</f>
        <v>48000</v>
      </c>
      <c r="E278" s="38" t="str">
        <f>_xlfn.CONCAT(Tabella3[[#This Row],[MONITOR]]," ",Tabella3[[#This Row],[DESC]])</f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38" t="s">
        <v>389</v>
      </c>
      <c r="B279" s="38" t="s">
        <v>390</v>
      </c>
      <c r="C279" s="39">
        <v>955000</v>
      </c>
      <c r="D279" s="40">
        <f>Tabella3[[#This Row],[IMPONIBILE]]*IVATOT</f>
        <v>191000</v>
      </c>
      <c r="E279" s="38" t="str">
        <f>_xlfn.CONCAT(Tabella3[[#This Row],[MONITOR]]," ",Tabella3[[#This Row],[DESC]])</f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38" t="s">
        <v>391</v>
      </c>
      <c r="B280" s="38" t="s">
        <v>390</v>
      </c>
      <c r="C280" s="39">
        <v>1126000</v>
      </c>
      <c r="D280" s="40">
        <f>Tabella3[[#This Row],[IMPONIBILE]]*IVATOT</f>
        <v>225200</v>
      </c>
      <c r="E280" s="38" t="str">
        <f>_xlfn.CONCAT(Tabella3[[#This Row],[MONITOR]]," ",Tabella3[[#This Row],[DESC]])</f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38" t="s">
        <v>392</v>
      </c>
      <c r="B281" s="38"/>
      <c r="C281" s="39"/>
      <c r="D281" s="40">
        <f>Tabella3[[#This Row],[IMPONIBILE]]*IVATOT</f>
        <v>0</v>
      </c>
      <c r="E281" s="38" t="str">
        <f>_xlfn.CONCAT(Tabella3[[#This Row],[MONITOR]]," ",Tabella3[[#This Row],[DESC]])</f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38" t="s">
        <v>393</v>
      </c>
      <c r="B282" s="38" t="s">
        <v>394</v>
      </c>
      <c r="C282" s="39">
        <v>297000</v>
      </c>
      <c r="D282" s="40">
        <f>Tabella3[[#This Row],[IMPONIBILE]]*IVATOT</f>
        <v>59400</v>
      </c>
      <c r="E282" s="38" t="str">
        <f>_xlfn.CONCAT(Tabella3[[#This Row],[MONITOR]]," ",Tabella3[[#This Row],[DESC]])</f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38" t="s">
        <v>395</v>
      </c>
      <c r="B283" s="38" t="s">
        <v>396</v>
      </c>
      <c r="C283" s="39">
        <v>646000</v>
      </c>
      <c r="D283" s="40">
        <f>Tabella3[[#This Row],[IMPONIBILE]]*IVATOT</f>
        <v>129200</v>
      </c>
      <c r="E283" s="38" t="str">
        <f>_xlfn.CONCAT(Tabella3[[#This Row],[MONITOR]]," ",Tabella3[[#This Row],[DESC]])</f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38" t="s">
        <v>397</v>
      </c>
      <c r="B284" s="38" t="s">
        <v>398</v>
      </c>
      <c r="C284" s="39">
        <v>714000</v>
      </c>
      <c r="D284" s="40">
        <f>Tabella3[[#This Row],[IMPONIBILE]]*IVATOT</f>
        <v>142800</v>
      </c>
      <c r="E284" s="38" t="str">
        <f>_xlfn.CONCAT(Tabella3[[#This Row],[MONITOR]]," ",Tabella3[[#This Row],[DESC]])</f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38" t="s">
        <v>399</v>
      </c>
      <c r="B285" s="38" t="s">
        <v>400</v>
      </c>
      <c r="C285" s="39">
        <v>807000</v>
      </c>
      <c r="D285" s="40">
        <f>Tabella3[[#This Row],[IMPONIBILE]]*IVATOT</f>
        <v>161400</v>
      </c>
      <c r="E285" s="38" t="str">
        <f>_xlfn.CONCAT(Tabella3[[#This Row],[MONITOR]]," ",Tabella3[[#This Row],[DESC]])</f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38" t="s">
        <v>401</v>
      </c>
      <c r="B286" s="38" t="s">
        <v>402</v>
      </c>
      <c r="C286" s="39">
        <v>591000</v>
      </c>
      <c r="D286" s="40">
        <f>Tabella3[[#This Row],[IMPONIBILE]]*IVATOT</f>
        <v>118200</v>
      </c>
      <c r="E286" s="38" t="str">
        <f>_xlfn.CONCAT(Tabella3[[#This Row],[MONITOR]]," ",Tabella3[[#This Row],[DESC]])</f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38" t="s">
        <v>403</v>
      </c>
      <c r="B287" s="38" t="s">
        <v>404</v>
      </c>
      <c r="C287" s="39">
        <v>918000</v>
      </c>
      <c r="D287" s="40">
        <f>Tabella3[[#This Row],[IMPONIBILE]]*IVATOT</f>
        <v>183600</v>
      </c>
      <c r="E287" s="38" t="str">
        <f>_xlfn.CONCAT(Tabella3[[#This Row],[MONITOR]]," ",Tabella3[[#This Row],[DESC]])</f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38" t="s">
        <v>405</v>
      </c>
      <c r="B288" s="38" t="s">
        <v>406</v>
      </c>
      <c r="C288" s="39">
        <v>1265000</v>
      </c>
      <c r="D288" s="40">
        <f>Tabella3[[#This Row],[IMPONIBILE]]*IVATOT</f>
        <v>253000</v>
      </c>
      <c r="E288" s="38" t="str">
        <f>_xlfn.CONCAT(Tabella3[[#This Row],[MONITOR]]," ",Tabella3[[#This Row],[DESC]])</f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38" t="s">
        <v>407</v>
      </c>
      <c r="B289" s="38" t="s">
        <v>408</v>
      </c>
      <c r="C289" s="39">
        <v>256000</v>
      </c>
      <c r="D289" s="40">
        <f>Tabella3[[#This Row],[IMPONIBILE]]*IVATOT</f>
        <v>51200</v>
      </c>
      <c r="E289" s="38" t="str">
        <f>_xlfn.CONCAT(Tabella3[[#This Row],[MONITOR]]," ",Tabella3[[#This Row],[DESC]])</f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38" t="s">
        <v>409</v>
      </c>
      <c r="B290" s="38" t="s">
        <v>410</v>
      </c>
      <c r="C290" s="39">
        <v>371000</v>
      </c>
      <c r="D290" s="40">
        <f>Tabella3[[#This Row],[IMPONIBILE]]*IVATOT</f>
        <v>74200</v>
      </c>
      <c r="E290" s="38" t="str">
        <f>_xlfn.CONCAT(Tabella3[[#This Row],[MONITOR]]," ",Tabella3[[#This Row],[DESC]])</f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38" t="s">
        <v>411</v>
      </c>
      <c r="B291" s="38" t="s">
        <v>412</v>
      </c>
      <c r="C291" s="39">
        <v>457000</v>
      </c>
      <c r="D291" s="40">
        <f>Tabella3[[#This Row],[IMPONIBILE]]*IVATOT</f>
        <v>91400</v>
      </c>
      <c r="E291" s="38" t="str">
        <f>_xlfn.CONCAT(Tabella3[[#This Row],[MONITOR]]," ",Tabella3[[#This Row],[DESC]])</f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38" t="s">
        <v>413</v>
      </c>
      <c r="B292" s="38" t="s">
        <v>414</v>
      </c>
      <c r="C292" s="39">
        <v>642000</v>
      </c>
      <c r="D292" s="40">
        <f>Tabella3[[#This Row],[IMPONIBILE]]*IVATOT</f>
        <v>128400</v>
      </c>
      <c r="E292" s="38" t="str">
        <f>_xlfn.CONCAT(Tabella3[[#This Row],[MONITOR]]," ",Tabella3[[#This Row],[DESC]])</f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38" t="s">
        <v>415</v>
      </c>
      <c r="B293" s="38" t="s">
        <v>416</v>
      </c>
      <c r="C293" s="39">
        <v>1571000</v>
      </c>
      <c r="D293" s="40">
        <f>Tabella3[[#This Row],[IMPONIBILE]]*IVATOT</f>
        <v>314200</v>
      </c>
      <c r="E293" s="38" t="str">
        <f>_xlfn.CONCAT(Tabella3[[#This Row],[MONITOR]]," ",Tabella3[[#This Row],[DESC]])</f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38" t="s">
        <v>417</v>
      </c>
      <c r="B294" s="38" t="s">
        <v>418</v>
      </c>
      <c r="C294" s="39">
        <v>756000</v>
      </c>
      <c r="D294" s="40">
        <f>Tabella3[[#This Row],[IMPONIBILE]]*IVATOT</f>
        <v>151200</v>
      </c>
      <c r="E294" s="38" t="str">
        <f>_xlfn.CONCAT(Tabella3[[#This Row],[MONITOR]]," ",Tabella3[[#This Row],[DESC]])</f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38" t="s">
        <v>419</v>
      </c>
      <c r="B295" s="38" t="s">
        <v>420</v>
      </c>
      <c r="C295" s="39">
        <v>1571000</v>
      </c>
      <c r="D295" s="40">
        <f>Tabella3[[#This Row],[IMPONIBILE]]*IVATOT</f>
        <v>314200</v>
      </c>
      <c r="E295" s="38" t="str">
        <f>_xlfn.CONCAT(Tabella3[[#This Row],[MONITOR]]," ",Tabella3[[#This Row],[DESC]])</f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38" t="s">
        <v>421</v>
      </c>
      <c r="B296" s="38" t="s">
        <v>422</v>
      </c>
      <c r="C296" s="39">
        <v>2716000</v>
      </c>
      <c r="D296" s="40">
        <f>Tabella3[[#This Row],[IMPONIBILE]]*IVATOT</f>
        <v>543200</v>
      </c>
      <c r="E296" s="38" t="str">
        <f>_xlfn.CONCAT(Tabella3[[#This Row],[MONITOR]]," ",Tabella3[[#This Row],[DESC]])</f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38" t="s">
        <v>423</v>
      </c>
      <c r="B297" s="38" t="s">
        <v>424</v>
      </c>
      <c r="C297" s="39">
        <v>640000</v>
      </c>
      <c r="D297" s="40">
        <f>Tabella3[[#This Row],[IMPONIBILE]]*IVATOT</f>
        <v>128000</v>
      </c>
      <c r="E297" s="38" t="str">
        <f>_xlfn.CONCAT(Tabella3[[#This Row],[MONITOR]]," ",Tabella3[[#This Row],[DESC]])</f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38" t="s">
        <v>425</v>
      </c>
      <c r="B298" s="38" t="s">
        <v>426</v>
      </c>
      <c r="C298" s="39">
        <v>255000</v>
      </c>
      <c r="D298" s="40">
        <f>Tabella3[[#This Row],[IMPONIBILE]]*IVATOT</f>
        <v>51000</v>
      </c>
      <c r="E298" s="38" t="str">
        <f>_xlfn.CONCAT(Tabella3[[#This Row],[MONITOR]]," ",Tabella3[[#This Row],[DESC]])</f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38" t="s">
        <v>427</v>
      </c>
      <c r="B299" s="38" t="s">
        <v>428</v>
      </c>
      <c r="C299" s="39">
        <v>413000</v>
      </c>
      <c r="D299" s="40">
        <f>Tabella3[[#This Row],[IMPONIBILE]]*IVATOT</f>
        <v>82600</v>
      </c>
      <c r="E299" s="38" t="str">
        <f>_xlfn.CONCAT(Tabella3[[#This Row],[MONITOR]]," ",Tabella3[[#This Row],[DESC]])</f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38" t="s">
        <v>429</v>
      </c>
      <c r="B300" s="38" t="s">
        <v>430</v>
      </c>
      <c r="C300" s="39">
        <v>361000</v>
      </c>
      <c r="D300" s="40">
        <f>Tabella3[[#This Row],[IMPONIBILE]]*IVATOT</f>
        <v>72200</v>
      </c>
      <c r="E300" s="38" t="str">
        <f>_xlfn.CONCAT(Tabella3[[#This Row],[MONITOR]]," ",Tabella3[[#This Row],[DESC]])</f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38" t="s">
        <v>431</v>
      </c>
      <c r="B301" s="38" t="s">
        <v>432</v>
      </c>
      <c r="C301" s="39">
        <v>544000</v>
      </c>
      <c r="D301" s="40">
        <f>Tabella3[[#This Row],[IMPONIBILE]]*IVATOT</f>
        <v>108800</v>
      </c>
      <c r="E301" s="38" t="str">
        <f>_xlfn.CONCAT(Tabella3[[#This Row],[MONITOR]]," ",Tabella3[[#This Row],[DESC]])</f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38" t="s">
        <v>433</v>
      </c>
      <c r="B302" s="38" t="s">
        <v>434</v>
      </c>
      <c r="C302" s="39">
        <v>678000</v>
      </c>
      <c r="D302" s="40">
        <f>Tabella3[[#This Row],[IMPONIBILE]]*IVATOT</f>
        <v>135600</v>
      </c>
      <c r="E302" s="38" t="str">
        <f>_xlfn.CONCAT(Tabella3[[#This Row],[MONITOR]]," ",Tabella3[[#This Row],[DESC]])</f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38" t="s">
        <v>435</v>
      </c>
      <c r="B303" s="38" t="s">
        <v>436</v>
      </c>
      <c r="C303" s="39">
        <v>1054000</v>
      </c>
      <c r="D303" s="40">
        <f>Tabella3[[#This Row],[IMPONIBILE]]*IVATOT</f>
        <v>210800</v>
      </c>
      <c r="E303" s="38" t="str">
        <f>_xlfn.CONCAT(Tabella3[[#This Row],[MONITOR]]," ",Tabella3[[#This Row],[DESC]])</f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38" t="s">
        <v>437</v>
      </c>
      <c r="B304" s="38" t="s">
        <v>438</v>
      </c>
      <c r="C304" s="39">
        <v>482000</v>
      </c>
      <c r="D304" s="40">
        <f>Tabella3[[#This Row],[IMPONIBILE]]*IVATOT</f>
        <v>96400</v>
      </c>
      <c r="E304" s="38" t="str">
        <f>_xlfn.CONCAT(Tabella3[[#This Row],[MONITOR]]," ",Tabella3[[#This Row],[DESC]])</f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38" t="s">
        <v>439</v>
      </c>
      <c r="B305" s="38" t="s">
        <v>440</v>
      </c>
      <c r="C305" s="39">
        <v>722000</v>
      </c>
      <c r="D305" s="40">
        <f>Tabella3[[#This Row],[IMPONIBILE]]*IVATOT</f>
        <v>144400</v>
      </c>
      <c r="E305" s="38" t="str">
        <f>_xlfn.CONCAT(Tabella3[[#This Row],[MONITOR]]," ",Tabella3[[#This Row],[DESC]])</f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38" t="s">
        <v>441</v>
      </c>
      <c r="B306" s="38" t="s">
        <v>442</v>
      </c>
      <c r="C306" s="39">
        <v>269000</v>
      </c>
      <c r="D306" s="40">
        <f>Tabella3[[#This Row],[IMPONIBILE]]*IVATOT</f>
        <v>53800</v>
      </c>
      <c r="E306" s="38" t="str">
        <f>_xlfn.CONCAT(Tabella3[[#This Row],[MONITOR]]," ",Tabella3[[#This Row],[DESC]])</f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38" t="s">
        <v>443</v>
      </c>
      <c r="B307" s="38" t="s">
        <v>442</v>
      </c>
      <c r="C307" s="39">
        <v>371000</v>
      </c>
      <c r="D307" s="40">
        <f>Tabella3[[#This Row],[IMPONIBILE]]*IVATOT</f>
        <v>74200</v>
      </c>
      <c r="E307" s="38" t="str">
        <f>_xlfn.CONCAT(Tabella3[[#This Row],[MONITOR]]," ",Tabella3[[#This Row],[DESC]])</f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38" t="s">
        <v>444</v>
      </c>
      <c r="B308" s="38" t="s">
        <v>445</v>
      </c>
      <c r="C308" s="39">
        <v>462000</v>
      </c>
      <c r="D308" s="40">
        <f>Tabella3[[#This Row],[IMPONIBILE]]*IVATOT</f>
        <v>92400</v>
      </c>
      <c r="E308" s="38" t="str">
        <f>_xlfn.CONCAT(Tabella3[[#This Row],[MONITOR]]," ",Tabella3[[#This Row],[DESC]])</f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38" t="s">
        <v>446</v>
      </c>
      <c r="B309" s="38" t="s">
        <v>447</v>
      </c>
      <c r="C309" s="39">
        <v>541000</v>
      </c>
      <c r="D309" s="40">
        <f>Tabella3[[#This Row],[IMPONIBILE]]*IVATOT</f>
        <v>108200</v>
      </c>
      <c r="E309" s="38" t="str">
        <f>_xlfn.CONCAT(Tabella3[[#This Row],[MONITOR]]," ",Tabella3[[#This Row],[DESC]])</f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38" t="s">
        <v>448</v>
      </c>
      <c r="B310" s="38" t="s">
        <v>449</v>
      </c>
      <c r="C310" s="39">
        <v>648000</v>
      </c>
      <c r="D310" s="40">
        <f>Tabella3[[#This Row],[IMPONIBILE]]*IVATOT</f>
        <v>129600</v>
      </c>
      <c r="E310" s="38" t="str">
        <f>_xlfn.CONCAT(Tabella3[[#This Row],[MONITOR]]," ",Tabella3[[#This Row],[DESC]])</f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38" t="s">
        <v>450</v>
      </c>
      <c r="B311" s="38" t="s">
        <v>451</v>
      </c>
      <c r="C311" s="39">
        <v>644000</v>
      </c>
      <c r="D311" s="40">
        <f>Tabella3[[#This Row],[IMPONIBILE]]*IVATOT</f>
        <v>128800</v>
      </c>
      <c r="E311" s="38" t="str">
        <f>_xlfn.CONCAT(Tabella3[[#This Row],[MONITOR]]," ",Tabella3[[#This Row],[DESC]])</f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38" t="s">
        <v>452</v>
      </c>
      <c r="B312" s="38" t="s">
        <v>453</v>
      </c>
      <c r="C312" s="39">
        <v>902000</v>
      </c>
      <c r="D312" s="40">
        <f>Tabella3[[#This Row],[IMPONIBILE]]*IVATOT</f>
        <v>180400</v>
      </c>
      <c r="E312" s="38" t="str">
        <f>_xlfn.CONCAT(Tabella3[[#This Row],[MONITOR]]," ",Tabella3[[#This Row],[DESC]])</f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38" t="s">
        <v>454</v>
      </c>
      <c r="B313" s="38" t="s">
        <v>455</v>
      </c>
      <c r="C313" s="39">
        <v>722000</v>
      </c>
      <c r="D313" s="40">
        <f>Tabella3[[#This Row],[IMPONIBILE]]*IVATOT</f>
        <v>144400</v>
      </c>
      <c r="E313" s="38" t="str">
        <f>_xlfn.CONCAT(Tabella3[[#This Row],[MONITOR]]," ",Tabella3[[#This Row],[DESC]])</f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38" t="s">
        <v>456</v>
      </c>
      <c r="B314" s="38" t="s">
        <v>455</v>
      </c>
      <c r="C314" s="39">
        <v>1457000</v>
      </c>
      <c r="D314" s="40">
        <f>Tabella3[[#This Row],[IMPONIBILE]]*IVATOT</f>
        <v>291400</v>
      </c>
      <c r="E314" s="38" t="str">
        <f>_xlfn.CONCAT(Tabella3[[#This Row],[MONITOR]]," ",Tabella3[[#This Row],[DESC]])</f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38" t="s">
        <v>457</v>
      </c>
      <c r="B315" s="38" t="s">
        <v>458</v>
      </c>
      <c r="C315" s="39">
        <v>1786000</v>
      </c>
      <c r="D315" s="40">
        <f>Tabella3[[#This Row],[IMPONIBILE]]*IVATOT</f>
        <v>357200</v>
      </c>
      <c r="E315" s="38" t="str">
        <f>_xlfn.CONCAT(Tabella3[[#This Row],[MONITOR]]," ",Tabella3[[#This Row],[DESC]])</f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38" t="s">
        <v>459</v>
      </c>
      <c r="B316" s="38"/>
      <c r="C316" s="39"/>
      <c r="D316" s="40">
        <f>Tabella3[[#This Row],[IMPONIBILE]]*IVATOT</f>
        <v>0</v>
      </c>
      <c r="E316" s="38" t="str">
        <f>_xlfn.CONCAT(Tabella3[[#This Row],[MONITOR]]," ",Tabella3[[#This Row],[DESC]])</f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38" t="s">
        <v>460</v>
      </c>
      <c r="B317" s="38" t="s">
        <v>461</v>
      </c>
      <c r="C317" s="39">
        <v>85000</v>
      </c>
      <c r="D317" s="40">
        <f>Tabella3[[#This Row],[IMPONIBILE]]*IVATOT</f>
        <v>17000</v>
      </c>
      <c r="E317" s="38" t="str">
        <f>_xlfn.CONCAT(Tabella3[[#This Row],[MONITOR]]," ",Tabella3[[#This Row],[DESC]])</f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38" t="s">
        <v>462</v>
      </c>
      <c r="B318" s="38" t="s">
        <v>461</v>
      </c>
      <c r="C318" s="39">
        <v>84000</v>
      </c>
      <c r="D318" s="40">
        <f>Tabella3[[#This Row],[IMPONIBILE]]*IVATOT</f>
        <v>16800</v>
      </c>
      <c r="E318" s="38" t="str">
        <f>_xlfn.CONCAT(Tabella3[[#This Row],[MONITOR]]," ",Tabella3[[#This Row],[DESC]])</f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38" t="s">
        <v>463</v>
      </c>
      <c r="B319" s="38" t="s">
        <v>464</v>
      </c>
      <c r="C319" s="39">
        <v>115000</v>
      </c>
      <c r="D319" s="40">
        <f>Tabella3[[#This Row],[IMPONIBILE]]*IVATOT</f>
        <v>23000</v>
      </c>
      <c r="E319" s="38" t="str">
        <f>_xlfn.CONCAT(Tabella3[[#This Row],[MONITOR]]," ",Tabella3[[#This Row],[DESC]])</f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38" t="s">
        <v>465</v>
      </c>
      <c r="B320" s="38" t="s">
        <v>464</v>
      </c>
      <c r="C320" s="39">
        <v>152000</v>
      </c>
      <c r="D320" s="40">
        <f>Tabella3[[#This Row],[IMPONIBILE]]*IVATOT</f>
        <v>30400</v>
      </c>
      <c r="E320" s="38" t="str">
        <f>_xlfn.CONCAT(Tabella3[[#This Row],[MONITOR]]," ",Tabella3[[#This Row],[DESC]])</f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38" t="s">
        <v>466</v>
      </c>
      <c r="B321" s="38" t="s">
        <v>461</v>
      </c>
      <c r="C321" s="39">
        <v>82000</v>
      </c>
      <c r="D321" s="40">
        <f>Tabella3[[#This Row],[IMPONIBILE]]*IVATOT</f>
        <v>16400</v>
      </c>
      <c r="E321" s="38" t="str">
        <f>_xlfn.CONCAT(Tabella3[[#This Row],[MONITOR]]," ",Tabella3[[#This Row],[DESC]])</f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38" t="s">
        <v>467</v>
      </c>
      <c r="B322" s="38" t="s">
        <v>461</v>
      </c>
      <c r="C322" s="39">
        <v>84000</v>
      </c>
      <c r="D322" s="40">
        <f>Tabella3[[#This Row],[IMPONIBILE]]*IVATOT</f>
        <v>16800</v>
      </c>
      <c r="E322" s="38" t="str">
        <f>_xlfn.CONCAT(Tabella3[[#This Row],[MONITOR]]," ",Tabella3[[#This Row],[DESC]])</f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38" t="s">
        <v>468</v>
      </c>
      <c r="B323" s="38" t="s">
        <v>469</v>
      </c>
      <c r="C323" s="39">
        <v>115000</v>
      </c>
      <c r="D323" s="40">
        <f>Tabella3[[#This Row],[IMPONIBILE]]*IVATOT</f>
        <v>23000</v>
      </c>
      <c r="E323" s="38" t="str">
        <f>_xlfn.CONCAT(Tabella3[[#This Row],[MONITOR]]," ",Tabella3[[#This Row],[DESC]])</f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38" t="s">
        <v>470</v>
      </c>
      <c r="B324" s="38" t="s">
        <v>469</v>
      </c>
      <c r="C324" s="39">
        <v>153000</v>
      </c>
      <c r="D324" s="40">
        <f>Tabella3[[#This Row],[IMPONIBILE]]*IVATOT</f>
        <v>30600</v>
      </c>
      <c r="E324" s="38" t="str">
        <f>_xlfn.CONCAT(Tabella3[[#This Row],[MONITOR]]," ",Tabella3[[#This Row],[DESC]])</f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38" t="s">
        <v>471</v>
      </c>
      <c r="B325" s="38" t="s">
        <v>469</v>
      </c>
      <c r="C325" s="39">
        <v>80000</v>
      </c>
      <c r="D325" s="40">
        <f>Tabella3[[#This Row],[IMPONIBILE]]*IVATOT</f>
        <v>16000</v>
      </c>
      <c r="E325" s="38" t="str">
        <f>_xlfn.CONCAT(Tabella3[[#This Row],[MONITOR]]," ",Tabella3[[#This Row],[DESC]])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38" t="s">
        <v>472</v>
      </c>
      <c r="B326" s="38" t="s">
        <v>469</v>
      </c>
      <c r="C326" s="39">
        <v>102000</v>
      </c>
      <c r="D326" s="40">
        <f>Tabella3[[#This Row],[IMPONIBILE]]*IVATOT</f>
        <v>20400</v>
      </c>
      <c r="E326" s="38" t="str">
        <f>_xlfn.CONCAT(Tabella3[[#This Row],[MONITOR]]," ",Tabella3[[#This Row],[DESC]])</f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38" t="s">
        <v>473</v>
      </c>
      <c r="B327" s="38"/>
      <c r="C327" s="39"/>
      <c r="D327" s="40">
        <f>Tabella3[[#This Row],[IMPONIBILE]]*IVATOT</f>
        <v>0</v>
      </c>
      <c r="E327" s="38" t="str">
        <f>_xlfn.CONCAT(Tabella3[[#This Row],[MONITOR]]," ",Tabella3[[#This Row],[DESC]])</f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38" t="s">
        <v>474</v>
      </c>
      <c r="B328" s="38" t="s">
        <v>475</v>
      </c>
      <c r="C328" s="39">
        <v>198000</v>
      </c>
      <c r="D328" s="40">
        <f>Tabella3[[#This Row],[IMPONIBILE]]*IVATOT</f>
        <v>39600</v>
      </c>
      <c r="E328" s="38" t="str">
        <f>_xlfn.CONCAT(Tabella3[[#This Row],[MONITOR]]," ",Tabella3[[#This Row],[DESC]])</f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38" t="s">
        <v>476</v>
      </c>
      <c r="B329" s="38" t="s">
        <v>475</v>
      </c>
      <c r="C329" s="39">
        <v>233000</v>
      </c>
      <c r="D329" s="40">
        <f>Tabella3[[#This Row],[IMPONIBILE]]*IVATOT</f>
        <v>46600</v>
      </c>
      <c r="E329" s="38" t="str">
        <f>_xlfn.CONCAT(Tabella3[[#This Row],[MONITOR]]," ",Tabella3[[#This Row],[DESC]])</f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38" t="s">
        <v>477</v>
      </c>
      <c r="B330" s="38" t="s">
        <v>475</v>
      </c>
      <c r="C330" s="39">
        <v>279000</v>
      </c>
      <c r="D330" s="40">
        <f>Tabella3[[#This Row],[IMPONIBILE]]*IVATOT</f>
        <v>55800</v>
      </c>
      <c r="E330" s="38" t="str">
        <f>_xlfn.CONCAT(Tabella3[[#This Row],[MONITOR]]," ",Tabella3[[#This Row],[DESC]])</f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38" t="s">
        <v>478</v>
      </c>
      <c r="B331" s="38" t="s">
        <v>479</v>
      </c>
      <c r="C331" s="39">
        <v>298000</v>
      </c>
      <c r="D331" s="40">
        <f>Tabella3[[#This Row],[IMPONIBILE]]*IVATOT</f>
        <v>59600</v>
      </c>
      <c r="E331" s="38" t="str">
        <f>_xlfn.CONCAT(Tabella3[[#This Row],[MONITOR]]," ",Tabella3[[#This Row],[DESC]])</f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38" t="s">
        <v>480</v>
      </c>
      <c r="B332" s="38" t="s">
        <v>479</v>
      </c>
      <c r="C332" s="39">
        <v>478000</v>
      </c>
      <c r="D332" s="40">
        <f>Tabella3[[#This Row],[IMPONIBILE]]*IVATOT</f>
        <v>95600</v>
      </c>
      <c r="E332" s="38" t="str">
        <f>_xlfn.CONCAT(Tabella3[[#This Row],[MONITOR]]," ",Tabella3[[#This Row],[DESC]])</f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38" t="s">
        <v>481</v>
      </c>
      <c r="B333" s="38" t="s">
        <v>479</v>
      </c>
      <c r="C333" s="39">
        <v>626000</v>
      </c>
      <c r="D333" s="40">
        <f>Tabella3[[#This Row],[IMPONIBILE]]*IVATOT</f>
        <v>125200</v>
      </c>
      <c r="E333" s="38" t="str">
        <f>_xlfn.CONCAT(Tabella3[[#This Row],[MONITOR]]," ",Tabella3[[#This Row],[DESC]])</f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38" t="s">
        <v>482</v>
      </c>
      <c r="B334" s="38" t="s">
        <v>479</v>
      </c>
      <c r="C334" s="39">
        <v>757000</v>
      </c>
      <c r="D334" s="40">
        <f>Tabella3[[#This Row],[IMPONIBILE]]*IVATOT</f>
        <v>151400</v>
      </c>
      <c r="E334" s="38" t="str">
        <f>_xlfn.CONCAT(Tabella3[[#This Row],[MONITOR]]," ",Tabella3[[#This Row],[DESC]])</f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38" t="s">
        <v>483</v>
      </c>
      <c r="B335" s="38" t="s">
        <v>479</v>
      </c>
      <c r="C335" s="39">
        <v>1128000</v>
      </c>
      <c r="D335" s="40">
        <f>Tabella3[[#This Row],[IMPONIBILE]]*IVATOT</f>
        <v>225600</v>
      </c>
      <c r="E335" s="38" t="str">
        <f>_xlfn.CONCAT(Tabella3[[#This Row],[MONITOR]]," ",Tabella3[[#This Row],[DESC]])</f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38" t="s">
        <v>484</v>
      </c>
      <c r="B336" s="38" t="s">
        <v>479</v>
      </c>
      <c r="C336" s="39">
        <v>1527000</v>
      </c>
      <c r="D336" s="40">
        <f>Tabella3[[#This Row],[IMPONIBILE]]*IVATOT</f>
        <v>305400</v>
      </c>
      <c r="E336" s="38" t="str">
        <f>_xlfn.CONCAT(Tabella3[[#This Row],[MONITOR]]," ",Tabella3[[#This Row],[DESC]])</f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38" t="s">
        <v>485</v>
      </c>
      <c r="B337" s="38" t="s">
        <v>486</v>
      </c>
      <c r="C337" s="39">
        <v>4134000</v>
      </c>
      <c r="D337" s="40">
        <f>Tabella3[[#This Row],[IMPONIBILE]]*IVATOT</f>
        <v>826800</v>
      </c>
      <c r="E337" s="38" t="str">
        <f>_xlfn.CONCAT(Tabella3[[#This Row],[MONITOR]]," ",Tabella3[[#This Row],[DESC]])</f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38" t="s">
        <v>487</v>
      </c>
      <c r="B338" s="38" t="s">
        <v>486</v>
      </c>
      <c r="C338" s="39">
        <v>6850000</v>
      </c>
      <c r="D338" s="40">
        <f>Tabella3[[#This Row],[IMPONIBILE]]*IVATOT</f>
        <v>1370000</v>
      </c>
      <c r="E338" s="38" t="str">
        <f>_xlfn.CONCAT(Tabella3[[#This Row],[MONITOR]]," ",Tabella3[[#This Row],[DESC]])</f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38" t="s">
        <v>488</v>
      </c>
      <c r="B339" s="38" t="s">
        <v>486</v>
      </c>
      <c r="C339" s="39">
        <v>11712000</v>
      </c>
      <c r="D339" s="40">
        <f>Tabella3[[#This Row],[IMPONIBILE]]*IVATOT</f>
        <v>2342400</v>
      </c>
      <c r="E339" s="38" t="str">
        <f>_xlfn.CONCAT(Tabella3[[#This Row],[MONITOR]]," ",Tabella3[[#This Row],[DESC]])</f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5"/>
      <c r="D340" s="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5"/>
      <c r="D341" s="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5"/>
      <c r="D342" s="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5"/>
      <c r="D343" s="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5"/>
      <c r="D344" s="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5"/>
      <c r="D345" s="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5"/>
      <c r="D346" s="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5"/>
      <c r="D347" s="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5"/>
      <c r="D348" s="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5"/>
      <c r="D349" s="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5"/>
      <c r="D350" s="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5"/>
      <c r="D351" s="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5"/>
      <c r="D352" s="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5"/>
      <c r="D353" s="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5"/>
      <c r="D354" s="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5"/>
      <c r="D355" s="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5"/>
      <c r="D356" s="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5"/>
      <c r="D357" s="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5"/>
      <c r="D358" s="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5"/>
      <c r="D359" s="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5"/>
      <c r="D360" s="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5"/>
      <c r="D361" s="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5"/>
      <c r="D362" s="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5"/>
      <c r="D363" s="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5"/>
      <c r="D364" s="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5"/>
      <c r="D365" s="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5"/>
      <c r="D366" s="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5"/>
      <c r="D367" s="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5"/>
      <c r="D368" s="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5"/>
      <c r="D369" s="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5"/>
      <c r="D370" s="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5"/>
      <c r="D371" s="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5"/>
      <c r="D372" s="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5"/>
      <c r="D373" s="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5"/>
      <c r="D374" s="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5"/>
      <c r="D375" s="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5"/>
      <c r="D376" s="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5"/>
      <c r="D377" s="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5"/>
      <c r="D378" s="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5"/>
      <c r="D379" s="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5"/>
      <c r="D380" s="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5"/>
      <c r="D381" s="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5"/>
      <c r="D382" s="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5"/>
      <c r="D383" s="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5"/>
      <c r="D384" s="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5"/>
      <c r="D385" s="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5"/>
      <c r="D386" s="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5"/>
      <c r="D387" s="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5"/>
      <c r="D388" s="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5"/>
      <c r="D389" s="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5"/>
      <c r="D390" s="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5"/>
      <c r="D391" s="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5"/>
      <c r="D392" s="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5"/>
      <c r="D393" s="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5"/>
      <c r="D394" s="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5"/>
      <c r="D395" s="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5"/>
      <c r="D396" s="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5"/>
      <c r="D397" s="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5"/>
      <c r="D398" s="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5"/>
      <c r="D399" s="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5"/>
      <c r="D400" s="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5"/>
      <c r="D401" s="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5"/>
      <c r="D402" s="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5"/>
      <c r="D403" s="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5"/>
      <c r="D404" s="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5"/>
      <c r="D405" s="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5"/>
      <c r="D406" s="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5"/>
      <c r="D407" s="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5"/>
      <c r="D408" s="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5"/>
      <c r="D409" s="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5"/>
      <c r="D410" s="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5"/>
      <c r="D411" s="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5"/>
      <c r="D412" s="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5"/>
      <c r="D413" s="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5"/>
      <c r="D414" s="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5"/>
      <c r="D415" s="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5"/>
      <c r="D416" s="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5"/>
      <c r="D417" s="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5"/>
      <c r="D418" s="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5"/>
      <c r="D419" s="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5"/>
      <c r="D420" s="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5"/>
      <c r="D421" s="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5"/>
      <c r="D422" s="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5"/>
      <c r="D423" s="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5"/>
      <c r="D424" s="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5"/>
      <c r="D425" s="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5"/>
      <c r="D426" s="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5"/>
      <c r="D427" s="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5"/>
      <c r="D428" s="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5"/>
      <c r="D429" s="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5"/>
      <c r="D430" s="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5"/>
      <c r="D431" s="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5"/>
      <c r="D432" s="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5"/>
      <c r="D433" s="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5"/>
      <c r="D434" s="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5"/>
      <c r="D435" s="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5"/>
      <c r="D436" s="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5"/>
      <c r="D437" s="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5"/>
      <c r="D438" s="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5"/>
      <c r="D439" s="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5"/>
      <c r="D440" s="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5"/>
      <c r="D441" s="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5"/>
      <c r="D442" s="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5"/>
      <c r="D443" s="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5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5"/>
      <c r="D445" s="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5"/>
      <c r="D446" s="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5"/>
      <c r="D447" s="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5"/>
      <c r="D448" s="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5"/>
      <c r="D449" s="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5"/>
      <c r="D450" s="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5"/>
      <c r="D451" s="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5"/>
      <c r="D452" s="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5"/>
      <c r="D453" s="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5"/>
      <c r="D454" s="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5"/>
      <c r="D455" s="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5"/>
      <c r="D456" s="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5"/>
      <c r="D457" s="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5"/>
      <c r="D458" s="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5"/>
      <c r="D459" s="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5"/>
      <c r="D460" s="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5"/>
      <c r="D461" s="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5"/>
      <c r="D462" s="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5"/>
      <c r="D463" s="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5"/>
      <c r="D464" s="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5"/>
      <c r="D465" s="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5"/>
      <c r="D466" s="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5"/>
      <c r="D467" s="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5"/>
      <c r="D468" s="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5"/>
      <c r="D469" s="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5"/>
      <c r="D470" s="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5"/>
      <c r="D471" s="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5"/>
      <c r="D472" s="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5"/>
      <c r="D473" s="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5"/>
      <c r="D474" s="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5"/>
      <c r="D475" s="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5"/>
      <c r="D476" s="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5"/>
      <c r="D477" s="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5"/>
      <c r="D478" s="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5"/>
      <c r="D479" s="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5"/>
      <c r="D480" s="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5"/>
      <c r="D481" s="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5"/>
      <c r="D482" s="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5"/>
      <c r="D483" s="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5"/>
      <c r="D484" s="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5"/>
      <c r="D485" s="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5"/>
      <c r="D486" s="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5"/>
      <c r="D487" s="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5"/>
      <c r="D488" s="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5"/>
      <c r="D489" s="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5"/>
      <c r="D490" s="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5"/>
      <c r="D491" s="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5"/>
      <c r="D492" s="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5"/>
      <c r="D493" s="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5"/>
      <c r="D494" s="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5"/>
      <c r="D495" s="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5"/>
      <c r="D496" s="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5"/>
      <c r="D497" s="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5"/>
      <c r="D498" s="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5"/>
      <c r="D499" s="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5"/>
      <c r="D500" s="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5"/>
      <c r="D501" s="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5"/>
      <c r="D502" s="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5"/>
      <c r="D503" s="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5"/>
      <c r="D504" s="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5"/>
      <c r="D505" s="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5"/>
      <c r="D506" s="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5"/>
      <c r="D507" s="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5"/>
      <c r="D508" s="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5"/>
      <c r="D509" s="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5"/>
      <c r="D510" s="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5"/>
      <c r="D511" s="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5"/>
      <c r="D512" s="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5"/>
      <c r="D513" s="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5"/>
      <c r="D514" s="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5"/>
      <c r="D515" s="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5"/>
      <c r="D516" s="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5"/>
      <c r="D517" s="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5"/>
      <c r="D518" s="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5"/>
      <c r="D519" s="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5"/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5"/>
      <c r="D521" s="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5"/>
      <c r="D522" s="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5"/>
      <c r="D523" s="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5"/>
      <c r="D524" s="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5"/>
      <c r="D525" s="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5"/>
      <c r="D526" s="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5"/>
      <c r="D527" s="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5"/>
      <c r="D528" s="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5"/>
      <c r="D529" s="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5"/>
      <c r="D530" s="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5"/>
      <c r="D531" s="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5"/>
      <c r="D532" s="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5"/>
      <c r="D533" s="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5"/>
      <c r="D534" s="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5"/>
      <c r="D535" s="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5"/>
      <c r="D536" s="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5"/>
      <c r="D537" s="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5"/>
      <c r="D538" s="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5"/>
      <c r="D539" s="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5"/>
      <c r="D540" s="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5"/>
      <c r="D541" s="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5"/>
      <c r="D542" s="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5"/>
      <c r="D543" s="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5"/>
      <c r="D544" s="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5"/>
      <c r="D545" s="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5"/>
      <c r="D546" s="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5"/>
      <c r="D547" s="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5"/>
      <c r="D548" s="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5"/>
      <c r="D549" s="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5"/>
      <c r="D550" s="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5"/>
      <c r="D551" s="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5"/>
      <c r="D552" s="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5"/>
      <c r="D553" s="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5"/>
      <c r="D554" s="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5"/>
      <c r="D555" s="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5"/>
      <c r="D556" s="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5"/>
      <c r="D557" s="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5"/>
      <c r="D558" s="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5"/>
      <c r="D559" s="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5"/>
      <c r="D560" s="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5"/>
      <c r="D561" s="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5"/>
      <c r="D562" s="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5"/>
      <c r="D563" s="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5"/>
      <c r="D564" s="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5"/>
      <c r="D565" s="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5"/>
      <c r="D566" s="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5"/>
      <c r="D567" s="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5"/>
      <c r="D568" s="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5"/>
      <c r="D569" s="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5"/>
      <c r="D570" s="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5"/>
      <c r="D571" s="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5"/>
      <c r="D572" s="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5"/>
      <c r="D573" s="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5"/>
      <c r="D574" s="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5"/>
      <c r="D575" s="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5"/>
      <c r="D576" s="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5"/>
      <c r="D577" s="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5"/>
      <c r="D578" s="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5"/>
      <c r="D579" s="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5"/>
      <c r="D580" s="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5"/>
      <c r="D581" s="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5"/>
      <c r="D582" s="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5"/>
      <c r="D583" s="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5"/>
      <c r="D584" s="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5"/>
      <c r="D585" s="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5"/>
      <c r="D586" s="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5"/>
      <c r="D587" s="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5"/>
      <c r="D588" s="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5"/>
      <c r="D589" s="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5"/>
      <c r="D590" s="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5"/>
      <c r="D591" s="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5"/>
      <c r="D592" s="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5"/>
      <c r="D593" s="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5"/>
      <c r="D594" s="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5"/>
      <c r="D595" s="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5"/>
      <c r="D596" s="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5"/>
      <c r="D597" s="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5"/>
      <c r="D598" s="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5"/>
      <c r="D599" s="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5"/>
      <c r="D600" s="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5"/>
      <c r="D601" s="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5"/>
      <c r="D602" s="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5"/>
      <c r="D603" s="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5"/>
      <c r="D604" s="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5"/>
      <c r="D605" s="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5"/>
      <c r="D606" s="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5"/>
      <c r="D607" s="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5"/>
      <c r="D608" s="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5"/>
      <c r="D609" s="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5"/>
      <c r="D610" s="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5"/>
      <c r="D611" s="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5"/>
      <c r="D612" s="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5"/>
      <c r="D613" s="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5"/>
      <c r="D614" s="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5"/>
      <c r="D615" s="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5"/>
      <c r="D616" s="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5"/>
      <c r="D617" s="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5"/>
      <c r="D618" s="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5"/>
      <c r="D619" s="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5"/>
      <c r="D620" s="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5"/>
      <c r="D621" s="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5"/>
      <c r="D622" s="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5"/>
      <c r="D623" s="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5"/>
      <c r="D624" s="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5"/>
      <c r="D625" s="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5"/>
      <c r="D626" s="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5"/>
      <c r="D627" s="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5"/>
      <c r="D628" s="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5"/>
      <c r="D629" s="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5"/>
      <c r="D630" s="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5"/>
      <c r="D631" s="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5"/>
      <c r="D632" s="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5"/>
      <c r="D633" s="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5"/>
      <c r="D634" s="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5"/>
      <c r="D635" s="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5"/>
      <c r="D636" s="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5"/>
      <c r="D637" s="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5"/>
      <c r="D638" s="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5"/>
      <c r="D639" s="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5"/>
      <c r="D640" s="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5"/>
      <c r="D641" s="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5"/>
      <c r="D642" s="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5"/>
      <c r="D643" s="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5"/>
      <c r="D644" s="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5"/>
      <c r="D645" s="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5"/>
      <c r="D646" s="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5"/>
      <c r="D647" s="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5"/>
      <c r="D648" s="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5"/>
      <c r="D649" s="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5"/>
      <c r="D650" s="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5"/>
      <c r="D651" s="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5"/>
      <c r="D652" s="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5"/>
      <c r="D653" s="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5"/>
      <c r="D654" s="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5"/>
      <c r="D655" s="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5"/>
      <c r="D656" s="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5"/>
      <c r="D657" s="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5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5"/>
      <c r="D659" s="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5"/>
      <c r="D660" s="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5"/>
      <c r="D661" s="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5"/>
      <c r="D662" s="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5"/>
      <c r="D663" s="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5"/>
      <c r="D664" s="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5"/>
      <c r="D665" s="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5"/>
      <c r="D666" s="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5"/>
      <c r="D667" s="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5"/>
      <c r="D668" s="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5"/>
      <c r="D669" s="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5"/>
      <c r="D670" s="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5"/>
      <c r="D671" s="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5"/>
      <c r="D672" s="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5"/>
      <c r="D673" s="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5"/>
      <c r="D674" s="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5"/>
      <c r="D675" s="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5"/>
      <c r="D676" s="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5"/>
      <c r="D677" s="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5"/>
      <c r="D678" s="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5"/>
      <c r="D679" s="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5"/>
      <c r="D680" s="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5"/>
      <c r="D681" s="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5"/>
      <c r="D682" s="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5"/>
      <c r="D683" s="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5"/>
      <c r="D684" s="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5"/>
      <c r="D685" s="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5"/>
      <c r="D686" s="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5"/>
      <c r="D687" s="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5"/>
      <c r="D688" s="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5"/>
      <c r="D689" s="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5"/>
      <c r="D690" s="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5"/>
      <c r="D691" s="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5"/>
      <c r="D692" s="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5"/>
      <c r="D693" s="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5"/>
      <c r="D694" s="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5"/>
      <c r="D695" s="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5"/>
      <c r="D696" s="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5"/>
      <c r="D697" s="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5"/>
      <c r="D698" s="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5"/>
      <c r="D699" s="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5"/>
      <c r="D700" s="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5"/>
      <c r="D701" s="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5"/>
      <c r="D702" s="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5"/>
      <c r="D703" s="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5"/>
      <c r="D704" s="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5"/>
      <c r="D705" s="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5"/>
      <c r="D706" s="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5"/>
      <c r="D707" s="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5"/>
      <c r="D708" s="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5"/>
      <c r="D709" s="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5"/>
      <c r="D710" s="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5"/>
      <c r="D711" s="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5"/>
      <c r="D712" s="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5"/>
      <c r="D713" s="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5"/>
      <c r="D714" s="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5"/>
      <c r="D715" s="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5"/>
      <c r="D716" s="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5"/>
      <c r="D717" s="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5"/>
      <c r="D718" s="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5"/>
      <c r="D719" s="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5"/>
      <c r="D720" s="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5"/>
      <c r="D721" s="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5"/>
      <c r="D722" s="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5"/>
      <c r="D723" s="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5"/>
      <c r="D724" s="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5"/>
      <c r="D725" s="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5"/>
      <c r="D726" s="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5"/>
      <c r="D727" s="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5"/>
      <c r="D728" s="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5"/>
      <c r="D729" s="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5"/>
      <c r="D730" s="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5"/>
      <c r="D731" s="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5"/>
      <c r="D732" s="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5"/>
      <c r="D733" s="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5"/>
      <c r="D734" s="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5"/>
      <c r="D735" s="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5"/>
      <c r="D736" s="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5"/>
      <c r="D737" s="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5"/>
      <c r="D738" s="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5"/>
      <c r="D739" s="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5"/>
      <c r="D740" s="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5"/>
      <c r="D741" s="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5"/>
      <c r="D742" s="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5"/>
      <c r="D743" s="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5"/>
      <c r="D744" s="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5"/>
      <c r="D745" s="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5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5"/>
      <c r="D747" s="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5"/>
      <c r="D748" s="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5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5"/>
      <c r="D750" s="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5"/>
      <c r="D751" s="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5"/>
      <c r="D752" s="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5"/>
      <c r="D753" s="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5"/>
      <c r="D754" s="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5"/>
      <c r="D755" s="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5"/>
      <c r="D756" s="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5"/>
      <c r="D757" s="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5"/>
      <c r="D758" s="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5"/>
      <c r="D759" s="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5"/>
      <c r="D760" s="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5"/>
      <c r="D761" s="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5"/>
      <c r="D762" s="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5"/>
      <c r="D763" s="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5"/>
      <c r="D764" s="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5"/>
      <c r="D765" s="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5"/>
      <c r="D766" s="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5"/>
      <c r="D767" s="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5"/>
      <c r="D768" s="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5"/>
      <c r="D769" s="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5"/>
      <c r="D770" s="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5"/>
      <c r="D771" s="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5"/>
      <c r="D772" s="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5"/>
      <c r="D773" s="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5"/>
      <c r="D774" s="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5"/>
      <c r="D775" s="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5"/>
      <c r="D776" s="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5"/>
      <c r="D777" s="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5"/>
      <c r="D778" s="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5"/>
      <c r="D779" s="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5"/>
      <c r="D780" s="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5"/>
      <c r="D781" s="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5"/>
      <c r="D782" s="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5"/>
      <c r="D783" s="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5"/>
      <c r="D784" s="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5"/>
      <c r="D785" s="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5"/>
      <c r="D786" s="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5"/>
      <c r="D787" s="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5"/>
      <c r="D788" s="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5"/>
      <c r="D789" s="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5"/>
      <c r="D790" s="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5"/>
      <c r="D791" s="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5"/>
      <c r="D792" s="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5"/>
      <c r="D793" s="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5"/>
      <c r="D794" s="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5"/>
      <c r="D795" s="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5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5"/>
      <c r="D797" s="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5"/>
      <c r="D798" s="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5"/>
      <c r="D799" s="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5"/>
      <c r="D800" s="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5"/>
      <c r="D801" s="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5"/>
      <c r="D802" s="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5"/>
      <c r="D803" s="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5"/>
      <c r="D804" s="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5"/>
      <c r="D805" s="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5"/>
      <c r="D806" s="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5"/>
      <c r="D807" s="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5"/>
      <c r="D808" s="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5"/>
      <c r="D809" s="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5"/>
      <c r="D810" s="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5"/>
      <c r="D811" s="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5"/>
      <c r="D812" s="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5"/>
      <c r="D813" s="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5"/>
      <c r="D814" s="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5"/>
      <c r="D815" s="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5"/>
      <c r="D816" s="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5"/>
      <c r="D817" s="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5"/>
      <c r="D818" s="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5"/>
      <c r="D819" s="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5"/>
      <c r="D820" s="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5"/>
      <c r="D821" s="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5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5"/>
      <c r="D823" s="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5"/>
      <c r="D824" s="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5"/>
      <c r="D825" s="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5"/>
      <c r="D826" s="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5"/>
      <c r="D827" s="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5"/>
      <c r="D828" s="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5"/>
      <c r="D829" s="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5"/>
      <c r="D830" s="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5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5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5"/>
      <c r="D833" s="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5"/>
      <c r="D834" s="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5"/>
      <c r="D835" s="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5"/>
      <c r="D836" s="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5"/>
      <c r="D837" s="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5"/>
      <c r="D838" s="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5"/>
      <c r="D839" s="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5"/>
      <c r="D840" s="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5"/>
      <c r="D841" s="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5"/>
      <c r="D842" s="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5"/>
      <c r="D843" s="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5"/>
      <c r="D844" s="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5"/>
      <c r="D845" s="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5"/>
      <c r="D846" s="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5"/>
      <c r="D847" s="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5"/>
      <c r="D848" s="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5"/>
      <c r="D849" s="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5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5"/>
      <c r="D851" s="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5"/>
      <c r="D852" s="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5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5"/>
      <c r="D854" s="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5"/>
      <c r="D855" s="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5"/>
      <c r="D856" s="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5"/>
      <c r="D857" s="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5"/>
      <c r="D858" s="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5"/>
      <c r="D859" s="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5"/>
      <c r="D860" s="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5"/>
      <c r="D861" s="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5"/>
      <c r="D862" s="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5"/>
      <c r="D863" s="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5"/>
      <c r="D864" s="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5"/>
      <c r="D865" s="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5"/>
      <c r="D866" s="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5"/>
      <c r="D867" s="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5"/>
      <c r="D868" s="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5"/>
      <c r="D869" s="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5"/>
      <c r="D870" s="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5"/>
      <c r="D871" s="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5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5"/>
      <c r="D873" s="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5"/>
      <c r="D874" s="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5"/>
      <c r="D875" s="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5"/>
      <c r="D876" s="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5"/>
      <c r="D877" s="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5"/>
      <c r="D878" s="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5"/>
      <c r="D879" s="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5"/>
      <c r="D880" s="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5"/>
      <c r="D881" s="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5"/>
      <c r="D882" s="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5"/>
      <c r="D883" s="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5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5"/>
      <c r="D885" s="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5"/>
      <c r="D886" s="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5"/>
      <c r="D887" s="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5"/>
      <c r="D888" s="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5"/>
      <c r="D889" s="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5"/>
      <c r="D890" s="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5"/>
      <c r="D891" s="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5"/>
      <c r="D892" s="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5"/>
      <c r="D893" s="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5"/>
      <c r="D894" s="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5"/>
      <c r="D895" s="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5"/>
      <c r="D896" s="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5"/>
      <c r="D897" s="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5"/>
      <c r="D898" s="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5"/>
      <c r="D899" s="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5"/>
      <c r="D900" s="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5"/>
      <c r="D901" s="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5"/>
      <c r="D902" s="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5"/>
      <c r="D903" s="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5"/>
      <c r="D904" s="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5"/>
      <c r="D905" s="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5"/>
      <c r="D906" s="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5"/>
      <c r="D907" s="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5"/>
      <c r="D908" s="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5"/>
      <c r="D909" s="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5"/>
      <c r="D910" s="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5"/>
      <c r="D911" s="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5"/>
      <c r="D912" s="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5"/>
      <c r="D913" s="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5"/>
      <c r="D914" s="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5"/>
      <c r="D915" s="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5"/>
      <c r="D916" s="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5"/>
      <c r="D917" s="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5"/>
      <c r="D918" s="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5"/>
      <c r="D919" s="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5"/>
      <c r="D920" s="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5"/>
      <c r="D921" s="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5"/>
      <c r="D922" s="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5"/>
      <c r="D923" s="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5"/>
      <c r="D924" s="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5"/>
      <c r="D925" s="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5"/>
      <c r="D926" s="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5"/>
      <c r="D927" s="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5"/>
      <c r="D928" s="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5"/>
      <c r="D929" s="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5"/>
      <c r="D930" s="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5"/>
      <c r="D931" s="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5"/>
      <c r="D932" s="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5"/>
      <c r="D933" s="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5"/>
      <c r="D934" s="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5"/>
      <c r="D935" s="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5"/>
      <c r="D936" s="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5"/>
      <c r="D937" s="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5"/>
      <c r="D938" s="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5"/>
      <c r="D939" s="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5"/>
      <c r="D940" s="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5"/>
      <c r="D941" s="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5"/>
      <c r="D942" s="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5"/>
      <c r="D943" s="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5"/>
      <c r="D944" s="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5"/>
      <c r="D945" s="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5"/>
      <c r="D946" s="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5"/>
      <c r="D947" s="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5"/>
      <c r="D948" s="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5"/>
      <c r="D949" s="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5"/>
      <c r="D950" s="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5"/>
      <c r="D951" s="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5"/>
      <c r="D952" s="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5"/>
      <c r="D953" s="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5"/>
      <c r="D954" s="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5"/>
      <c r="D955" s="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5"/>
      <c r="D956" s="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5"/>
      <c r="D957" s="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5"/>
      <c r="D958" s="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5"/>
      <c r="D959" s="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5"/>
      <c r="D960" s="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5"/>
      <c r="D961" s="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5"/>
      <c r="D962" s="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5"/>
      <c r="D963" s="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5"/>
      <c r="D964" s="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5"/>
      <c r="D965" s="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5"/>
      <c r="D966" s="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5"/>
      <c r="D967" s="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5"/>
      <c r="D968" s="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5"/>
      <c r="D969" s="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5"/>
      <c r="D970" s="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5"/>
      <c r="D971" s="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5"/>
      <c r="D972" s="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5"/>
      <c r="D973" s="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5"/>
      <c r="D974" s="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5"/>
      <c r="D975" s="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5"/>
      <c r="D976" s="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5"/>
      <c r="D977" s="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5"/>
      <c r="D978" s="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5"/>
      <c r="D979" s="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5"/>
      <c r="D980" s="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5"/>
      <c r="D981" s="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5"/>
      <c r="D982" s="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5"/>
      <c r="D983" s="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5"/>
      <c r="D984" s="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5"/>
      <c r="D985" s="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5"/>
      <c r="D986" s="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5"/>
      <c r="D987" s="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5"/>
      <c r="D988" s="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5"/>
      <c r="D989" s="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5"/>
      <c r="D990" s="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5"/>
      <c r="D991" s="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5"/>
      <c r="D992" s="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5"/>
      <c r="D993" s="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5"/>
      <c r="D994" s="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5"/>
      <c r="D995" s="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5"/>
      <c r="D996" s="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5"/>
      <c r="D997" s="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5"/>
      <c r="D998" s="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5"/>
      <c r="D999" s="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8" sqref="E18"/>
    </sheetView>
  </sheetViews>
  <sheetFormatPr defaultColWidth="14.44140625" defaultRowHeight="15" customHeight="1" x14ac:dyDescent="0.3"/>
  <cols>
    <col min="1" max="1" width="11.33203125" style="38" customWidth="1"/>
    <col min="2" max="2" width="30.88671875" style="38" customWidth="1"/>
    <col min="3" max="3" width="5.5546875" style="38" customWidth="1"/>
    <col min="4" max="4" width="10.109375" style="38" customWidth="1"/>
    <col min="5" max="5" width="30.109375" style="38" customWidth="1"/>
    <col min="6" max="6" width="4.6640625" style="38" customWidth="1"/>
    <col min="7" max="7" width="32.5546875" style="38" bestFit="1" customWidth="1"/>
    <col min="8" max="26" width="8.6640625" style="38" customWidth="1"/>
    <col min="27" max="16384" width="14.44140625" style="38"/>
  </cols>
  <sheetData>
    <row r="1" spans="1:7" ht="12.75" customHeight="1" x14ac:dyDescent="0.3">
      <c r="A1" s="41" t="s">
        <v>489</v>
      </c>
      <c r="B1" s="42" t="s">
        <v>490</v>
      </c>
      <c r="D1" s="41" t="s">
        <v>491</v>
      </c>
      <c r="E1" s="42" t="s">
        <v>492</v>
      </c>
      <c r="G1" s="42" t="s">
        <v>493</v>
      </c>
    </row>
    <row r="2" spans="1:7" ht="12.75" customHeight="1" x14ac:dyDescent="0.3">
      <c r="A2" s="41" t="s">
        <v>494</v>
      </c>
      <c r="B2" s="41" t="str">
        <f>RIGHT(A2,2)</f>
        <v>23</v>
      </c>
      <c r="D2" s="43">
        <v>33086</v>
      </c>
      <c r="E2" s="41">
        <f>DAY(D2)</f>
        <v>1</v>
      </c>
      <c r="G2" s="41" t="str">
        <f>_xlfn.CONCAT(LEFT(A2,1),"-",RIGHT(A2,2))</f>
        <v>a-23</v>
      </c>
    </row>
    <row r="3" spans="1:7" ht="12.75" customHeight="1" x14ac:dyDescent="0.3">
      <c r="A3" s="41" t="s">
        <v>495</v>
      </c>
      <c r="B3" s="41" t="str">
        <f t="shared" ref="B3:B9" si="0">RIGHT(A3,2)</f>
        <v>31</v>
      </c>
      <c r="D3" s="43">
        <v>33087</v>
      </c>
      <c r="E3" s="41">
        <f t="shared" ref="E3:E9" si="1">DAY(D3)</f>
        <v>2</v>
      </c>
      <c r="G3" s="41" t="str">
        <f t="shared" ref="G3:G9" si="2">_xlfn.CONCAT(LEFT(A3,1),"-",RIGHT(A3,2))</f>
        <v>b-31</v>
      </c>
    </row>
    <row r="4" spans="1:7" ht="12.75" customHeight="1" x14ac:dyDescent="0.3">
      <c r="A4" s="41" t="s">
        <v>496</v>
      </c>
      <c r="B4" s="41" t="str">
        <f t="shared" si="0"/>
        <v>45</v>
      </c>
      <c r="D4" s="43">
        <v>33088</v>
      </c>
      <c r="E4" s="41">
        <f t="shared" si="1"/>
        <v>3</v>
      </c>
      <c r="G4" s="41" t="str">
        <f t="shared" si="2"/>
        <v>c-45</v>
      </c>
    </row>
    <row r="5" spans="1:7" ht="12.75" customHeight="1" x14ac:dyDescent="0.3">
      <c r="A5" s="41" t="s">
        <v>497</v>
      </c>
      <c r="B5" s="41" t="str">
        <f t="shared" si="0"/>
        <v>87</v>
      </c>
      <c r="D5" s="43">
        <v>44278</v>
      </c>
      <c r="E5" s="41">
        <f t="shared" si="1"/>
        <v>23</v>
      </c>
      <c r="G5" s="41" t="str">
        <f t="shared" si="2"/>
        <v>u-87</v>
      </c>
    </row>
    <row r="6" spans="1:7" ht="12.75" customHeight="1" x14ac:dyDescent="0.3">
      <c r="A6" s="41" t="s">
        <v>498</v>
      </c>
      <c r="B6" s="41" t="str">
        <f t="shared" si="0"/>
        <v>09</v>
      </c>
      <c r="D6" s="43">
        <v>33090</v>
      </c>
      <c r="E6" s="41">
        <f t="shared" si="1"/>
        <v>5</v>
      </c>
      <c r="G6" s="41" t="str">
        <f t="shared" si="2"/>
        <v>a-09</v>
      </c>
    </row>
    <row r="7" spans="1:7" ht="12.75" customHeight="1" x14ac:dyDescent="0.3">
      <c r="A7" s="41" t="s">
        <v>499</v>
      </c>
      <c r="B7" s="41" t="str">
        <f t="shared" si="0"/>
        <v>98</v>
      </c>
      <c r="D7" s="43">
        <v>33091</v>
      </c>
      <c r="E7" s="41">
        <f t="shared" si="1"/>
        <v>6</v>
      </c>
      <c r="G7" s="41" t="str">
        <f t="shared" si="2"/>
        <v>l-98</v>
      </c>
    </row>
    <row r="8" spans="1:7" ht="12.75" customHeight="1" x14ac:dyDescent="0.3">
      <c r="A8" s="41" t="s">
        <v>500</v>
      </c>
      <c r="B8" s="41" t="str">
        <f t="shared" si="0"/>
        <v>34</v>
      </c>
      <c r="D8" s="43">
        <v>33092</v>
      </c>
      <c r="E8" s="41">
        <f t="shared" si="1"/>
        <v>7</v>
      </c>
      <c r="G8" s="41" t="str">
        <f t="shared" si="2"/>
        <v>v-34</v>
      </c>
    </row>
    <row r="9" spans="1:7" ht="12.75" customHeight="1" x14ac:dyDescent="0.3">
      <c r="A9" s="41" t="s">
        <v>501</v>
      </c>
      <c r="B9" s="41" t="str">
        <f t="shared" si="0"/>
        <v>11</v>
      </c>
      <c r="D9" s="43">
        <v>33093</v>
      </c>
      <c r="E9" s="41">
        <f t="shared" si="1"/>
        <v>8</v>
      </c>
      <c r="G9" s="41" t="str">
        <f t="shared" si="2"/>
        <v>q-11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s="38" customFormat="1" ht="12.75" customHeight="1" x14ac:dyDescent="0.3"/>
    <row r="18" s="38" customFormat="1" ht="12.75" customHeight="1" x14ac:dyDescent="0.3"/>
    <row r="19" s="38" customFormat="1" ht="12.75" customHeight="1" x14ac:dyDescent="0.3"/>
    <row r="20" s="38" customFormat="1" ht="12.75" customHeight="1" x14ac:dyDescent="0.3"/>
    <row r="21" s="38" customFormat="1" ht="12.75" customHeight="1" x14ac:dyDescent="0.3"/>
    <row r="22" s="38" customFormat="1" ht="12.75" customHeight="1" x14ac:dyDescent="0.3"/>
    <row r="23" s="38" customFormat="1" ht="12.75" customHeight="1" x14ac:dyDescent="0.3"/>
    <row r="24" s="38" customFormat="1" ht="12.75" customHeight="1" x14ac:dyDescent="0.3"/>
    <row r="25" s="38" customFormat="1" ht="12.75" customHeight="1" x14ac:dyDescent="0.3"/>
    <row r="26" s="38" customFormat="1" ht="12.75" customHeight="1" x14ac:dyDescent="0.3"/>
    <row r="27" s="38" customFormat="1" ht="12.75" customHeight="1" x14ac:dyDescent="0.3"/>
    <row r="28" s="38" customFormat="1" ht="12.75" customHeight="1" x14ac:dyDescent="0.3"/>
    <row r="29" s="38" customFormat="1" ht="12.75" customHeight="1" x14ac:dyDescent="0.3"/>
    <row r="30" s="38" customFormat="1" ht="12.75" customHeight="1" x14ac:dyDescent="0.3"/>
    <row r="31" s="38" customFormat="1" ht="12.75" customHeight="1" x14ac:dyDescent="0.3"/>
    <row r="32" s="38" customFormat="1" ht="12.75" customHeight="1" x14ac:dyDescent="0.3"/>
    <row r="33" s="38" customFormat="1" ht="12.75" customHeight="1" x14ac:dyDescent="0.3"/>
    <row r="34" s="38" customFormat="1" ht="12.75" customHeight="1" x14ac:dyDescent="0.3"/>
    <row r="35" s="38" customFormat="1" ht="12.75" customHeight="1" x14ac:dyDescent="0.3"/>
    <row r="36" s="38" customFormat="1" ht="12.75" customHeight="1" x14ac:dyDescent="0.3"/>
    <row r="37" s="38" customFormat="1" ht="12.75" customHeight="1" x14ac:dyDescent="0.3"/>
    <row r="38" s="38" customFormat="1" ht="12.75" customHeight="1" x14ac:dyDescent="0.3"/>
    <row r="39" s="38" customFormat="1" ht="12.75" customHeight="1" x14ac:dyDescent="0.3"/>
    <row r="40" s="38" customFormat="1" ht="12.75" customHeight="1" x14ac:dyDescent="0.3"/>
    <row r="41" s="38" customFormat="1" ht="12.75" customHeight="1" x14ac:dyDescent="0.3"/>
    <row r="42" s="38" customFormat="1" ht="12.75" customHeight="1" x14ac:dyDescent="0.3"/>
    <row r="43" s="38" customFormat="1" ht="12.75" customHeight="1" x14ac:dyDescent="0.3"/>
    <row r="44" s="38" customFormat="1" ht="12.75" customHeight="1" x14ac:dyDescent="0.3"/>
    <row r="45" s="38" customFormat="1" ht="12.75" customHeight="1" x14ac:dyDescent="0.3"/>
    <row r="46" s="38" customFormat="1" ht="12.75" customHeight="1" x14ac:dyDescent="0.3"/>
    <row r="47" s="38" customFormat="1" ht="12.75" customHeight="1" x14ac:dyDescent="0.3"/>
    <row r="48" s="38" customFormat="1" ht="12.75" customHeight="1" x14ac:dyDescent="0.3"/>
    <row r="49" s="38" customFormat="1" ht="12.75" customHeight="1" x14ac:dyDescent="0.3"/>
    <row r="50" s="38" customFormat="1" ht="12.75" customHeight="1" x14ac:dyDescent="0.3"/>
    <row r="51" s="38" customFormat="1" ht="12.75" customHeight="1" x14ac:dyDescent="0.3"/>
    <row r="52" s="38" customFormat="1" ht="12.75" customHeight="1" x14ac:dyDescent="0.3"/>
    <row r="53" s="38" customFormat="1" ht="12.75" customHeight="1" x14ac:dyDescent="0.3"/>
    <row r="54" s="38" customFormat="1" ht="12.75" customHeight="1" x14ac:dyDescent="0.3"/>
    <row r="55" s="38" customFormat="1" ht="12.75" customHeight="1" x14ac:dyDescent="0.3"/>
    <row r="56" s="38" customFormat="1" ht="12.75" customHeight="1" x14ac:dyDescent="0.3"/>
    <row r="57" s="38" customFormat="1" ht="12.75" customHeight="1" x14ac:dyDescent="0.3"/>
    <row r="58" s="38" customFormat="1" ht="12.75" customHeight="1" x14ac:dyDescent="0.3"/>
    <row r="59" s="38" customFormat="1" ht="12.75" customHeight="1" x14ac:dyDescent="0.3"/>
    <row r="60" s="38" customFormat="1" ht="12.75" customHeight="1" x14ac:dyDescent="0.3"/>
    <row r="61" s="38" customFormat="1" ht="12.75" customHeight="1" x14ac:dyDescent="0.3"/>
    <row r="62" s="38" customFormat="1" ht="12.75" customHeight="1" x14ac:dyDescent="0.3"/>
    <row r="63" s="38" customFormat="1" ht="12.75" customHeight="1" x14ac:dyDescent="0.3"/>
    <row r="64" s="38" customFormat="1" ht="12.75" customHeight="1" x14ac:dyDescent="0.3"/>
    <row r="65" s="38" customFormat="1" ht="12.75" customHeight="1" x14ac:dyDescent="0.3"/>
    <row r="66" s="38" customFormat="1" ht="12.75" customHeight="1" x14ac:dyDescent="0.3"/>
    <row r="67" s="38" customFormat="1" ht="12.75" customHeight="1" x14ac:dyDescent="0.3"/>
    <row r="68" s="38" customFormat="1" ht="12.75" customHeight="1" x14ac:dyDescent="0.3"/>
    <row r="69" s="38" customFormat="1" ht="12.75" customHeight="1" x14ac:dyDescent="0.3"/>
    <row r="70" s="38" customFormat="1" ht="12.75" customHeight="1" x14ac:dyDescent="0.3"/>
    <row r="71" s="38" customFormat="1" ht="12.75" customHeight="1" x14ac:dyDescent="0.3"/>
    <row r="72" s="38" customFormat="1" ht="12.75" customHeight="1" x14ac:dyDescent="0.3"/>
    <row r="73" s="38" customFormat="1" ht="12.75" customHeight="1" x14ac:dyDescent="0.3"/>
    <row r="74" s="38" customFormat="1" ht="12.75" customHeight="1" x14ac:dyDescent="0.3"/>
    <row r="75" s="38" customFormat="1" ht="12.75" customHeight="1" x14ac:dyDescent="0.3"/>
    <row r="76" s="38" customFormat="1" ht="12.75" customHeight="1" x14ac:dyDescent="0.3"/>
    <row r="77" s="38" customFormat="1" ht="12.75" customHeight="1" x14ac:dyDescent="0.3"/>
    <row r="78" s="38" customFormat="1" ht="12.75" customHeight="1" x14ac:dyDescent="0.3"/>
    <row r="79" s="38" customFormat="1" ht="12.75" customHeight="1" x14ac:dyDescent="0.3"/>
    <row r="80" s="38" customFormat="1" ht="12.75" customHeight="1" x14ac:dyDescent="0.3"/>
    <row r="81" s="38" customFormat="1" ht="12.75" customHeight="1" x14ac:dyDescent="0.3"/>
    <row r="82" s="38" customFormat="1" ht="12.75" customHeight="1" x14ac:dyDescent="0.3"/>
    <row r="83" s="38" customFormat="1" ht="12.75" customHeight="1" x14ac:dyDescent="0.3"/>
    <row r="84" s="38" customFormat="1" ht="12.75" customHeight="1" x14ac:dyDescent="0.3"/>
    <row r="85" s="38" customFormat="1" ht="12.75" customHeight="1" x14ac:dyDescent="0.3"/>
    <row r="86" s="38" customFormat="1" ht="12.75" customHeight="1" x14ac:dyDescent="0.3"/>
    <row r="87" s="38" customFormat="1" ht="12.75" customHeight="1" x14ac:dyDescent="0.3"/>
    <row r="88" s="38" customFormat="1" ht="12.75" customHeight="1" x14ac:dyDescent="0.3"/>
    <row r="89" s="38" customFormat="1" ht="12.75" customHeight="1" x14ac:dyDescent="0.3"/>
    <row r="90" s="38" customFormat="1" ht="12.75" customHeight="1" x14ac:dyDescent="0.3"/>
    <row r="91" s="38" customFormat="1" ht="12.75" customHeight="1" x14ac:dyDescent="0.3"/>
    <row r="92" s="38" customFormat="1" ht="12.75" customHeight="1" x14ac:dyDescent="0.3"/>
    <row r="93" s="38" customFormat="1" ht="12.75" customHeight="1" x14ac:dyDescent="0.3"/>
    <row r="94" s="38" customFormat="1" ht="12.75" customHeight="1" x14ac:dyDescent="0.3"/>
    <row r="95" s="38" customFormat="1" ht="12.75" customHeight="1" x14ac:dyDescent="0.3"/>
    <row r="96" s="38" customFormat="1" ht="12.75" customHeight="1" x14ac:dyDescent="0.3"/>
    <row r="97" s="38" customFormat="1" ht="12.75" customHeight="1" x14ac:dyDescent="0.3"/>
    <row r="98" s="38" customFormat="1" ht="12.75" customHeight="1" x14ac:dyDescent="0.3"/>
    <row r="99" s="38" customFormat="1" ht="12.75" customHeight="1" x14ac:dyDescent="0.3"/>
    <row r="100" s="38" customFormat="1" ht="12.75" customHeight="1" x14ac:dyDescent="0.3"/>
    <row r="101" s="38" customFormat="1" ht="12.75" customHeight="1" x14ac:dyDescent="0.3"/>
    <row r="102" s="38" customFormat="1" ht="12.75" customHeight="1" x14ac:dyDescent="0.3"/>
    <row r="103" s="38" customFormat="1" ht="12.75" customHeight="1" x14ac:dyDescent="0.3"/>
    <row r="104" s="38" customFormat="1" ht="12.75" customHeight="1" x14ac:dyDescent="0.3"/>
    <row r="105" s="38" customFormat="1" ht="12.75" customHeight="1" x14ac:dyDescent="0.3"/>
    <row r="106" s="38" customFormat="1" ht="12.75" customHeight="1" x14ac:dyDescent="0.3"/>
    <row r="107" s="38" customFormat="1" ht="12.75" customHeight="1" x14ac:dyDescent="0.3"/>
    <row r="108" s="38" customFormat="1" ht="12.75" customHeight="1" x14ac:dyDescent="0.3"/>
    <row r="109" s="38" customFormat="1" ht="12.75" customHeight="1" x14ac:dyDescent="0.3"/>
    <row r="110" s="38" customFormat="1" ht="12.75" customHeight="1" x14ac:dyDescent="0.3"/>
    <row r="111" s="38" customFormat="1" ht="12.75" customHeight="1" x14ac:dyDescent="0.3"/>
    <row r="112" s="38" customFormat="1" ht="12.75" customHeight="1" x14ac:dyDescent="0.3"/>
    <row r="113" s="38" customFormat="1" ht="12.75" customHeight="1" x14ac:dyDescent="0.3"/>
    <row r="114" s="38" customFormat="1" ht="12.75" customHeight="1" x14ac:dyDescent="0.3"/>
    <row r="115" s="38" customFormat="1" ht="12.75" customHeight="1" x14ac:dyDescent="0.3"/>
    <row r="116" s="38" customFormat="1" ht="12.75" customHeight="1" x14ac:dyDescent="0.3"/>
    <row r="117" s="38" customFormat="1" ht="12.75" customHeight="1" x14ac:dyDescent="0.3"/>
    <row r="118" s="38" customFormat="1" ht="12.75" customHeight="1" x14ac:dyDescent="0.3"/>
    <row r="119" s="38" customFormat="1" ht="12.75" customHeight="1" x14ac:dyDescent="0.3"/>
    <row r="120" s="38" customFormat="1" ht="12.75" customHeight="1" x14ac:dyDescent="0.3"/>
    <row r="121" s="38" customFormat="1" ht="12.75" customHeight="1" x14ac:dyDescent="0.3"/>
    <row r="122" s="38" customFormat="1" ht="12.75" customHeight="1" x14ac:dyDescent="0.3"/>
    <row r="123" s="38" customFormat="1" ht="12.75" customHeight="1" x14ac:dyDescent="0.3"/>
    <row r="124" s="38" customFormat="1" ht="12.75" customHeight="1" x14ac:dyDescent="0.3"/>
    <row r="125" s="38" customFormat="1" ht="12.75" customHeight="1" x14ac:dyDescent="0.3"/>
    <row r="126" s="38" customFormat="1" ht="12.75" customHeight="1" x14ac:dyDescent="0.3"/>
    <row r="127" s="38" customFormat="1" ht="12.75" customHeight="1" x14ac:dyDescent="0.3"/>
    <row r="128" s="38" customFormat="1" ht="12.75" customHeight="1" x14ac:dyDescent="0.3"/>
    <row r="129" s="38" customFormat="1" ht="12.75" customHeight="1" x14ac:dyDescent="0.3"/>
    <row r="130" s="38" customFormat="1" ht="12.75" customHeight="1" x14ac:dyDescent="0.3"/>
    <row r="131" s="38" customFormat="1" ht="12.75" customHeight="1" x14ac:dyDescent="0.3"/>
    <row r="132" s="38" customFormat="1" ht="12.75" customHeight="1" x14ac:dyDescent="0.3"/>
    <row r="133" s="38" customFormat="1" ht="12.75" customHeight="1" x14ac:dyDescent="0.3"/>
    <row r="134" s="38" customFormat="1" ht="12.75" customHeight="1" x14ac:dyDescent="0.3"/>
    <row r="135" s="38" customFormat="1" ht="12.75" customHeight="1" x14ac:dyDescent="0.3"/>
    <row r="136" s="38" customFormat="1" ht="12.75" customHeight="1" x14ac:dyDescent="0.3"/>
    <row r="137" s="38" customFormat="1" ht="12.75" customHeight="1" x14ac:dyDescent="0.3"/>
    <row r="138" s="38" customFormat="1" ht="12.75" customHeight="1" x14ac:dyDescent="0.3"/>
    <row r="139" s="38" customFormat="1" ht="12.75" customHeight="1" x14ac:dyDescent="0.3"/>
    <row r="140" s="38" customFormat="1" ht="12.75" customHeight="1" x14ac:dyDescent="0.3"/>
    <row r="141" s="38" customFormat="1" ht="12.75" customHeight="1" x14ac:dyDescent="0.3"/>
    <row r="142" s="38" customFormat="1" ht="12.75" customHeight="1" x14ac:dyDescent="0.3"/>
    <row r="143" s="38" customFormat="1" ht="12.75" customHeight="1" x14ac:dyDescent="0.3"/>
    <row r="144" s="38" customFormat="1" ht="12.75" customHeight="1" x14ac:dyDescent="0.3"/>
    <row r="145" s="38" customFormat="1" ht="12.75" customHeight="1" x14ac:dyDescent="0.3"/>
    <row r="146" s="38" customFormat="1" ht="12.75" customHeight="1" x14ac:dyDescent="0.3"/>
    <row r="147" s="38" customFormat="1" ht="12.75" customHeight="1" x14ac:dyDescent="0.3"/>
    <row r="148" s="38" customFormat="1" ht="12.75" customHeight="1" x14ac:dyDescent="0.3"/>
    <row r="149" s="38" customFormat="1" ht="12.75" customHeight="1" x14ac:dyDescent="0.3"/>
    <row r="150" s="38" customFormat="1" ht="12.75" customHeight="1" x14ac:dyDescent="0.3"/>
    <row r="151" s="38" customFormat="1" ht="12.75" customHeight="1" x14ac:dyDescent="0.3"/>
    <row r="152" s="38" customFormat="1" ht="12.75" customHeight="1" x14ac:dyDescent="0.3"/>
    <row r="153" s="38" customFormat="1" ht="12.75" customHeight="1" x14ac:dyDescent="0.3"/>
    <row r="154" s="38" customFormat="1" ht="12.75" customHeight="1" x14ac:dyDescent="0.3"/>
    <row r="155" s="38" customFormat="1" ht="12.75" customHeight="1" x14ac:dyDescent="0.3"/>
    <row r="156" s="38" customFormat="1" ht="12.75" customHeight="1" x14ac:dyDescent="0.3"/>
    <row r="157" s="38" customFormat="1" ht="12.75" customHeight="1" x14ac:dyDescent="0.3"/>
    <row r="158" s="38" customFormat="1" ht="12.75" customHeight="1" x14ac:dyDescent="0.3"/>
    <row r="159" s="38" customFormat="1" ht="12.75" customHeight="1" x14ac:dyDescent="0.3"/>
    <row r="160" s="38" customFormat="1" ht="12.75" customHeight="1" x14ac:dyDescent="0.3"/>
    <row r="161" s="38" customFormat="1" ht="12.75" customHeight="1" x14ac:dyDescent="0.3"/>
    <row r="162" s="38" customFormat="1" ht="12.75" customHeight="1" x14ac:dyDescent="0.3"/>
    <row r="163" s="38" customFormat="1" ht="12.75" customHeight="1" x14ac:dyDescent="0.3"/>
    <row r="164" s="38" customFormat="1" ht="12.75" customHeight="1" x14ac:dyDescent="0.3"/>
    <row r="165" s="38" customFormat="1" ht="12.75" customHeight="1" x14ac:dyDescent="0.3"/>
    <row r="166" s="38" customFormat="1" ht="12.75" customHeight="1" x14ac:dyDescent="0.3"/>
    <row r="167" s="38" customFormat="1" ht="12.75" customHeight="1" x14ac:dyDescent="0.3"/>
    <row r="168" s="38" customFormat="1" ht="12.75" customHeight="1" x14ac:dyDescent="0.3"/>
    <row r="169" s="38" customFormat="1" ht="12.75" customHeight="1" x14ac:dyDescent="0.3"/>
    <row r="170" s="38" customFormat="1" ht="12.75" customHeight="1" x14ac:dyDescent="0.3"/>
    <row r="171" s="38" customFormat="1" ht="12.75" customHeight="1" x14ac:dyDescent="0.3"/>
    <row r="172" s="38" customFormat="1" ht="12.75" customHeight="1" x14ac:dyDescent="0.3"/>
    <row r="173" s="38" customFormat="1" ht="12.75" customHeight="1" x14ac:dyDescent="0.3"/>
    <row r="174" s="38" customFormat="1" ht="12.75" customHeight="1" x14ac:dyDescent="0.3"/>
    <row r="175" s="38" customFormat="1" ht="12.75" customHeight="1" x14ac:dyDescent="0.3"/>
    <row r="176" s="38" customFormat="1" ht="12.75" customHeight="1" x14ac:dyDescent="0.3"/>
    <row r="177" s="38" customFormat="1" ht="12.75" customHeight="1" x14ac:dyDescent="0.3"/>
    <row r="178" s="38" customFormat="1" ht="12.75" customHeight="1" x14ac:dyDescent="0.3"/>
    <row r="179" s="38" customFormat="1" ht="12.75" customHeight="1" x14ac:dyDescent="0.3"/>
    <row r="180" s="38" customFormat="1" ht="12.75" customHeight="1" x14ac:dyDescent="0.3"/>
    <row r="181" s="38" customFormat="1" ht="12.75" customHeight="1" x14ac:dyDescent="0.3"/>
    <row r="182" s="38" customFormat="1" ht="12.75" customHeight="1" x14ac:dyDescent="0.3"/>
    <row r="183" s="38" customFormat="1" ht="12.75" customHeight="1" x14ac:dyDescent="0.3"/>
    <row r="184" s="38" customFormat="1" ht="12.75" customHeight="1" x14ac:dyDescent="0.3"/>
    <row r="185" s="38" customFormat="1" ht="12.75" customHeight="1" x14ac:dyDescent="0.3"/>
    <row r="186" s="38" customFormat="1" ht="12.75" customHeight="1" x14ac:dyDescent="0.3"/>
    <row r="187" s="38" customFormat="1" ht="12.75" customHeight="1" x14ac:dyDescent="0.3"/>
    <row r="188" s="38" customFormat="1" ht="12.75" customHeight="1" x14ac:dyDescent="0.3"/>
    <row r="189" s="38" customFormat="1" ht="12.75" customHeight="1" x14ac:dyDescent="0.3"/>
    <row r="190" s="38" customFormat="1" ht="12.75" customHeight="1" x14ac:dyDescent="0.3"/>
    <row r="191" s="38" customFormat="1" ht="12.75" customHeight="1" x14ac:dyDescent="0.3"/>
    <row r="192" s="38" customFormat="1" ht="12.75" customHeight="1" x14ac:dyDescent="0.3"/>
    <row r="193" s="38" customFormat="1" ht="12.75" customHeight="1" x14ac:dyDescent="0.3"/>
    <row r="194" s="38" customFormat="1" ht="12.75" customHeight="1" x14ac:dyDescent="0.3"/>
    <row r="195" s="38" customFormat="1" ht="12.75" customHeight="1" x14ac:dyDescent="0.3"/>
    <row r="196" s="38" customFormat="1" ht="12.75" customHeight="1" x14ac:dyDescent="0.3"/>
    <row r="197" s="38" customFormat="1" ht="12.75" customHeight="1" x14ac:dyDescent="0.3"/>
    <row r="198" s="38" customFormat="1" ht="12.75" customHeight="1" x14ac:dyDescent="0.3"/>
    <row r="199" s="38" customFormat="1" ht="12.75" customHeight="1" x14ac:dyDescent="0.3"/>
    <row r="200" s="38" customFormat="1" ht="12.75" customHeight="1" x14ac:dyDescent="0.3"/>
    <row r="201" s="38" customFormat="1" ht="12.75" customHeight="1" x14ac:dyDescent="0.3"/>
    <row r="202" s="38" customFormat="1" ht="12.75" customHeight="1" x14ac:dyDescent="0.3"/>
    <row r="203" s="38" customFormat="1" ht="12.75" customHeight="1" x14ac:dyDescent="0.3"/>
    <row r="204" s="38" customFormat="1" ht="12.75" customHeight="1" x14ac:dyDescent="0.3"/>
    <row r="205" s="38" customFormat="1" ht="12.75" customHeight="1" x14ac:dyDescent="0.3"/>
    <row r="206" s="38" customFormat="1" ht="12.75" customHeight="1" x14ac:dyDescent="0.3"/>
    <row r="207" s="38" customFormat="1" ht="12.75" customHeight="1" x14ac:dyDescent="0.3"/>
    <row r="208" s="38" customFormat="1" ht="12.75" customHeight="1" x14ac:dyDescent="0.3"/>
    <row r="209" s="38" customFormat="1" ht="12.75" customHeight="1" x14ac:dyDescent="0.3"/>
    <row r="210" s="38" customFormat="1" ht="12.75" customHeight="1" x14ac:dyDescent="0.3"/>
    <row r="211" s="38" customFormat="1" ht="12.75" customHeight="1" x14ac:dyDescent="0.3"/>
    <row r="212" s="38" customFormat="1" ht="12.75" customHeight="1" x14ac:dyDescent="0.3"/>
    <row r="213" s="38" customFormat="1" ht="12.75" customHeight="1" x14ac:dyDescent="0.3"/>
    <row r="214" s="38" customFormat="1" ht="12.75" customHeight="1" x14ac:dyDescent="0.3"/>
    <row r="215" s="38" customFormat="1" ht="12.75" customHeight="1" x14ac:dyDescent="0.3"/>
    <row r="216" s="38" customFormat="1" ht="12.75" customHeight="1" x14ac:dyDescent="0.3"/>
    <row r="217" s="38" customFormat="1" ht="12.75" customHeight="1" x14ac:dyDescent="0.3"/>
    <row r="218" s="38" customFormat="1" ht="12.75" customHeight="1" x14ac:dyDescent="0.3"/>
    <row r="219" s="38" customFormat="1" ht="12.75" customHeight="1" x14ac:dyDescent="0.3"/>
    <row r="220" s="38" customFormat="1" ht="12.75" customHeight="1" x14ac:dyDescent="0.3"/>
    <row r="221" s="38" customFormat="1" ht="12.75" customHeight="1" x14ac:dyDescent="0.3"/>
    <row r="222" s="38" customFormat="1" ht="12.75" customHeight="1" x14ac:dyDescent="0.3"/>
    <row r="223" s="38" customFormat="1" ht="12.75" customHeight="1" x14ac:dyDescent="0.3"/>
    <row r="224" s="38" customFormat="1" ht="12.75" customHeight="1" x14ac:dyDescent="0.3"/>
    <row r="225" s="38" customFormat="1" ht="12.75" customHeight="1" x14ac:dyDescent="0.3"/>
    <row r="226" s="38" customFormat="1" ht="12.75" customHeight="1" x14ac:dyDescent="0.3"/>
    <row r="227" s="38" customFormat="1" ht="12.75" customHeight="1" x14ac:dyDescent="0.3"/>
    <row r="228" s="38" customFormat="1" ht="12.75" customHeight="1" x14ac:dyDescent="0.3"/>
    <row r="229" s="38" customFormat="1" ht="12.75" customHeight="1" x14ac:dyDescent="0.3"/>
    <row r="230" s="38" customFormat="1" ht="12.75" customHeight="1" x14ac:dyDescent="0.3"/>
    <row r="231" s="38" customFormat="1" ht="12.75" customHeight="1" x14ac:dyDescent="0.3"/>
    <row r="232" s="38" customFormat="1" ht="12.75" customHeight="1" x14ac:dyDescent="0.3"/>
    <row r="233" s="38" customFormat="1" ht="12.75" customHeight="1" x14ac:dyDescent="0.3"/>
    <row r="234" s="38" customFormat="1" ht="12.75" customHeight="1" x14ac:dyDescent="0.3"/>
    <row r="235" s="38" customFormat="1" ht="12.75" customHeight="1" x14ac:dyDescent="0.3"/>
    <row r="236" s="38" customFormat="1" ht="12.75" customHeight="1" x14ac:dyDescent="0.3"/>
    <row r="237" s="38" customFormat="1" ht="12.75" customHeight="1" x14ac:dyDescent="0.3"/>
    <row r="238" s="38" customFormat="1" ht="12.75" customHeight="1" x14ac:dyDescent="0.3"/>
    <row r="239" s="38" customFormat="1" ht="12.75" customHeight="1" x14ac:dyDescent="0.3"/>
    <row r="240" s="38" customFormat="1" ht="12.75" customHeight="1" x14ac:dyDescent="0.3"/>
    <row r="241" s="38" customFormat="1" ht="12.75" customHeight="1" x14ac:dyDescent="0.3"/>
    <row r="242" s="38" customFormat="1" ht="12.75" customHeight="1" x14ac:dyDescent="0.3"/>
    <row r="243" s="38" customFormat="1" ht="12.75" customHeight="1" x14ac:dyDescent="0.3"/>
    <row r="244" s="38" customFormat="1" ht="12.75" customHeight="1" x14ac:dyDescent="0.3"/>
    <row r="245" s="38" customFormat="1" ht="12.75" customHeight="1" x14ac:dyDescent="0.3"/>
    <row r="246" s="38" customFormat="1" ht="12.75" customHeight="1" x14ac:dyDescent="0.3"/>
    <row r="247" s="38" customFormat="1" ht="12.75" customHeight="1" x14ac:dyDescent="0.3"/>
    <row r="248" s="38" customFormat="1" ht="12.75" customHeight="1" x14ac:dyDescent="0.3"/>
    <row r="249" s="38" customFormat="1" ht="12.75" customHeight="1" x14ac:dyDescent="0.3"/>
    <row r="250" s="38" customFormat="1" ht="12.75" customHeight="1" x14ac:dyDescent="0.3"/>
    <row r="251" s="38" customFormat="1" ht="12.75" customHeight="1" x14ac:dyDescent="0.3"/>
    <row r="252" s="38" customFormat="1" ht="12.75" customHeight="1" x14ac:dyDescent="0.3"/>
    <row r="253" s="38" customFormat="1" ht="12.75" customHeight="1" x14ac:dyDescent="0.3"/>
    <row r="254" s="38" customFormat="1" ht="12.75" customHeight="1" x14ac:dyDescent="0.3"/>
    <row r="255" s="38" customFormat="1" ht="12.75" customHeight="1" x14ac:dyDescent="0.3"/>
    <row r="256" s="38" customFormat="1" ht="12.75" customHeight="1" x14ac:dyDescent="0.3"/>
    <row r="257" s="38" customFormat="1" ht="12.75" customHeight="1" x14ac:dyDescent="0.3"/>
    <row r="258" s="38" customFormat="1" ht="12.75" customHeight="1" x14ac:dyDescent="0.3"/>
    <row r="259" s="38" customFormat="1" ht="12.75" customHeight="1" x14ac:dyDescent="0.3"/>
    <row r="260" s="38" customFormat="1" ht="12.75" customHeight="1" x14ac:dyDescent="0.3"/>
    <row r="261" s="38" customFormat="1" ht="12.75" customHeight="1" x14ac:dyDescent="0.3"/>
    <row r="262" s="38" customFormat="1" ht="12.75" customHeight="1" x14ac:dyDescent="0.3"/>
    <row r="263" s="38" customFormat="1" ht="12.75" customHeight="1" x14ac:dyDescent="0.3"/>
    <row r="264" s="38" customFormat="1" ht="12.75" customHeight="1" x14ac:dyDescent="0.3"/>
    <row r="265" s="38" customFormat="1" ht="12.75" customHeight="1" x14ac:dyDescent="0.3"/>
    <row r="266" s="38" customFormat="1" ht="12.75" customHeight="1" x14ac:dyDescent="0.3"/>
    <row r="267" s="38" customFormat="1" ht="12.75" customHeight="1" x14ac:dyDescent="0.3"/>
    <row r="268" s="38" customFormat="1" ht="12.75" customHeight="1" x14ac:dyDescent="0.3"/>
    <row r="269" s="38" customFormat="1" ht="12.75" customHeight="1" x14ac:dyDescent="0.3"/>
    <row r="270" s="38" customFormat="1" ht="12.75" customHeight="1" x14ac:dyDescent="0.3"/>
    <row r="271" s="38" customFormat="1" ht="12.75" customHeight="1" x14ac:dyDescent="0.3"/>
    <row r="272" s="38" customFormat="1" ht="12.75" customHeight="1" x14ac:dyDescent="0.3"/>
    <row r="273" s="38" customFormat="1" ht="12.75" customHeight="1" x14ac:dyDescent="0.3"/>
    <row r="274" s="38" customFormat="1" ht="12.75" customHeight="1" x14ac:dyDescent="0.3"/>
    <row r="275" s="38" customFormat="1" ht="12.75" customHeight="1" x14ac:dyDescent="0.3"/>
    <row r="276" s="38" customFormat="1" ht="12.75" customHeight="1" x14ac:dyDescent="0.3"/>
    <row r="277" s="38" customFormat="1" ht="12.75" customHeight="1" x14ac:dyDescent="0.3"/>
    <row r="278" s="38" customFormat="1" ht="12.75" customHeight="1" x14ac:dyDescent="0.3"/>
    <row r="279" s="38" customFormat="1" ht="12.75" customHeight="1" x14ac:dyDescent="0.3"/>
    <row r="280" s="38" customFormat="1" ht="12.75" customHeight="1" x14ac:dyDescent="0.3"/>
    <row r="281" s="38" customFormat="1" ht="12.75" customHeight="1" x14ac:dyDescent="0.3"/>
    <row r="282" s="38" customFormat="1" ht="12.75" customHeight="1" x14ac:dyDescent="0.3"/>
    <row r="283" s="38" customFormat="1" ht="12.75" customHeight="1" x14ac:dyDescent="0.3"/>
    <row r="284" s="38" customFormat="1" ht="12.75" customHeight="1" x14ac:dyDescent="0.3"/>
    <row r="285" s="38" customFormat="1" ht="12.75" customHeight="1" x14ac:dyDescent="0.3"/>
    <row r="286" s="38" customFormat="1" ht="12.75" customHeight="1" x14ac:dyDescent="0.3"/>
    <row r="287" s="38" customFormat="1" ht="12.75" customHeight="1" x14ac:dyDescent="0.3"/>
    <row r="288" s="38" customFormat="1" ht="12.75" customHeight="1" x14ac:dyDescent="0.3"/>
    <row r="289" s="38" customFormat="1" ht="12.75" customHeight="1" x14ac:dyDescent="0.3"/>
    <row r="290" s="38" customFormat="1" ht="12.75" customHeight="1" x14ac:dyDescent="0.3"/>
    <row r="291" s="38" customFormat="1" ht="12.75" customHeight="1" x14ac:dyDescent="0.3"/>
    <row r="292" s="38" customFormat="1" ht="12.75" customHeight="1" x14ac:dyDescent="0.3"/>
    <row r="293" s="38" customFormat="1" ht="12.75" customHeight="1" x14ac:dyDescent="0.3"/>
    <row r="294" s="38" customFormat="1" ht="12.75" customHeight="1" x14ac:dyDescent="0.3"/>
    <row r="295" s="38" customFormat="1" ht="12.75" customHeight="1" x14ac:dyDescent="0.3"/>
    <row r="296" s="38" customFormat="1" ht="12.75" customHeight="1" x14ac:dyDescent="0.3"/>
    <row r="297" s="38" customFormat="1" ht="12.75" customHeight="1" x14ac:dyDescent="0.3"/>
    <row r="298" s="38" customFormat="1" ht="12.75" customHeight="1" x14ac:dyDescent="0.3"/>
    <row r="299" s="38" customFormat="1" ht="12.75" customHeight="1" x14ac:dyDescent="0.3"/>
    <row r="300" s="38" customFormat="1" ht="12.75" customHeight="1" x14ac:dyDescent="0.3"/>
    <row r="301" s="38" customFormat="1" ht="12.75" customHeight="1" x14ac:dyDescent="0.3"/>
    <row r="302" s="38" customFormat="1" ht="12.75" customHeight="1" x14ac:dyDescent="0.3"/>
    <row r="303" s="38" customFormat="1" ht="12.75" customHeight="1" x14ac:dyDescent="0.3"/>
    <row r="304" s="38" customFormat="1" ht="12.75" customHeight="1" x14ac:dyDescent="0.3"/>
    <row r="305" s="38" customFormat="1" ht="12.75" customHeight="1" x14ac:dyDescent="0.3"/>
    <row r="306" s="38" customFormat="1" ht="12.75" customHeight="1" x14ac:dyDescent="0.3"/>
    <row r="307" s="38" customFormat="1" ht="12.75" customHeight="1" x14ac:dyDescent="0.3"/>
    <row r="308" s="38" customFormat="1" ht="12.75" customHeight="1" x14ac:dyDescent="0.3"/>
    <row r="309" s="38" customFormat="1" ht="12.75" customHeight="1" x14ac:dyDescent="0.3"/>
    <row r="310" s="38" customFormat="1" ht="12.75" customHeight="1" x14ac:dyDescent="0.3"/>
    <row r="311" s="38" customFormat="1" ht="12.75" customHeight="1" x14ac:dyDescent="0.3"/>
    <row r="312" s="38" customFormat="1" ht="12.75" customHeight="1" x14ac:dyDescent="0.3"/>
    <row r="313" s="38" customFormat="1" ht="12.75" customHeight="1" x14ac:dyDescent="0.3"/>
    <row r="314" s="38" customFormat="1" ht="12.75" customHeight="1" x14ac:dyDescent="0.3"/>
    <row r="315" s="38" customFormat="1" ht="12.75" customHeight="1" x14ac:dyDescent="0.3"/>
    <row r="316" s="38" customFormat="1" ht="12.75" customHeight="1" x14ac:dyDescent="0.3"/>
    <row r="317" s="38" customFormat="1" ht="12.75" customHeight="1" x14ac:dyDescent="0.3"/>
    <row r="318" s="38" customFormat="1" ht="12.75" customHeight="1" x14ac:dyDescent="0.3"/>
    <row r="319" s="38" customFormat="1" ht="12.75" customHeight="1" x14ac:dyDescent="0.3"/>
    <row r="320" s="38" customFormat="1" ht="12.75" customHeight="1" x14ac:dyDescent="0.3"/>
    <row r="321" s="38" customFormat="1" ht="12.75" customHeight="1" x14ac:dyDescent="0.3"/>
    <row r="322" s="38" customFormat="1" ht="12.75" customHeight="1" x14ac:dyDescent="0.3"/>
    <row r="323" s="38" customFormat="1" ht="12.75" customHeight="1" x14ac:dyDescent="0.3"/>
    <row r="324" s="38" customFormat="1" ht="12.75" customHeight="1" x14ac:dyDescent="0.3"/>
    <row r="325" s="38" customFormat="1" ht="12.75" customHeight="1" x14ac:dyDescent="0.3"/>
    <row r="326" s="38" customFormat="1" ht="12.75" customHeight="1" x14ac:dyDescent="0.3"/>
    <row r="327" s="38" customFormat="1" ht="12.75" customHeight="1" x14ac:dyDescent="0.3"/>
    <row r="328" s="38" customFormat="1" ht="12.75" customHeight="1" x14ac:dyDescent="0.3"/>
    <row r="329" s="38" customFormat="1" ht="12.75" customHeight="1" x14ac:dyDescent="0.3"/>
    <row r="330" s="38" customFormat="1" ht="12.75" customHeight="1" x14ac:dyDescent="0.3"/>
    <row r="331" s="38" customFormat="1" ht="12.75" customHeight="1" x14ac:dyDescent="0.3"/>
    <row r="332" s="38" customFormat="1" ht="12.75" customHeight="1" x14ac:dyDescent="0.3"/>
    <row r="333" s="38" customFormat="1" ht="12.75" customHeight="1" x14ac:dyDescent="0.3"/>
    <row r="334" s="38" customFormat="1" ht="12.75" customHeight="1" x14ac:dyDescent="0.3"/>
    <row r="335" s="38" customFormat="1" ht="12.75" customHeight="1" x14ac:dyDescent="0.3"/>
    <row r="336" s="38" customFormat="1" ht="12.75" customHeight="1" x14ac:dyDescent="0.3"/>
    <row r="337" s="38" customFormat="1" ht="12.75" customHeight="1" x14ac:dyDescent="0.3"/>
    <row r="338" s="38" customFormat="1" ht="12.75" customHeight="1" x14ac:dyDescent="0.3"/>
    <row r="339" s="38" customFormat="1" ht="12.75" customHeight="1" x14ac:dyDescent="0.3"/>
    <row r="340" s="38" customFormat="1" ht="12.75" customHeight="1" x14ac:dyDescent="0.3"/>
    <row r="341" s="38" customFormat="1" ht="12.75" customHeight="1" x14ac:dyDescent="0.3"/>
    <row r="342" s="38" customFormat="1" ht="12.75" customHeight="1" x14ac:dyDescent="0.3"/>
    <row r="343" s="38" customFormat="1" ht="12.75" customHeight="1" x14ac:dyDescent="0.3"/>
    <row r="344" s="38" customFormat="1" ht="12.75" customHeight="1" x14ac:dyDescent="0.3"/>
    <row r="345" s="38" customFormat="1" ht="12.75" customHeight="1" x14ac:dyDescent="0.3"/>
    <row r="346" s="38" customFormat="1" ht="12.75" customHeight="1" x14ac:dyDescent="0.3"/>
    <row r="347" s="38" customFormat="1" ht="12.75" customHeight="1" x14ac:dyDescent="0.3"/>
    <row r="348" s="38" customFormat="1" ht="12.75" customHeight="1" x14ac:dyDescent="0.3"/>
    <row r="349" s="38" customFormat="1" ht="12.75" customHeight="1" x14ac:dyDescent="0.3"/>
    <row r="350" s="38" customFormat="1" ht="12.75" customHeight="1" x14ac:dyDescent="0.3"/>
    <row r="351" s="38" customFormat="1" ht="12.75" customHeight="1" x14ac:dyDescent="0.3"/>
    <row r="352" s="38" customFormat="1" ht="12.75" customHeight="1" x14ac:dyDescent="0.3"/>
    <row r="353" s="38" customFormat="1" ht="12.75" customHeight="1" x14ac:dyDescent="0.3"/>
    <row r="354" s="38" customFormat="1" ht="12.75" customHeight="1" x14ac:dyDescent="0.3"/>
    <row r="355" s="38" customFormat="1" ht="12.75" customHeight="1" x14ac:dyDescent="0.3"/>
    <row r="356" s="38" customFormat="1" ht="12.75" customHeight="1" x14ac:dyDescent="0.3"/>
    <row r="357" s="38" customFormat="1" ht="12.75" customHeight="1" x14ac:dyDescent="0.3"/>
    <row r="358" s="38" customFormat="1" ht="12.75" customHeight="1" x14ac:dyDescent="0.3"/>
    <row r="359" s="38" customFormat="1" ht="12.75" customHeight="1" x14ac:dyDescent="0.3"/>
    <row r="360" s="38" customFormat="1" ht="12.75" customHeight="1" x14ac:dyDescent="0.3"/>
    <row r="361" s="38" customFormat="1" ht="12.75" customHeight="1" x14ac:dyDescent="0.3"/>
    <row r="362" s="38" customFormat="1" ht="12.75" customHeight="1" x14ac:dyDescent="0.3"/>
    <row r="363" s="38" customFormat="1" ht="12.75" customHeight="1" x14ac:dyDescent="0.3"/>
    <row r="364" s="38" customFormat="1" ht="12.75" customHeight="1" x14ac:dyDescent="0.3"/>
    <row r="365" s="38" customFormat="1" ht="12.75" customHeight="1" x14ac:dyDescent="0.3"/>
    <row r="366" s="38" customFormat="1" ht="12.75" customHeight="1" x14ac:dyDescent="0.3"/>
    <row r="367" s="38" customFormat="1" ht="12.75" customHeight="1" x14ac:dyDescent="0.3"/>
    <row r="368" s="38" customFormat="1" ht="12.75" customHeight="1" x14ac:dyDescent="0.3"/>
    <row r="369" s="38" customFormat="1" ht="12.75" customHeight="1" x14ac:dyDescent="0.3"/>
    <row r="370" s="38" customFormat="1" ht="12.75" customHeight="1" x14ac:dyDescent="0.3"/>
    <row r="371" s="38" customFormat="1" ht="12.75" customHeight="1" x14ac:dyDescent="0.3"/>
    <row r="372" s="38" customFormat="1" ht="12.75" customHeight="1" x14ac:dyDescent="0.3"/>
    <row r="373" s="38" customFormat="1" ht="12.75" customHeight="1" x14ac:dyDescent="0.3"/>
    <row r="374" s="38" customFormat="1" ht="12.75" customHeight="1" x14ac:dyDescent="0.3"/>
    <row r="375" s="38" customFormat="1" ht="12.75" customHeight="1" x14ac:dyDescent="0.3"/>
    <row r="376" s="38" customFormat="1" ht="12.75" customHeight="1" x14ac:dyDescent="0.3"/>
    <row r="377" s="38" customFormat="1" ht="12.75" customHeight="1" x14ac:dyDescent="0.3"/>
    <row r="378" s="38" customFormat="1" ht="12.75" customHeight="1" x14ac:dyDescent="0.3"/>
    <row r="379" s="38" customFormat="1" ht="12.75" customHeight="1" x14ac:dyDescent="0.3"/>
    <row r="380" s="38" customFormat="1" ht="12.75" customHeight="1" x14ac:dyDescent="0.3"/>
    <row r="381" s="38" customFormat="1" ht="12.75" customHeight="1" x14ac:dyDescent="0.3"/>
    <row r="382" s="38" customFormat="1" ht="12.75" customHeight="1" x14ac:dyDescent="0.3"/>
    <row r="383" s="38" customFormat="1" ht="12.75" customHeight="1" x14ac:dyDescent="0.3"/>
    <row r="384" s="38" customFormat="1" ht="12.75" customHeight="1" x14ac:dyDescent="0.3"/>
    <row r="385" s="38" customFormat="1" ht="12.75" customHeight="1" x14ac:dyDescent="0.3"/>
    <row r="386" s="38" customFormat="1" ht="12.75" customHeight="1" x14ac:dyDescent="0.3"/>
    <row r="387" s="38" customFormat="1" ht="12.75" customHeight="1" x14ac:dyDescent="0.3"/>
    <row r="388" s="38" customFormat="1" ht="12.75" customHeight="1" x14ac:dyDescent="0.3"/>
    <row r="389" s="38" customFormat="1" ht="12.75" customHeight="1" x14ac:dyDescent="0.3"/>
    <row r="390" s="38" customFormat="1" ht="12.75" customHeight="1" x14ac:dyDescent="0.3"/>
    <row r="391" s="38" customFormat="1" ht="12.75" customHeight="1" x14ac:dyDescent="0.3"/>
    <row r="392" s="38" customFormat="1" ht="12.75" customHeight="1" x14ac:dyDescent="0.3"/>
    <row r="393" s="38" customFormat="1" ht="12.75" customHeight="1" x14ac:dyDescent="0.3"/>
    <row r="394" s="38" customFormat="1" ht="12.75" customHeight="1" x14ac:dyDescent="0.3"/>
    <row r="395" s="38" customFormat="1" ht="12.75" customHeight="1" x14ac:dyDescent="0.3"/>
    <row r="396" s="38" customFormat="1" ht="12.75" customHeight="1" x14ac:dyDescent="0.3"/>
    <row r="397" s="38" customFormat="1" ht="12.75" customHeight="1" x14ac:dyDescent="0.3"/>
    <row r="398" s="38" customFormat="1" ht="12.75" customHeight="1" x14ac:dyDescent="0.3"/>
    <row r="399" s="38" customFormat="1" ht="12.75" customHeight="1" x14ac:dyDescent="0.3"/>
    <row r="400" s="38" customFormat="1" ht="12.75" customHeight="1" x14ac:dyDescent="0.3"/>
    <row r="401" s="38" customFormat="1" ht="12.75" customHeight="1" x14ac:dyDescent="0.3"/>
    <row r="402" s="38" customFormat="1" ht="12.75" customHeight="1" x14ac:dyDescent="0.3"/>
    <row r="403" s="38" customFormat="1" ht="12.75" customHeight="1" x14ac:dyDescent="0.3"/>
    <row r="404" s="38" customFormat="1" ht="12.75" customHeight="1" x14ac:dyDescent="0.3"/>
    <row r="405" s="38" customFormat="1" ht="12.75" customHeight="1" x14ac:dyDescent="0.3"/>
    <row r="406" s="38" customFormat="1" ht="12.75" customHeight="1" x14ac:dyDescent="0.3"/>
    <row r="407" s="38" customFormat="1" ht="12.75" customHeight="1" x14ac:dyDescent="0.3"/>
    <row r="408" s="38" customFormat="1" ht="12.75" customHeight="1" x14ac:dyDescent="0.3"/>
    <row r="409" s="38" customFormat="1" ht="12.75" customHeight="1" x14ac:dyDescent="0.3"/>
    <row r="410" s="38" customFormat="1" ht="12.75" customHeight="1" x14ac:dyDescent="0.3"/>
    <row r="411" s="38" customFormat="1" ht="12.75" customHeight="1" x14ac:dyDescent="0.3"/>
    <row r="412" s="38" customFormat="1" ht="12.75" customHeight="1" x14ac:dyDescent="0.3"/>
    <row r="413" s="38" customFormat="1" ht="12.75" customHeight="1" x14ac:dyDescent="0.3"/>
    <row r="414" s="38" customFormat="1" ht="12.75" customHeight="1" x14ac:dyDescent="0.3"/>
    <row r="415" s="38" customFormat="1" ht="12.75" customHeight="1" x14ac:dyDescent="0.3"/>
    <row r="416" s="38" customFormat="1" ht="12.75" customHeight="1" x14ac:dyDescent="0.3"/>
    <row r="417" s="38" customFormat="1" ht="12.75" customHeight="1" x14ac:dyDescent="0.3"/>
    <row r="418" s="38" customFormat="1" ht="12.75" customHeight="1" x14ac:dyDescent="0.3"/>
    <row r="419" s="38" customFormat="1" ht="12.75" customHeight="1" x14ac:dyDescent="0.3"/>
    <row r="420" s="38" customFormat="1" ht="12.75" customHeight="1" x14ac:dyDescent="0.3"/>
    <row r="421" s="38" customFormat="1" ht="12.75" customHeight="1" x14ac:dyDescent="0.3"/>
    <row r="422" s="38" customFormat="1" ht="12.75" customHeight="1" x14ac:dyDescent="0.3"/>
    <row r="423" s="38" customFormat="1" ht="12.75" customHeight="1" x14ac:dyDescent="0.3"/>
    <row r="424" s="38" customFormat="1" ht="12.75" customHeight="1" x14ac:dyDescent="0.3"/>
    <row r="425" s="38" customFormat="1" ht="12.75" customHeight="1" x14ac:dyDescent="0.3"/>
    <row r="426" s="38" customFormat="1" ht="12.75" customHeight="1" x14ac:dyDescent="0.3"/>
    <row r="427" s="38" customFormat="1" ht="12.75" customHeight="1" x14ac:dyDescent="0.3"/>
    <row r="428" s="38" customFormat="1" ht="12.75" customHeight="1" x14ac:dyDescent="0.3"/>
    <row r="429" s="38" customFormat="1" ht="12.75" customHeight="1" x14ac:dyDescent="0.3"/>
    <row r="430" s="38" customFormat="1" ht="12.75" customHeight="1" x14ac:dyDescent="0.3"/>
    <row r="431" s="38" customFormat="1" ht="12.75" customHeight="1" x14ac:dyDescent="0.3"/>
    <row r="432" s="38" customFormat="1" ht="12.75" customHeight="1" x14ac:dyDescent="0.3"/>
    <row r="433" s="38" customFormat="1" ht="12.75" customHeight="1" x14ac:dyDescent="0.3"/>
    <row r="434" s="38" customFormat="1" ht="12.75" customHeight="1" x14ac:dyDescent="0.3"/>
    <row r="435" s="38" customFormat="1" ht="12.75" customHeight="1" x14ac:dyDescent="0.3"/>
    <row r="436" s="38" customFormat="1" ht="12.75" customHeight="1" x14ac:dyDescent="0.3"/>
    <row r="437" s="38" customFormat="1" ht="12.75" customHeight="1" x14ac:dyDescent="0.3"/>
    <row r="438" s="38" customFormat="1" ht="12.75" customHeight="1" x14ac:dyDescent="0.3"/>
    <row r="439" s="38" customFormat="1" ht="12.75" customHeight="1" x14ac:dyDescent="0.3"/>
    <row r="440" s="38" customFormat="1" ht="12.75" customHeight="1" x14ac:dyDescent="0.3"/>
    <row r="441" s="38" customFormat="1" ht="12.75" customHeight="1" x14ac:dyDescent="0.3"/>
    <row r="442" s="38" customFormat="1" ht="12.75" customHeight="1" x14ac:dyDescent="0.3"/>
    <row r="443" s="38" customFormat="1" ht="12.75" customHeight="1" x14ac:dyDescent="0.3"/>
    <row r="444" s="38" customFormat="1" ht="12.75" customHeight="1" x14ac:dyDescent="0.3"/>
    <row r="445" s="38" customFormat="1" ht="12.75" customHeight="1" x14ac:dyDescent="0.3"/>
    <row r="446" s="38" customFormat="1" ht="12.75" customHeight="1" x14ac:dyDescent="0.3"/>
    <row r="447" s="38" customFormat="1" ht="12.75" customHeight="1" x14ac:dyDescent="0.3"/>
    <row r="448" s="38" customFormat="1" ht="12.75" customHeight="1" x14ac:dyDescent="0.3"/>
    <row r="449" s="38" customFormat="1" ht="12.75" customHeight="1" x14ac:dyDescent="0.3"/>
    <row r="450" s="38" customFormat="1" ht="12.75" customHeight="1" x14ac:dyDescent="0.3"/>
    <row r="451" s="38" customFormat="1" ht="12.75" customHeight="1" x14ac:dyDescent="0.3"/>
    <row r="452" s="38" customFormat="1" ht="12.75" customHeight="1" x14ac:dyDescent="0.3"/>
    <row r="453" s="38" customFormat="1" ht="12.75" customHeight="1" x14ac:dyDescent="0.3"/>
    <row r="454" s="38" customFormat="1" ht="12.75" customHeight="1" x14ac:dyDescent="0.3"/>
    <row r="455" s="38" customFormat="1" ht="12.75" customHeight="1" x14ac:dyDescent="0.3"/>
    <row r="456" s="38" customFormat="1" ht="12.75" customHeight="1" x14ac:dyDescent="0.3"/>
    <row r="457" s="38" customFormat="1" ht="12.75" customHeight="1" x14ac:dyDescent="0.3"/>
    <row r="458" s="38" customFormat="1" ht="12.75" customHeight="1" x14ac:dyDescent="0.3"/>
    <row r="459" s="38" customFormat="1" ht="12.75" customHeight="1" x14ac:dyDescent="0.3"/>
    <row r="460" s="38" customFormat="1" ht="12.75" customHeight="1" x14ac:dyDescent="0.3"/>
    <row r="461" s="38" customFormat="1" ht="12.75" customHeight="1" x14ac:dyDescent="0.3"/>
    <row r="462" s="38" customFormat="1" ht="12.75" customHeight="1" x14ac:dyDescent="0.3"/>
    <row r="463" s="38" customFormat="1" ht="12.75" customHeight="1" x14ac:dyDescent="0.3"/>
    <row r="464" s="38" customFormat="1" ht="12.75" customHeight="1" x14ac:dyDescent="0.3"/>
    <row r="465" s="38" customFormat="1" ht="12.75" customHeight="1" x14ac:dyDescent="0.3"/>
    <row r="466" s="38" customFormat="1" ht="12.75" customHeight="1" x14ac:dyDescent="0.3"/>
    <row r="467" s="38" customFormat="1" ht="12.75" customHeight="1" x14ac:dyDescent="0.3"/>
    <row r="468" s="38" customFormat="1" ht="12.75" customHeight="1" x14ac:dyDescent="0.3"/>
    <row r="469" s="38" customFormat="1" ht="12.75" customHeight="1" x14ac:dyDescent="0.3"/>
    <row r="470" s="38" customFormat="1" ht="12.75" customHeight="1" x14ac:dyDescent="0.3"/>
    <row r="471" s="38" customFormat="1" ht="12.75" customHeight="1" x14ac:dyDescent="0.3"/>
    <row r="472" s="38" customFormat="1" ht="12.75" customHeight="1" x14ac:dyDescent="0.3"/>
    <row r="473" s="38" customFormat="1" ht="12.75" customHeight="1" x14ac:dyDescent="0.3"/>
    <row r="474" s="38" customFormat="1" ht="12.75" customHeight="1" x14ac:dyDescent="0.3"/>
    <row r="475" s="38" customFormat="1" ht="12.75" customHeight="1" x14ac:dyDescent="0.3"/>
    <row r="476" s="38" customFormat="1" ht="12.75" customHeight="1" x14ac:dyDescent="0.3"/>
    <row r="477" s="38" customFormat="1" ht="12.75" customHeight="1" x14ac:dyDescent="0.3"/>
    <row r="478" s="38" customFormat="1" ht="12.75" customHeight="1" x14ac:dyDescent="0.3"/>
    <row r="479" s="38" customFormat="1" ht="12.75" customHeight="1" x14ac:dyDescent="0.3"/>
    <row r="480" s="38" customFormat="1" ht="12.75" customHeight="1" x14ac:dyDescent="0.3"/>
    <row r="481" s="38" customFormat="1" ht="12.75" customHeight="1" x14ac:dyDescent="0.3"/>
    <row r="482" s="38" customFormat="1" ht="12.75" customHeight="1" x14ac:dyDescent="0.3"/>
    <row r="483" s="38" customFormat="1" ht="12.75" customHeight="1" x14ac:dyDescent="0.3"/>
    <row r="484" s="38" customFormat="1" ht="12.75" customHeight="1" x14ac:dyDescent="0.3"/>
    <row r="485" s="38" customFormat="1" ht="12.75" customHeight="1" x14ac:dyDescent="0.3"/>
    <row r="486" s="38" customFormat="1" ht="12.75" customHeight="1" x14ac:dyDescent="0.3"/>
    <row r="487" s="38" customFormat="1" ht="12.75" customHeight="1" x14ac:dyDescent="0.3"/>
    <row r="488" s="38" customFormat="1" ht="12.75" customHeight="1" x14ac:dyDescent="0.3"/>
    <row r="489" s="38" customFormat="1" ht="12.75" customHeight="1" x14ac:dyDescent="0.3"/>
    <row r="490" s="38" customFormat="1" ht="12.75" customHeight="1" x14ac:dyDescent="0.3"/>
    <row r="491" s="38" customFormat="1" ht="12.75" customHeight="1" x14ac:dyDescent="0.3"/>
    <row r="492" s="38" customFormat="1" ht="12.75" customHeight="1" x14ac:dyDescent="0.3"/>
    <row r="493" s="38" customFormat="1" ht="12.75" customHeight="1" x14ac:dyDescent="0.3"/>
    <row r="494" s="38" customFormat="1" ht="12.75" customHeight="1" x14ac:dyDescent="0.3"/>
    <row r="495" s="38" customFormat="1" ht="12.75" customHeight="1" x14ac:dyDescent="0.3"/>
    <row r="496" s="38" customFormat="1" ht="12.75" customHeight="1" x14ac:dyDescent="0.3"/>
    <row r="497" s="38" customFormat="1" ht="12.75" customHeight="1" x14ac:dyDescent="0.3"/>
    <row r="498" s="38" customFormat="1" ht="12.75" customHeight="1" x14ac:dyDescent="0.3"/>
    <row r="499" s="38" customFormat="1" ht="12.75" customHeight="1" x14ac:dyDescent="0.3"/>
    <row r="500" s="38" customFormat="1" ht="12.75" customHeight="1" x14ac:dyDescent="0.3"/>
    <row r="501" s="38" customFormat="1" ht="12.75" customHeight="1" x14ac:dyDescent="0.3"/>
    <row r="502" s="38" customFormat="1" ht="12.75" customHeight="1" x14ac:dyDescent="0.3"/>
    <row r="503" s="38" customFormat="1" ht="12.75" customHeight="1" x14ac:dyDescent="0.3"/>
    <row r="504" s="38" customFormat="1" ht="12.75" customHeight="1" x14ac:dyDescent="0.3"/>
    <row r="505" s="38" customFormat="1" ht="12.75" customHeight="1" x14ac:dyDescent="0.3"/>
    <row r="506" s="38" customFormat="1" ht="12.75" customHeight="1" x14ac:dyDescent="0.3"/>
    <row r="507" s="38" customFormat="1" ht="12.75" customHeight="1" x14ac:dyDescent="0.3"/>
    <row r="508" s="38" customFormat="1" ht="12.75" customHeight="1" x14ac:dyDescent="0.3"/>
    <row r="509" s="38" customFormat="1" ht="12.75" customHeight="1" x14ac:dyDescent="0.3"/>
    <row r="510" s="38" customFormat="1" ht="12.75" customHeight="1" x14ac:dyDescent="0.3"/>
    <row r="511" s="38" customFormat="1" ht="12.75" customHeight="1" x14ac:dyDescent="0.3"/>
    <row r="512" s="38" customFormat="1" ht="12.75" customHeight="1" x14ac:dyDescent="0.3"/>
    <row r="513" s="38" customFormat="1" ht="12.75" customHeight="1" x14ac:dyDescent="0.3"/>
    <row r="514" s="38" customFormat="1" ht="12.75" customHeight="1" x14ac:dyDescent="0.3"/>
    <row r="515" s="38" customFormat="1" ht="12.75" customHeight="1" x14ac:dyDescent="0.3"/>
    <row r="516" s="38" customFormat="1" ht="12.75" customHeight="1" x14ac:dyDescent="0.3"/>
    <row r="517" s="38" customFormat="1" ht="12.75" customHeight="1" x14ac:dyDescent="0.3"/>
    <row r="518" s="38" customFormat="1" ht="12.75" customHeight="1" x14ac:dyDescent="0.3"/>
    <row r="519" s="38" customFormat="1" ht="12.75" customHeight="1" x14ac:dyDescent="0.3"/>
    <row r="520" s="38" customFormat="1" ht="12.75" customHeight="1" x14ac:dyDescent="0.3"/>
    <row r="521" s="38" customFormat="1" ht="12.75" customHeight="1" x14ac:dyDescent="0.3"/>
    <row r="522" s="38" customFormat="1" ht="12.75" customHeight="1" x14ac:dyDescent="0.3"/>
    <row r="523" s="38" customFormat="1" ht="12.75" customHeight="1" x14ac:dyDescent="0.3"/>
    <row r="524" s="38" customFormat="1" ht="12.75" customHeight="1" x14ac:dyDescent="0.3"/>
    <row r="525" s="38" customFormat="1" ht="12.75" customHeight="1" x14ac:dyDescent="0.3"/>
    <row r="526" s="38" customFormat="1" ht="12.75" customHeight="1" x14ac:dyDescent="0.3"/>
    <row r="527" s="38" customFormat="1" ht="12.75" customHeight="1" x14ac:dyDescent="0.3"/>
    <row r="528" s="38" customFormat="1" ht="12.75" customHeight="1" x14ac:dyDescent="0.3"/>
    <row r="529" s="38" customFormat="1" ht="12.75" customHeight="1" x14ac:dyDescent="0.3"/>
    <row r="530" s="38" customFormat="1" ht="12.75" customHeight="1" x14ac:dyDescent="0.3"/>
    <row r="531" s="38" customFormat="1" ht="12.75" customHeight="1" x14ac:dyDescent="0.3"/>
    <row r="532" s="38" customFormat="1" ht="12.75" customHeight="1" x14ac:dyDescent="0.3"/>
    <row r="533" s="38" customFormat="1" ht="12.75" customHeight="1" x14ac:dyDescent="0.3"/>
    <row r="534" s="38" customFormat="1" ht="12.75" customHeight="1" x14ac:dyDescent="0.3"/>
    <row r="535" s="38" customFormat="1" ht="12.75" customHeight="1" x14ac:dyDescent="0.3"/>
    <row r="536" s="38" customFormat="1" ht="12.75" customHeight="1" x14ac:dyDescent="0.3"/>
    <row r="537" s="38" customFormat="1" ht="12.75" customHeight="1" x14ac:dyDescent="0.3"/>
    <row r="538" s="38" customFormat="1" ht="12.75" customHeight="1" x14ac:dyDescent="0.3"/>
    <row r="539" s="38" customFormat="1" ht="12.75" customHeight="1" x14ac:dyDescent="0.3"/>
    <row r="540" s="38" customFormat="1" ht="12.75" customHeight="1" x14ac:dyDescent="0.3"/>
    <row r="541" s="38" customFormat="1" ht="12.75" customHeight="1" x14ac:dyDescent="0.3"/>
    <row r="542" s="38" customFormat="1" ht="12.75" customHeight="1" x14ac:dyDescent="0.3"/>
    <row r="543" s="38" customFormat="1" ht="12.75" customHeight="1" x14ac:dyDescent="0.3"/>
    <row r="544" s="38" customFormat="1" ht="12.75" customHeight="1" x14ac:dyDescent="0.3"/>
    <row r="545" s="38" customFormat="1" ht="12.75" customHeight="1" x14ac:dyDescent="0.3"/>
    <row r="546" s="38" customFormat="1" ht="12.75" customHeight="1" x14ac:dyDescent="0.3"/>
    <row r="547" s="38" customFormat="1" ht="12.75" customHeight="1" x14ac:dyDescent="0.3"/>
    <row r="548" s="38" customFormat="1" ht="12.75" customHeight="1" x14ac:dyDescent="0.3"/>
    <row r="549" s="38" customFormat="1" ht="12.75" customHeight="1" x14ac:dyDescent="0.3"/>
    <row r="550" s="38" customFormat="1" ht="12.75" customHeight="1" x14ac:dyDescent="0.3"/>
    <row r="551" s="38" customFormat="1" ht="12.75" customHeight="1" x14ac:dyDescent="0.3"/>
    <row r="552" s="38" customFormat="1" ht="12.75" customHeight="1" x14ac:dyDescent="0.3"/>
    <row r="553" s="38" customFormat="1" ht="12.75" customHeight="1" x14ac:dyDescent="0.3"/>
    <row r="554" s="38" customFormat="1" ht="12.75" customHeight="1" x14ac:dyDescent="0.3"/>
    <row r="555" s="38" customFormat="1" ht="12.75" customHeight="1" x14ac:dyDescent="0.3"/>
    <row r="556" s="38" customFormat="1" ht="12.75" customHeight="1" x14ac:dyDescent="0.3"/>
    <row r="557" s="38" customFormat="1" ht="12.75" customHeight="1" x14ac:dyDescent="0.3"/>
    <row r="558" s="38" customFormat="1" ht="12.75" customHeight="1" x14ac:dyDescent="0.3"/>
    <row r="559" s="38" customFormat="1" ht="12.75" customHeight="1" x14ac:dyDescent="0.3"/>
    <row r="560" s="38" customFormat="1" ht="12.75" customHeight="1" x14ac:dyDescent="0.3"/>
    <row r="561" s="38" customFormat="1" ht="12.75" customHeight="1" x14ac:dyDescent="0.3"/>
    <row r="562" s="38" customFormat="1" ht="12.75" customHeight="1" x14ac:dyDescent="0.3"/>
    <row r="563" s="38" customFormat="1" ht="12.75" customHeight="1" x14ac:dyDescent="0.3"/>
    <row r="564" s="38" customFormat="1" ht="12.75" customHeight="1" x14ac:dyDescent="0.3"/>
    <row r="565" s="38" customFormat="1" ht="12.75" customHeight="1" x14ac:dyDescent="0.3"/>
    <row r="566" s="38" customFormat="1" ht="12.75" customHeight="1" x14ac:dyDescent="0.3"/>
    <row r="567" s="38" customFormat="1" ht="12.75" customHeight="1" x14ac:dyDescent="0.3"/>
    <row r="568" s="38" customFormat="1" ht="12.75" customHeight="1" x14ac:dyDescent="0.3"/>
    <row r="569" s="38" customFormat="1" ht="12.75" customHeight="1" x14ac:dyDescent="0.3"/>
    <row r="570" s="38" customFormat="1" ht="12.75" customHeight="1" x14ac:dyDescent="0.3"/>
    <row r="571" s="38" customFormat="1" ht="12.75" customHeight="1" x14ac:dyDescent="0.3"/>
    <row r="572" s="38" customFormat="1" ht="12.75" customHeight="1" x14ac:dyDescent="0.3"/>
    <row r="573" s="38" customFormat="1" ht="12.75" customHeight="1" x14ac:dyDescent="0.3"/>
    <row r="574" s="38" customFormat="1" ht="12.75" customHeight="1" x14ac:dyDescent="0.3"/>
    <row r="575" s="38" customFormat="1" ht="12.75" customHeight="1" x14ac:dyDescent="0.3"/>
    <row r="576" s="38" customFormat="1" ht="12.75" customHeight="1" x14ac:dyDescent="0.3"/>
    <row r="577" s="38" customFormat="1" ht="12.75" customHeight="1" x14ac:dyDescent="0.3"/>
    <row r="578" s="38" customFormat="1" ht="12.75" customHeight="1" x14ac:dyDescent="0.3"/>
    <row r="579" s="38" customFormat="1" ht="12.75" customHeight="1" x14ac:dyDescent="0.3"/>
    <row r="580" s="38" customFormat="1" ht="12.75" customHeight="1" x14ac:dyDescent="0.3"/>
    <row r="581" s="38" customFormat="1" ht="12.75" customHeight="1" x14ac:dyDescent="0.3"/>
    <row r="582" s="38" customFormat="1" ht="12.75" customHeight="1" x14ac:dyDescent="0.3"/>
    <row r="583" s="38" customFormat="1" ht="12.75" customHeight="1" x14ac:dyDescent="0.3"/>
    <row r="584" s="38" customFormat="1" ht="12.75" customHeight="1" x14ac:dyDescent="0.3"/>
    <row r="585" s="38" customFormat="1" ht="12.75" customHeight="1" x14ac:dyDescent="0.3"/>
    <row r="586" s="38" customFormat="1" ht="12.75" customHeight="1" x14ac:dyDescent="0.3"/>
    <row r="587" s="38" customFormat="1" ht="12.75" customHeight="1" x14ac:dyDescent="0.3"/>
    <row r="588" s="38" customFormat="1" ht="12.75" customHeight="1" x14ac:dyDescent="0.3"/>
    <row r="589" s="38" customFormat="1" ht="12.75" customHeight="1" x14ac:dyDescent="0.3"/>
    <row r="590" s="38" customFormat="1" ht="12.75" customHeight="1" x14ac:dyDescent="0.3"/>
    <row r="591" s="38" customFormat="1" ht="12.75" customHeight="1" x14ac:dyDescent="0.3"/>
    <row r="592" s="38" customFormat="1" ht="12.75" customHeight="1" x14ac:dyDescent="0.3"/>
    <row r="593" s="38" customFormat="1" ht="12.75" customHeight="1" x14ac:dyDescent="0.3"/>
    <row r="594" s="38" customFormat="1" ht="12.75" customHeight="1" x14ac:dyDescent="0.3"/>
    <row r="595" s="38" customFormat="1" ht="12.75" customHeight="1" x14ac:dyDescent="0.3"/>
    <row r="596" s="38" customFormat="1" ht="12.75" customHeight="1" x14ac:dyDescent="0.3"/>
    <row r="597" s="38" customFormat="1" ht="12.75" customHeight="1" x14ac:dyDescent="0.3"/>
    <row r="598" s="38" customFormat="1" ht="12.75" customHeight="1" x14ac:dyDescent="0.3"/>
    <row r="599" s="38" customFormat="1" ht="12.75" customHeight="1" x14ac:dyDescent="0.3"/>
    <row r="600" s="38" customFormat="1" ht="12.75" customHeight="1" x14ac:dyDescent="0.3"/>
    <row r="601" s="38" customFormat="1" ht="12.75" customHeight="1" x14ac:dyDescent="0.3"/>
    <row r="602" s="38" customFormat="1" ht="12.75" customHeight="1" x14ac:dyDescent="0.3"/>
    <row r="603" s="38" customFormat="1" ht="12.75" customHeight="1" x14ac:dyDescent="0.3"/>
    <row r="604" s="38" customFormat="1" ht="12.75" customHeight="1" x14ac:dyDescent="0.3"/>
    <row r="605" s="38" customFormat="1" ht="12.75" customHeight="1" x14ac:dyDescent="0.3"/>
    <row r="606" s="38" customFormat="1" ht="12.75" customHeight="1" x14ac:dyDescent="0.3"/>
    <row r="607" s="38" customFormat="1" ht="12.75" customHeight="1" x14ac:dyDescent="0.3"/>
    <row r="608" s="38" customFormat="1" ht="12.75" customHeight="1" x14ac:dyDescent="0.3"/>
    <row r="609" s="38" customFormat="1" ht="12.75" customHeight="1" x14ac:dyDescent="0.3"/>
    <row r="610" s="38" customFormat="1" ht="12.75" customHeight="1" x14ac:dyDescent="0.3"/>
    <row r="611" s="38" customFormat="1" ht="12.75" customHeight="1" x14ac:dyDescent="0.3"/>
    <row r="612" s="38" customFormat="1" ht="12.75" customHeight="1" x14ac:dyDescent="0.3"/>
    <row r="613" s="38" customFormat="1" ht="12.75" customHeight="1" x14ac:dyDescent="0.3"/>
    <row r="614" s="38" customFormat="1" ht="12.75" customHeight="1" x14ac:dyDescent="0.3"/>
    <row r="615" s="38" customFormat="1" ht="12.75" customHeight="1" x14ac:dyDescent="0.3"/>
    <row r="616" s="38" customFormat="1" ht="12.75" customHeight="1" x14ac:dyDescent="0.3"/>
    <row r="617" s="38" customFormat="1" ht="12.75" customHeight="1" x14ac:dyDescent="0.3"/>
    <row r="618" s="38" customFormat="1" ht="12.75" customHeight="1" x14ac:dyDescent="0.3"/>
    <row r="619" s="38" customFormat="1" ht="12.75" customHeight="1" x14ac:dyDescent="0.3"/>
    <row r="620" s="38" customFormat="1" ht="12.75" customHeight="1" x14ac:dyDescent="0.3"/>
    <row r="621" s="38" customFormat="1" ht="12.75" customHeight="1" x14ac:dyDescent="0.3"/>
    <row r="622" s="38" customFormat="1" ht="12.75" customHeight="1" x14ac:dyDescent="0.3"/>
    <row r="623" s="38" customFormat="1" ht="12.75" customHeight="1" x14ac:dyDescent="0.3"/>
    <row r="624" s="38" customFormat="1" ht="12.75" customHeight="1" x14ac:dyDescent="0.3"/>
    <row r="625" s="38" customFormat="1" ht="12.75" customHeight="1" x14ac:dyDescent="0.3"/>
    <row r="626" s="38" customFormat="1" ht="12.75" customHeight="1" x14ac:dyDescent="0.3"/>
    <row r="627" s="38" customFormat="1" ht="12.75" customHeight="1" x14ac:dyDescent="0.3"/>
    <row r="628" s="38" customFormat="1" ht="12.75" customHeight="1" x14ac:dyDescent="0.3"/>
    <row r="629" s="38" customFormat="1" ht="12.75" customHeight="1" x14ac:dyDescent="0.3"/>
    <row r="630" s="38" customFormat="1" ht="12.75" customHeight="1" x14ac:dyDescent="0.3"/>
    <row r="631" s="38" customFormat="1" ht="12.75" customHeight="1" x14ac:dyDescent="0.3"/>
    <row r="632" s="38" customFormat="1" ht="12.75" customHeight="1" x14ac:dyDescent="0.3"/>
    <row r="633" s="38" customFormat="1" ht="12.75" customHeight="1" x14ac:dyDescent="0.3"/>
    <row r="634" s="38" customFormat="1" ht="12.75" customHeight="1" x14ac:dyDescent="0.3"/>
    <row r="635" s="38" customFormat="1" ht="12.75" customHeight="1" x14ac:dyDescent="0.3"/>
    <row r="636" s="38" customFormat="1" ht="12.75" customHeight="1" x14ac:dyDescent="0.3"/>
    <row r="637" s="38" customFormat="1" ht="12.75" customHeight="1" x14ac:dyDescent="0.3"/>
    <row r="638" s="38" customFormat="1" ht="12.75" customHeight="1" x14ac:dyDescent="0.3"/>
    <row r="639" s="38" customFormat="1" ht="12.75" customHeight="1" x14ac:dyDescent="0.3"/>
    <row r="640" s="38" customFormat="1" ht="12.75" customHeight="1" x14ac:dyDescent="0.3"/>
    <row r="641" s="38" customFormat="1" ht="12.75" customHeight="1" x14ac:dyDescent="0.3"/>
    <row r="642" s="38" customFormat="1" ht="12.75" customHeight="1" x14ac:dyDescent="0.3"/>
    <row r="643" s="38" customFormat="1" ht="12.75" customHeight="1" x14ac:dyDescent="0.3"/>
    <row r="644" s="38" customFormat="1" ht="12.75" customHeight="1" x14ac:dyDescent="0.3"/>
    <row r="645" s="38" customFormat="1" ht="12.75" customHeight="1" x14ac:dyDescent="0.3"/>
    <row r="646" s="38" customFormat="1" ht="12.75" customHeight="1" x14ac:dyDescent="0.3"/>
    <row r="647" s="38" customFormat="1" ht="12.75" customHeight="1" x14ac:dyDescent="0.3"/>
    <row r="648" s="38" customFormat="1" ht="12.75" customHeight="1" x14ac:dyDescent="0.3"/>
    <row r="649" s="38" customFormat="1" ht="12.75" customHeight="1" x14ac:dyDescent="0.3"/>
    <row r="650" s="38" customFormat="1" ht="12.75" customHeight="1" x14ac:dyDescent="0.3"/>
    <row r="651" s="38" customFormat="1" ht="12.75" customHeight="1" x14ac:dyDescent="0.3"/>
    <row r="652" s="38" customFormat="1" ht="12.75" customHeight="1" x14ac:dyDescent="0.3"/>
    <row r="653" s="38" customFormat="1" ht="12.75" customHeight="1" x14ac:dyDescent="0.3"/>
    <row r="654" s="38" customFormat="1" ht="12.75" customHeight="1" x14ac:dyDescent="0.3"/>
    <row r="655" s="38" customFormat="1" ht="12.75" customHeight="1" x14ac:dyDescent="0.3"/>
    <row r="656" s="38" customFormat="1" ht="12.75" customHeight="1" x14ac:dyDescent="0.3"/>
    <row r="657" s="38" customFormat="1" ht="12.75" customHeight="1" x14ac:dyDescent="0.3"/>
    <row r="658" s="38" customFormat="1" ht="12.75" customHeight="1" x14ac:dyDescent="0.3"/>
    <row r="659" s="38" customFormat="1" ht="12.75" customHeight="1" x14ac:dyDescent="0.3"/>
    <row r="660" s="38" customFormat="1" ht="12.75" customHeight="1" x14ac:dyDescent="0.3"/>
    <row r="661" s="38" customFormat="1" ht="12.75" customHeight="1" x14ac:dyDescent="0.3"/>
    <row r="662" s="38" customFormat="1" ht="12.75" customHeight="1" x14ac:dyDescent="0.3"/>
    <row r="663" s="38" customFormat="1" ht="12.75" customHeight="1" x14ac:dyDescent="0.3"/>
    <row r="664" s="38" customFormat="1" ht="12.75" customHeight="1" x14ac:dyDescent="0.3"/>
    <row r="665" s="38" customFormat="1" ht="12.75" customHeight="1" x14ac:dyDescent="0.3"/>
    <row r="666" s="38" customFormat="1" ht="12.75" customHeight="1" x14ac:dyDescent="0.3"/>
    <row r="667" s="38" customFormat="1" ht="12.75" customHeight="1" x14ac:dyDescent="0.3"/>
    <row r="668" s="38" customFormat="1" ht="12.75" customHeight="1" x14ac:dyDescent="0.3"/>
    <row r="669" s="38" customFormat="1" ht="12.75" customHeight="1" x14ac:dyDescent="0.3"/>
    <row r="670" s="38" customFormat="1" ht="12.75" customHeight="1" x14ac:dyDescent="0.3"/>
    <row r="671" s="38" customFormat="1" ht="12.75" customHeight="1" x14ac:dyDescent="0.3"/>
    <row r="672" s="38" customFormat="1" ht="12.75" customHeight="1" x14ac:dyDescent="0.3"/>
    <row r="673" s="38" customFormat="1" ht="12.75" customHeight="1" x14ac:dyDescent="0.3"/>
    <row r="674" s="38" customFormat="1" ht="12.75" customHeight="1" x14ac:dyDescent="0.3"/>
    <row r="675" s="38" customFormat="1" ht="12.75" customHeight="1" x14ac:dyDescent="0.3"/>
    <row r="676" s="38" customFormat="1" ht="12.75" customHeight="1" x14ac:dyDescent="0.3"/>
    <row r="677" s="38" customFormat="1" ht="12.75" customHeight="1" x14ac:dyDescent="0.3"/>
    <row r="678" s="38" customFormat="1" ht="12.75" customHeight="1" x14ac:dyDescent="0.3"/>
    <row r="679" s="38" customFormat="1" ht="12.75" customHeight="1" x14ac:dyDescent="0.3"/>
    <row r="680" s="38" customFormat="1" ht="12.75" customHeight="1" x14ac:dyDescent="0.3"/>
    <row r="681" s="38" customFormat="1" ht="12.75" customHeight="1" x14ac:dyDescent="0.3"/>
    <row r="682" s="38" customFormat="1" ht="12.75" customHeight="1" x14ac:dyDescent="0.3"/>
    <row r="683" s="38" customFormat="1" ht="12.75" customHeight="1" x14ac:dyDescent="0.3"/>
    <row r="684" s="38" customFormat="1" ht="12.75" customHeight="1" x14ac:dyDescent="0.3"/>
    <row r="685" s="38" customFormat="1" ht="12.75" customHeight="1" x14ac:dyDescent="0.3"/>
    <row r="686" s="38" customFormat="1" ht="12.75" customHeight="1" x14ac:dyDescent="0.3"/>
    <row r="687" s="38" customFormat="1" ht="12.75" customHeight="1" x14ac:dyDescent="0.3"/>
    <row r="688" s="38" customFormat="1" ht="12.75" customHeight="1" x14ac:dyDescent="0.3"/>
    <row r="689" s="38" customFormat="1" ht="12.75" customHeight="1" x14ac:dyDescent="0.3"/>
    <row r="690" s="38" customFormat="1" ht="12.75" customHeight="1" x14ac:dyDescent="0.3"/>
    <row r="691" s="38" customFormat="1" ht="12.75" customHeight="1" x14ac:dyDescent="0.3"/>
    <row r="692" s="38" customFormat="1" ht="12.75" customHeight="1" x14ac:dyDescent="0.3"/>
    <row r="693" s="38" customFormat="1" ht="12.75" customHeight="1" x14ac:dyDescent="0.3"/>
    <row r="694" s="38" customFormat="1" ht="12.75" customHeight="1" x14ac:dyDescent="0.3"/>
    <row r="695" s="38" customFormat="1" ht="12.75" customHeight="1" x14ac:dyDescent="0.3"/>
    <row r="696" s="38" customFormat="1" ht="12.75" customHeight="1" x14ac:dyDescent="0.3"/>
    <row r="697" s="38" customFormat="1" ht="12.75" customHeight="1" x14ac:dyDescent="0.3"/>
    <row r="698" s="38" customFormat="1" ht="12.75" customHeight="1" x14ac:dyDescent="0.3"/>
    <row r="699" s="38" customFormat="1" ht="12.75" customHeight="1" x14ac:dyDescent="0.3"/>
    <row r="700" s="38" customFormat="1" ht="12.75" customHeight="1" x14ac:dyDescent="0.3"/>
    <row r="701" s="38" customFormat="1" ht="12.75" customHeight="1" x14ac:dyDescent="0.3"/>
    <row r="702" s="38" customFormat="1" ht="12.75" customHeight="1" x14ac:dyDescent="0.3"/>
    <row r="703" s="38" customFormat="1" ht="12.75" customHeight="1" x14ac:dyDescent="0.3"/>
    <row r="704" s="38" customFormat="1" ht="12.75" customHeight="1" x14ac:dyDescent="0.3"/>
    <row r="705" s="38" customFormat="1" ht="12.75" customHeight="1" x14ac:dyDescent="0.3"/>
    <row r="706" s="38" customFormat="1" ht="12.75" customHeight="1" x14ac:dyDescent="0.3"/>
    <row r="707" s="38" customFormat="1" ht="12.75" customHeight="1" x14ac:dyDescent="0.3"/>
    <row r="708" s="38" customFormat="1" ht="12.75" customHeight="1" x14ac:dyDescent="0.3"/>
    <row r="709" s="38" customFormat="1" ht="12.75" customHeight="1" x14ac:dyDescent="0.3"/>
    <row r="710" s="38" customFormat="1" ht="12.75" customHeight="1" x14ac:dyDescent="0.3"/>
    <row r="711" s="38" customFormat="1" ht="12.75" customHeight="1" x14ac:dyDescent="0.3"/>
    <row r="712" s="38" customFormat="1" ht="12.75" customHeight="1" x14ac:dyDescent="0.3"/>
    <row r="713" s="38" customFormat="1" ht="12.75" customHeight="1" x14ac:dyDescent="0.3"/>
    <row r="714" s="38" customFormat="1" ht="12.75" customHeight="1" x14ac:dyDescent="0.3"/>
    <row r="715" s="38" customFormat="1" ht="12.75" customHeight="1" x14ac:dyDescent="0.3"/>
    <row r="716" s="38" customFormat="1" ht="12.75" customHeight="1" x14ac:dyDescent="0.3"/>
    <row r="717" s="38" customFormat="1" ht="12.75" customHeight="1" x14ac:dyDescent="0.3"/>
    <row r="718" s="38" customFormat="1" ht="12.75" customHeight="1" x14ac:dyDescent="0.3"/>
    <row r="719" s="38" customFormat="1" ht="12.75" customHeight="1" x14ac:dyDescent="0.3"/>
    <row r="720" s="38" customFormat="1" ht="12.75" customHeight="1" x14ac:dyDescent="0.3"/>
    <row r="721" s="38" customFormat="1" ht="12.75" customHeight="1" x14ac:dyDescent="0.3"/>
    <row r="722" s="38" customFormat="1" ht="12.75" customHeight="1" x14ac:dyDescent="0.3"/>
    <row r="723" s="38" customFormat="1" ht="12.75" customHeight="1" x14ac:dyDescent="0.3"/>
    <row r="724" s="38" customFormat="1" ht="12.75" customHeight="1" x14ac:dyDescent="0.3"/>
    <row r="725" s="38" customFormat="1" ht="12.75" customHeight="1" x14ac:dyDescent="0.3"/>
    <row r="726" s="38" customFormat="1" ht="12.75" customHeight="1" x14ac:dyDescent="0.3"/>
    <row r="727" s="38" customFormat="1" ht="12.75" customHeight="1" x14ac:dyDescent="0.3"/>
    <row r="728" s="38" customFormat="1" ht="12.75" customHeight="1" x14ac:dyDescent="0.3"/>
    <row r="729" s="38" customFormat="1" ht="12.75" customHeight="1" x14ac:dyDescent="0.3"/>
    <row r="730" s="38" customFormat="1" ht="12.75" customHeight="1" x14ac:dyDescent="0.3"/>
    <row r="731" s="38" customFormat="1" ht="12.75" customHeight="1" x14ac:dyDescent="0.3"/>
    <row r="732" s="38" customFormat="1" ht="12.75" customHeight="1" x14ac:dyDescent="0.3"/>
    <row r="733" s="38" customFormat="1" ht="12.75" customHeight="1" x14ac:dyDescent="0.3"/>
    <row r="734" s="38" customFormat="1" ht="12.75" customHeight="1" x14ac:dyDescent="0.3"/>
    <row r="735" s="38" customFormat="1" ht="12.75" customHeight="1" x14ac:dyDescent="0.3"/>
    <row r="736" s="38" customFormat="1" ht="12.75" customHeight="1" x14ac:dyDescent="0.3"/>
    <row r="737" s="38" customFormat="1" ht="12.75" customHeight="1" x14ac:dyDescent="0.3"/>
    <row r="738" s="38" customFormat="1" ht="12.75" customHeight="1" x14ac:dyDescent="0.3"/>
    <row r="739" s="38" customFormat="1" ht="12.75" customHeight="1" x14ac:dyDescent="0.3"/>
    <row r="740" s="38" customFormat="1" ht="12.75" customHeight="1" x14ac:dyDescent="0.3"/>
    <row r="741" s="38" customFormat="1" ht="12.75" customHeight="1" x14ac:dyDescent="0.3"/>
    <row r="742" s="38" customFormat="1" ht="12.75" customHeight="1" x14ac:dyDescent="0.3"/>
    <row r="743" s="38" customFormat="1" ht="12.75" customHeight="1" x14ac:dyDescent="0.3"/>
    <row r="744" s="38" customFormat="1" ht="12.75" customHeight="1" x14ac:dyDescent="0.3"/>
    <row r="745" s="38" customFormat="1" ht="12.75" customHeight="1" x14ac:dyDescent="0.3"/>
    <row r="746" s="38" customFormat="1" ht="12.75" customHeight="1" x14ac:dyDescent="0.3"/>
    <row r="747" s="38" customFormat="1" ht="12.75" customHeight="1" x14ac:dyDescent="0.3"/>
    <row r="748" s="38" customFormat="1" ht="12.75" customHeight="1" x14ac:dyDescent="0.3"/>
    <row r="749" s="38" customFormat="1" ht="12.75" customHeight="1" x14ac:dyDescent="0.3"/>
    <row r="750" s="38" customFormat="1" ht="12.75" customHeight="1" x14ac:dyDescent="0.3"/>
    <row r="751" s="38" customFormat="1" ht="12.75" customHeight="1" x14ac:dyDescent="0.3"/>
    <row r="752" s="38" customFormat="1" ht="12.75" customHeight="1" x14ac:dyDescent="0.3"/>
    <row r="753" s="38" customFormat="1" ht="12.75" customHeight="1" x14ac:dyDescent="0.3"/>
    <row r="754" s="38" customFormat="1" ht="12.75" customHeight="1" x14ac:dyDescent="0.3"/>
    <row r="755" s="38" customFormat="1" ht="12.75" customHeight="1" x14ac:dyDescent="0.3"/>
    <row r="756" s="38" customFormat="1" ht="12.75" customHeight="1" x14ac:dyDescent="0.3"/>
    <row r="757" s="38" customFormat="1" ht="12.75" customHeight="1" x14ac:dyDescent="0.3"/>
    <row r="758" s="38" customFormat="1" ht="12.75" customHeight="1" x14ac:dyDescent="0.3"/>
    <row r="759" s="38" customFormat="1" ht="12.75" customHeight="1" x14ac:dyDescent="0.3"/>
    <row r="760" s="38" customFormat="1" ht="12.75" customHeight="1" x14ac:dyDescent="0.3"/>
    <row r="761" s="38" customFormat="1" ht="12.75" customHeight="1" x14ac:dyDescent="0.3"/>
    <row r="762" s="38" customFormat="1" ht="12.75" customHeight="1" x14ac:dyDescent="0.3"/>
    <row r="763" s="38" customFormat="1" ht="12.75" customHeight="1" x14ac:dyDescent="0.3"/>
    <row r="764" s="38" customFormat="1" ht="12.75" customHeight="1" x14ac:dyDescent="0.3"/>
    <row r="765" s="38" customFormat="1" ht="12.75" customHeight="1" x14ac:dyDescent="0.3"/>
    <row r="766" s="38" customFormat="1" ht="12.75" customHeight="1" x14ac:dyDescent="0.3"/>
    <row r="767" s="38" customFormat="1" ht="12.75" customHeight="1" x14ac:dyDescent="0.3"/>
    <row r="768" s="38" customFormat="1" ht="12.75" customHeight="1" x14ac:dyDescent="0.3"/>
    <row r="769" s="38" customFormat="1" ht="12.75" customHeight="1" x14ac:dyDescent="0.3"/>
    <row r="770" s="38" customFormat="1" ht="12.75" customHeight="1" x14ac:dyDescent="0.3"/>
    <row r="771" s="38" customFormat="1" ht="12.75" customHeight="1" x14ac:dyDescent="0.3"/>
    <row r="772" s="38" customFormat="1" ht="12.75" customHeight="1" x14ac:dyDescent="0.3"/>
    <row r="773" s="38" customFormat="1" ht="12.75" customHeight="1" x14ac:dyDescent="0.3"/>
    <row r="774" s="38" customFormat="1" ht="12.75" customHeight="1" x14ac:dyDescent="0.3"/>
    <row r="775" s="38" customFormat="1" ht="12.75" customHeight="1" x14ac:dyDescent="0.3"/>
    <row r="776" s="38" customFormat="1" ht="12.75" customHeight="1" x14ac:dyDescent="0.3"/>
    <row r="777" s="38" customFormat="1" ht="12.75" customHeight="1" x14ac:dyDescent="0.3"/>
    <row r="778" s="38" customFormat="1" ht="12.75" customHeight="1" x14ac:dyDescent="0.3"/>
    <row r="779" s="38" customFormat="1" ht="12.75" customHeight="1" x14ac:dyDescent="0.3"/>
    <row r="780" s="38" customFormat="1" ht="12.75" customHeight="1" x14ac:dyDescent="0.3"/>
    <row r="781" s="38" customFormat="1" ht="12.75" customHeight="1" x14ac:dyDescent="0.3"/>
    <row r="782" s="38" customFormat="1" ht="12.75" customHeight="1" x14ac:dyDescent="0.3"/>
    <row r="783" s="38" customFormat="1" ht="12.75" customHeight="1" x14ac:dyDescent="0.3"/>
    <row r="784" s="38" customFormat="1" ht="12.75" customHeight="1" x14ac:dyDescent="0.3"/>
    <row r="785" s="38" customFormat="1" ht="12.75" customHeight="1" x14ac:dyDescent="0.3"/>
    <row r="786" s="38" customFormat="1" ht="12.75" customHeight="1" x14ac:dyDescent="0.3"/>
    <row r="787" s="38" customFormat="1" ht="12.75" customHeight="1" x14ac:dyDescent="0.3"/>
    <row r="788" s="38" customFormat="1" ht="12.75" customHeight="1" x14ac:dyDescent="0.3"/>
    <row r="789" s="38" customFormat="1" ht="12.75" customHeight="1" x14ac:dyDescent="0.3"/>
    <row r="790" s="38" customFormat="1" ht="12.75" customHeight="1" x14ac:dyDescent="0.3"/>
    <row r="791" s="38" customFormat="1" ht="12.75" customHeight="1" x14ac:dyDescent="0.3"/>
    <row r="792" s="38" customFormat="1" ht="12.75" customHeight="1" x14ac:dyDescent="0.3"/>
    <row r="793" s="38" customFormat="1" ht="12.75" customHeight="1" x14ac:dyDescent="0.3"/>
    <row r="794" s="38" customFormat="1" ht="12.75" customHeight="1" x14ac:dyDescent="0.3"/>
    <row r="795" s="38" customFormat="1" ht="12.75" customHeight="1" x14ac:dyDescent="0.3"/>
    <row r="796" s="38" customFormat="1" ht="12.75" customHeight="1" x14ac:dyDescent="0.3"/>
    <row r="797" s="38" customFormat="1" ht="12.75" customHeight="1" x14ac:dyDescent="0.3"/>
    <row r="798" s="38" customFormat="1" ht="12.75" customHeight="1" x14ac:dyDescent="0.3"/>
    <row r="799" s="38" customFormat="1" ht="12.75" customHeight="1" x14ac:dyDescent="0.3"/>
    <row r="800" s="38" customFormat="1" ht="12.75" customHeight="1" x14ac:dyDescent="0.3"/>
    <row r="801" s="38" customFormat="1" ht="12.75" customHeight="1" x14ac:dyDescent="0.3"/>
    <row r="802" s="38" customFormat="1" ht="12.75" customHeight="1" x14ac:dyDescent="0.3"/>
    <row r="803" s="38" customFormat="1" ht="12.75" customHeight="1" x14ac:dyDescent="0.3"/>
    <row r="804" s="38" customFormat="1" ht="12.75" customHeight="1" x14ac:dyDescent="0.3"/>
    <row r="805" s="38" customFormat="1" ht="12.75" customHeight="1" x14ac:dyDescent="0.3"/>
    <row r="806" s="38" customFormat="1" ht="12.75" customHeight="1" x14ac:dyDescent="0.3"/>
    <row r="807" s="38" customFormat="1" ht="12.75" customHeight="1" x14ac:dyDescent="0.3"/>
    <row r="808" s="38" customFormat="1" ht="12.75" customHeight="1" x14ac:dyDescent="0.3"/>
    <row r="809" s="38" customFormat="1" ht="12.75" customHeight="1" x14ac:dyDescent="0.3"/>
    <row r="810" s="38" customFormat="1" ht="12.75" customHeight="1" x14ac:dyDescent="0.3"/>
    <row r="811" s="38" customFormat="1" ht="12.75" customHeight="1" x14ac:dyDescent="0.3"/>
    <row r="812" s="38" customFormat="1" ht="12.75" customHeight="1" x14ac:dyDescent="0.3"/>
    <row r="813" s="38" customFormat="1" ht="12.75" customHeight="1" x14ac:dyDescent="0.3"/>
    <row r="814" s="38" customFormat="1" ht="12.75" customHeight="1" x14ac:dyDescent="0.3"/>
    <row r="815" s="38" customFormat="1" ht="12.75" customHeight="1" x14ac:dyDescent="0.3"/>
    <row r="816" s="38" customFormat="1" ht="12.75" customHeight="1" x14ac:dyDescent="0.3"/>
    <row r="817" s="38" customFormat="1" ht="12.75" customHeight="1" x14ac:dyDescent="0.3"/>
    <row r="818" s="38" customFormat="1" ht="12.75" customHeight="1" x14ac:dyDescent="0.3"/>
    <row r="819" s="38" customFormat="1" ht="12.75" customHeight="1" x14ac:dyDescent="0.3"/>
    <row r="820" s="38" customFormat="1" ht="12.75" customHeight="1" x14ac:dyDescent="0.3"/>
    <row r="821" s="38" customFormat="1" ht="12.75" customHeight="1" x14ac:dyDescent="0.3"/>
    <row r="822" s="38" customFormat="1" ht="12.75" customHeight="1" x14ac:dyDescent="0.3"/>
    <row r="823" s="38" customFormat="1" ht="12.75" customHeight="1" x14ac:dyDescent="0.3"/>
    <row r="824" s="38" customFormat="1" ht="12.75" customHeight="1" x14ac:dyDescent="0.3"/>
    <row r="825" s="38" customFormat="1" ht="12.75" customHeight="1" x14ac:dyDescent="0.3"/>
    <row r="826" s="38" customFormat="1" ht="12.75" customHeight="1" x14ac:dyDescent="0.3"/>
    <row r="827" s="38" customFormat="1" ht="12.75" customHeight="1" x14ac:dyDescent="0.3"/>
    <row r="828" s="38" customFormat="1" ht="12.75" customHeight="1" x14ac:dyDescent="0.3"/>
    <row r="829" s="38" customFormat="1" ht="12.75" customHeight="1" x14ac:dyDescent="0.3"/>
    <row r="830" s="38" customFormat="1" ht="12.75" customHeight="1" x14ac:dyDescent="0.3"/>
    <row r="831" s="38" customFormat="1" ht="12.75" customHeight="1" x14ac:dyDescent="0.3"/>
    <row r="832" s="38" customFormat="1" ht="12.75" customHeight="1" x14ac:dyDescent="0.3"/>
    <row r="833" s="38" customFormat="1" ht="12.75" customHeight="1" x14ac:dyDescent="0.3"/>
    <row r="834" s="38" customFormat="1" ht="12.75" customHeight="1" x14ac:dyDescent="0.3"/>
    <row r="835" s="38" customFormat="1" ht="12.75" customHeight="1" x14ac:dyDescent="0.3"/>
    <row r="836" s="38" customFormat="1" ht="12.75" customHeight="1" x14ac:dyDescent="0.3"/>
    <row r="837" s="38" customFormat="1" ht="12.75" customHeight="1" x14ac:dyDescent="0.3"/>
    <row r="838" s="38" customFormat="1" ht="12.75" customHeight="1" x14ac:dyDescent="0.3"/>
    <row r="839" s="38" customFormat="1" ht="12.75" customHeight="1" x14ac:dyDescent="0.3"/>
    <row r="840" s="38" customFormat="1" ht="12.75" customHeight="1" x14ac:dyDescent="0.3"/>
    <row r="841" s="38" customFormat="1" ht="12.75" customHeight="1" x14ac:dyDescent="0.3"/>
    <row r="842" s="38" customFormat="1" ht="12.75" customHeight="1" x14ac:dyDescent="0.3"/>
    <row r="843" s="38" customFormat="1" ht="12.75" customHeight="1" x14ac:dyDescent="0.3"/>
    <row r="844" s="38" customFormat="1" ht="12.75" customHeight="1" x14ac:dyDescent="0.3"/>
    <row r="845" s="38" customFormat="1" ht="12.75" customHeight="1" x14ac:dyDescent="0.3"/>
    <row r="846" s="38" customFormat="1" ht="12.75" customHeight="1" x14ac:dyDescent="0.3"/>
    <row r="847" s="38" customFormat="1" ht="12.75" customHeight="1" x14ac:dyDescent="0.3"/>
    <row r="848" s="38" customFormat="1" ht="12.75" customHeight="1" x14ac:dyDescent="0.3"/>
    <row r="849" s="38" customFormat="1" ht="12.75" customHeight="1" x14ac:dyDescent="0.3"/>
    <row r="850" s="38" customFormat="1" ht="12.75" customHeight="1" x14ac:dyDescent="0.3"/>
    <row r="851" s="38" customFormat="1" ht="12.75" customHeight="1" x14ac:dyDescent="0.3"/>
    <row r="852" s="38" customFormat="1" ht="12.75" customHeight="1" x14ac:dyDescent="0.3"/>
    <row r="853" s="38" customFormat="1" ht="12.75" customHeight="1" x14ac:dyDescent="0.3"/>
    <row r="854" s="38" customFormat="1" ht="12.75" customHeight="1" x14ac:dyDescent="0.3"/>
    <row r="855" s="38" customFormat="1" ht="12.75" customHeight="1" x14ac:dyDescent="0.3"/>
    <row r="856" s="38" customFormat="1" ht="12.75" customHeight="1" x14ac:dyDescent="0.3"/>
    <row r="857" s="38" customFormat="1" ht="12.75" customHeight="1" x14ac:dyDescent="0.3"/>
    <row r="858" s="38" customFormat="1" ht="12.75" customHeight="1" x14ac:dyDescent="0.3"/>
    <row r="859" s="38" customFormat="1" ht="12.75" customHeight="1" x14ac:dyDescent="0.3"/>
    <row r="860" s="38" customFormat="1" ht="12.75" customHeight="1" x14ac:dyDescent="0.3"/>
    <row r="861" s="38" customFormat="1" ht="12.75" customHeight="1" x14ac:dyDescent="0.3"/>
    <row r="862" s="38" customFormat="1" ht="12.75" customHeight="1" x14ac:dyDescent="0.3"/>
    <row r="863" s="38" customFormat="1" ht="12.75" customHeight="1" x14ac:dyDescent="0.3"/>
    <row r="864" s="38" customFormat="1" ht="12.75" customHeight="1" x14ac:dyDescent="0.3"/>
    <row r="865" s="38" customFormat="1" ht="12.75" customHeight="1" x14ac:dyDescent="0.3"/>
    <row r="866" s="38" customFormat="1" ht="12.75" customHeight="1" x14ac:dyDescent="0.3"/>
    <row r="867" s="38" customFormat="1" ht="12.75" customHeight="1" x14ac:dyDescent="0.3"/>
    <row r="868" s="38" customFormat="1" ht="12.75" customHeight="1" x14ac:dyDescent="0.3"/>
    <row r="869" s="38" customFormat="1" ht="12.75" customHeight="1" x14ac:dyDescent="0.3"/>
    <row r="870" s="38" customFormat="1" ht="12.75" customHeight="1" x14ac:dyDescent="0.3"/>
    <row r="871" s="38" customFormat="1" ht="12.75" customHeight="1" x14ac:dyDescent="0.3"/>
    <row r="872" s="38" customFormat="1" ht="12.75" customHeight="1" x14ac:dyDescent="0.3"/>
    <row r="873" s="38" customFormat="1" ht="12.75" customHeight="1" x14ac:dyDescent="0.3"/>
    <row r="874" s="38" customFormat="1" ht="12.75" customHeight="1" x14ac:dyDescent="0.3"/>
    <row r="875" s="38" customFormat="1" ht="12.75" customHeight="1" x14ac:dyDescent="0.3"/>
    <row r="876" s="38" customFormat="1" ht="12.75" customHeight="1" x14ac:dyDescent="0.3"/>
    <row r="877" s="38" customFormat="1" ht="12.75" customHeight="1" x14ac:dyDescent="0.3"/>
    <row r="878" s="38" customFormat="1" ht="12.75" customHeight="1" x14ac:dyDescent="0.3"/>
    <row r="879" s="38" customFormat="1" ht="12.75" customHeight="1" x14ac:dyDescent="0.3"/>
    <row r="880" s="38" customFormat="1" ht="12.75" customHeight="1" x14ac:dyDescent="0.3"/>
    <row r="881" s="38" customFormat="1" ht="12.75" customHeight="1" x14ac:dyDescent="0.3"/>
    <row r="882" s="38" customFormat="1" ht="12.75" customHeight="1" x14ac:dyDescent="0.3"/>
    <row r="883" s="38" customFormat="1" ht="12.75" customHeight="1" x14ac:dyDescent="0.3"/>
    <row r="884" s="38" customFormat="1" ht="12.75" customHeight="1" x14ac:dyDescent="0.3"/>
    <row r="885" s="38" customFormat="1" ht="12.75" customHeight="1" x14ac:dyDescent="0.3"/>
    <row r="886" s="38" customFormat="1" ht="12.75" customHeight="1" x14ac:dyDescent="0.3"/>
    <row r="887" s="38" customFormat="1" ht="12.75" customHeight="1" x14ac:dyDescent="0.3"/>
    <row r="888" s="38" customFormat="1" ht="12.75" customHeight="1" x14ac:dyDescent="0.3"/>
    <row r="889" s="38" customFormat="1" ht="12.75" customHeight="1" x14ac:dyDescent="0.3"/>
    <row r="890" s="38" customFormat="1" ht="12.75" customHeight="1" x14ac:dyDescent="0.3"/>
    <row r="891" s="38" customFormat="1" ht="12.75" customHeight="1" x14ac:dyDescent="0.3"/>
    <row r="892" s="38" customFormat="1" ht="12.75" customHeight="1" x14ac:dyDescent="0.3"/>
    <row r="893" s="38" customFormat="1" ht="12.75" customHeight="1" x14ac:dyDescent="0.3"/>
    <row r="894" s="38" customFormat="1" ht="12.75" customHeight="1" x14ac:dyDescent="0.3"/>
    <row r="895" s="38" customFormat="1" ht="12.75" customHeight="1" x14ac:dyDescent="0.3"/>
    <row r="896" s="38" customFormat="1" ht="12.75" customHeight="1" x14ac:dyDescent="0.3"/>
    <row r="897" s="38" customFormat="1" ht="12.75" customHeight="1" x14ac:dyDescent="0.3"/>
    <row r="898" s="38" customFormat="1" ht="12.75" customHeight="1" x14ac:dyDescent="0.3"/>
    <row r="899" s="38" customFormat="1" ht="12.75" customHeight="1" x14ac:dyDescent="0.3"/>
    <row r="900" s="38" customFormat="1" ht="12.75" customHeight="1" x14ac:dyDescent="0.3"/>
    <row r="901" s="38" customFormat="1" ht="12.75" customHeight="1" x14ac:dyDescent="0.3"/>
    <row r="902" s="38" customFormat="1" ht="12.75" customHeight="1" x14ac:dyDescent="0.3"/>
    <row r="903" s="38" customFormat="1" ht="12.75" customHeight="1" x14ac:dyDescent="0.3"/>
    <row r="904" s="38" customFormat="1" ht="12.75" customHeight="1" x14ac:dyDescent="0.3"/>
    <row r="905" s="38" customFormat="1" ht="12.75" customHeight="1" x14ac:dyDescent="0.3"/>
    <row r="906" s="38" customFormat="1" ht="12.75" customHeight="1" x14ac:dyDescent="0.3"/>
    <row r="907" s="38" customFormat="1" ht="12.75" customHeight="1" x14ac:dyDescent="0.3"/>
    <row r="908" s="38" customFormat="1" ht="12.75" customHeight="1" x14ac:dyDescent="0.3"/>
    <row r="909" s="38" customFormat="1" ht="12.75" customHeight="1" x14ac:dyDescent="0.3"/>
    <row r="910" s="38" customFormat="1" ht="12.75" customHeight="1" x14ac:dyDescent="0.3"/>
    <row r="911" s="38" customFormat="1" ht="12.75" customHeight="1" x14ac:dyDescent="0.3"/>
    <row r="912" s="38" customFormat="1" ht="12.75" customHeight="1" x14ac:dyDescent="0.3"/>
    <row r="913" s="38" customFormat="1" ht="12.75" customHeight="1" x14ac:dyDescent="0.3"/>
    <row r="914" s="38" customFormat="1" ht="12.75" customHeight="1" x14ac:dyDescent="0.3"/>
    <row r="915" s="38" customFormat="1" ht="12.75" customHeight="1" x14ac:dyDescent="0.3"/>
    <row r="916" s="38" customFormat="1" ht="12.75" customHeight="1" x14ac:dyDescent="0.3"/>
    <row r="917" s="38" customFormat="1" ht="12.75" customHeight="1" x14ac:dyDescent="0.3"/>
    <row r="918" s="38" customFormat="1" ht="12.75" customHeight="1" x14ac:dyDescent="0.3"/>
    <row r="919" s="38" customFormat="1" ht="12.75" customHeight="1" x14ac:dyDescent="0.3"/>
    <row r="920" s="38" customFormat="1" ht="12.75" customHeight="1" x14ac:dyDescent="0.3"/>
    <row r="921" s="38" customFormat="1" ht="12.75" customHeight="1" x14ac:dyDescent="0.3"/>
    <row r="922" s="38" customFormat="1" ht="12.75" customHeight="1" x14ac:dyDescent="0.3"/>
    <row r="923" s="38" customFormat="1" ht="12.75" customHeight="1" x14ac:dyDescent="0.3"/>
    <row r="924" s="38" customFormat="1" ht="12.75" customHeight="1" x14ac:dyDescent="0.3"/>
    <row r="925" s="38" customFormat="1" ht="12.75" customHeight="1" x14ac:dyDescent="0.3"/>
    <row r="926" s="38" customFormat="1" ht="12.75" customHeight="1" x14ac:dyDescent="0.3"/>
    <row r="927" s="38" customFormat="1" ht="12.75" customHeight="1" x14ac:dyDescent="0.3"/>
    <row r="928" s="38" customFormat="1" ht="12.75" customHeight="1" x14ac:dyDescent="0.3"/>
    <row r="929" s="38" customFormat="1" ht="12.75" customHeight="1" x14ac:dyDescent="0.3"/>
    <row r="930" s="38" customFormat="1" ht="12.75" customHeight="1" x14ac:dyDescent="0.3"/>
    <row r="931" s="38" customFormat="1" ht="12.75" customHeight="1" x14ac:dyDescent="0.3"/>
    <row r="932" s="38" customFormat="1" ht="12.75" customHeight="1" x14ac:dyDescent="0.3"/>
    <row r="933" s="38" customFormat="1" ht="12.75" customHeight="1" x14ac:dyDescent="0.3"/>
    <row r="934" s="38" customFormat="1" ht="12.75" customHeight="1" x14ac:dyDescent="0.3"/>
    <row r="935" s="38" customFormat="1" ht="12.75" customHeight="1" x14ac:dyDescent="0.3"/>
    <row r="936" s="38" customFormat="1" ht="12.75" customHeight="1" x14ac:dyDescent="0.3"/>
    <row r="937" s="38" customFormat="1" ht="12.75" customHeight="1" x14ac:dyDescent="0.3"/>
    <row r="938" s="38" customFormat="1" ht="12.75" customHeight="1" x14ac:dyDescent="0.3"/>
    <row r="939" s="38" customFormat="1" ht="12.75" customHeight="1" x14ac:dyDescent="0.3"/>
    <row r="940" s="38" customFormat="1" ht="12.75" customHeight="1" x14ac:dyDescent="0.3"/>
    <row r="941" s="38" customFormat="1" ht="12.75" customHeight="1" x14ac:dyDescent="0.3"/>
    <row r="942" s="38" customFormat="1" ht="12.75" customHeight="1" x14ac:dyDescent="0.3"/>
    <row r="943" s="38" customFormat="1" ht="12.75" customHeight="1" x14ac:dyDescent="0.3"/>
    <row r="944" s="38" customFormat="1" ht="12.75" customHeight="1" x14ac:dyDescent="0.3"/>
    <row r="945" s="38" customFormat="1" ht="12.75" customHeight="1" x14ac:dyDescent="0.3"/>
    <row r="946" s="38" customFormat="1" ht="12.75" customHeight="1" x14ac:dyDescent="0.3"/>
    <row r="947" s="38" customFormat="1" ht="12.75" customHeight="1" x14ac:dyDescent="0.3"/>
    <row r="948" s="38" customFormat="1" ht="12.75" customHeight="1" x14ac:dyDescent="0.3"/>
    <row r="949" s="38" customFormat="1" ht="12.75" customHeight="1" x14ac:dyDescent="0.3"/>
    <row r="950" s="38" customFormat="1" ht="12.75" customHeight="1" x14ac:dyDescent="0.3"/>
    <row r="951" s="38" customFormat="1" ht="12.75" customHeight="1" x14ac:dyDescent="0.3"/>
    <row r="952" s="38" customFormat="1" ht="12.75" customHeight="1" x14ac:dyDescent="0.3"/>
    <row r="953" s="38" customFormat="1" ht="12.75" customHeight="1" x14ac:dyDescent="0.3"/>
    <row r="954" s="38" customFormat="1" ht="12.75" customHeight="1" x14ac:dyDescent="0.3"/>
    <row r="955" s="38" customFormat="1" ht="12.75" customHeight="1" x14ac:dyDescent="0.3"/>
    <row r="956" s="38" customFormat="1" ht="12.75" customHeight="1" x14ac:dyDescent="0.3"/>
    <row r="957" s="38" customFormat="1" ht="12.75" customHeight="1" x14ac:dyDescent="0.3"/>
    <row r="958" s="38" customFormat="1" ht="12.75" customHeight="1" x14ac:dyDescent="0.3"/>
    <row r="959" s="38" customFormat="1" ht="12.75" customHeight="1" x14ac:dyDescent="0.3"/>
    <row r="960" s="38" customFormat="1" ht="12.75" customHeight="1" x14ac:dyDescent="0.3"/>
    <row r="961" s="38" customFormat="1" ht="12.75" customHeight="1" x14ac:dyDescent="0.3"/>
    <row r="962" s="38" customFormat="1" ht="12.75" customHeight="1" x14ac:dyDescent="0.3"/>
    <row r="963" s="38" customFormat="1" ht="12.75" customHeight="1" x14ac:dyDescent="0.3"/>
    <row r="964" s="38" customFormat="1" ht="12.75" customHeight="1" x14ac:dyDescent="0.3"/>
    <row r="965" s="38" customFormat="1" ht="12.75" customHeight="1" x14ac:dyDescent="0.3"/>
    <row r="966" s="38" customFormat="1" ht="12.75" customHeight="1" x14ac:dyDescent="0.3"/>
    <row r="967" s="38" customFormat="1" ht="12.75" customHeight="1" x14ac:dyDescent="0.3"/>
    <row r="968" s="38" customFormat="1" ht="12.75" customHeight="1" x14ac:dyDescent="0.3"/>
    <row r="969" s="38" customFormat="1" ht="12.75" customHeight="1" x14ac:dyDescent="0.3"/>
    <row r="970" s="38" customFormat="1" ht="12.75" customHeight="1" x14ac:dyDescent="0.3"/>
    <row r="971" s="38" customFormat="1" ht="12.75" customHeight="1" x14ac:dyDescent="0.3"/>
    <row r="972" s="38" customFormat="1" ht="12.75" customHeight="1" x14ac:dyDescent="0.3"/>
    <row r="973" s="38" customFormat="1" ht="12.75" customHeight="1" x14ac:dyDescent="0.3"/>
    <row r="974" s="38" customFormat="1" ht="12.75" customHeight="1" x14ac:dyDescent="0.3"/>
    <row r="975" s="38" customFormat="1" ht="12.75" customHeight="1" x14ac:dyDescent="0.3"/>
    <row r="976" s="38" customFormat="1" ht="12.75" customHeight="1" x14ac:dyDescent="0.3"/>
    <row r="977" s="38" customFormat="1" ht="12.75" customHeight="1" x14ac:dyDescent="0.3"/>
    <row r="978" s="38" customFormat="1" ht="12.75" customHeight="1" x14ac:dyDescent="0.3"/>
    <row r="979" s="38" customFormat="1" ht="12.75" customHeight="1" x14ac:dyDescent="0.3"/>
    <row r="980" s="38" customFormat="1" ht="12.75" customHeight="1" x14ac:dyDescent="0.3"/>
    <row r="981" s="38" customFormat="1" ht="12.75" customHeight="1" x14ac:dyDescent="0.3"/>
    <row r="982" s="38" customFormat="1" ht="12.75" customHeight="1" x14ac:dyDescent="0.3"/>
    <row r="983" s="38" customFormat="1" ht="12.75" customHeight="1" x14ac:dyDescent="0.3"/>
    <row r="984" s="38" customFormat="1" ht="12.75" customHeight="1" x14ac:dyDescent="0.3"/>
    <row r="985" s="38" customFormat="1" ht="12.75" customHeight="1" x14ac:dyDescent="0.3"/>
    <row r="986" s="38" customFormat="1" ht="12.75" customHeight="1" x14ac:dyDescent="0.3"/>
    <row r="987" s="38" customFormat="1" ht="12.75" customHeight="1" x14ac:dyDescent="0.3"/>
    <row r="988" s="38" customFormat="1" ht="12.75" customHeight="1" x14ac:dyDescent="0.3"/>
    <row r="989" s="38" customFormat="1" ht="12.75" customHeight="1" x14ac:dyDescent="0.3"/>
    <row r="990" s="38" customFormat="1" ht="12.75" customHeight="1" x14ac:dyDescent="0.3"/>
    <row r="991" s="38" customFormat="1" ht="12.75" customHeight="1" x14ac:dyDescent="0.3"/>
    <row r="992" s="38" customFormat="1" ht="12.75" customHeight="1" x14ac:dyDescent="0.3"/>
    <row r="993" s="38" customFormat="1" ht="12.75" customHeight="1" x14ac:dyDescent="0.3"/>
    <row r="994" s="38" customFormat="1" ht="12.75" customHeight="1" x14ac:dyDescent="0.3"/>
    <row r="995" s="38" customFormat="1" ht="12.75" customHeight="1" x14ac:dyDescent="0.3"/>
    <row r="996" s="38" customFormat="1" ht="12.75" customHeight="1" x14ac:dyDescent="0.3"/>
    <row r="997" s="38" customFormat="1" ht="12.75" customHeight="1" x14ac:dyDescent="0.3"/>
    <row r="998" s="38" customFormat="1" ht="12.75" customHeight="1" x14ac:dyDescent="0.3"/>
    <row r="999" s="38" customFormat="1" ht="12.75" customHeight="1" x14ac:dyDescent="0.3"/>
    <row r="1000" s="38" customFormat="1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L6" sqref="L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6" t="s">
        <v>504</v>
      </c>
      <c r="C3" s="6" t="s">
        <v>505</v>
      </c>
      <c r="D3" s="6" t="s">
        <v>506</v>
      </c>
      <c r="E3" s="1"/>
      <c r="F3" s="7">
        <v>0</v>
      </c>
      <c r="G3" s="8" t="s">
        <v>507</v>
      </c>
      <c r="H3" s="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_xlfn.XLOOKUP(Table_1[[#This Row],[Punteggio]],$F$3:$F$6,$G$3:$G$6,"")</f>
        <v>Sufficiente</v>
      </c>
      <c r="E4" s="1"/>
      <c r="F4" s="10">
        <v>40</v>
      </c>
      <c r="G4" s="1" t="s">
        <v>509</v>
      </c>
      <c r="H4" s="1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_xlfn.XLOOKUP(Table_1[[#This Row],[Punteggio]],$F$3:$F$6,$G$3:$G$6,"")</f>
        <v>Discreto</v>
      </c>
      <c r="E5" s="1"/>
      <c r="F5" s="10">
        <v>60</v>
      </c>
      <c r="G5" s="1" t="s">
        <v>512</v>
      </c>
      <c r="H5" s="1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_xlfn.XLOOKUP(Table_1[[#This Row],[Punteggio]],$F$3:$F$6,$G$3:$G$6,"")</f>
        <v>Discreto</v>
      </c>
      <c r="E6" s="1"/>
      <c r="F6" s="12">
        <v>70</v>
      </c>
      <c r="G6" s="13" t="s">
        <v>515</v>
      </c>
      <c r="H6" s="1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_xlfn.XLOOKUP(Table_1[[#This Row],[Punteggio]],$F$3:$F$6,$G$3:$G$6,"")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_xlfn.XLOOKUP(Table_1[[#This Row],[Punteggio]],$F$3:$F$6,$G$3:$G$6,"")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_xlfn.XLOOKUP(Table_1[[#This Row],[Punteggio]],$F$3:$F$6,$G$3:$G$6,"")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_xlfn.XLOOKUP(Table_1[[#This Row],[Punteggio]],$F$3:$F$6,$G$3:$G$6,"")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5" t="s">
        <v>521</v>
      </c>
      <c r="B14" s="16" t="s">
        <v>522</v>
      </c>
      <c r="C14" s="16"/>
      <c r="D14" s="16"/>
      <c r="E14" s="16"/>
      <c r="F14" s="16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5" t="s">
        <v>521</v>
      </c>
      <c r="B15" s="16" t="s">
        <v>523</v>
      </c>
      <c r="C15" s="16"/>
      <c r="D15" s="16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5"/>
      <c r="B16" s="16" t="s">
        <v>524</v>
      </c>
      <c r="C16" s="16"/>
      <c r="D16" s="16"/>
      <c r="E16" s="16"/>
      <c r="F16" s="16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5"/>
      <c r="B17" s="16" t="s">
        <v>525</v>
      </c>
      <c r="C17" s="16"/>
      <c r="D17" s="16"/>
      <c r="E17" s="16"/>
      <c r="F17" s="16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5"/>
      <c r="B18" s="16" t="s">
        <v>526</v>
      </c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5"/>
      <c r="B19" s="16" t="s">
        <v>527</v>
      </c>
      <c r="C19" s="16"/>
      <c r="D19" s="16"/>
      <c r="E19" s="16"/>
      <c r="F19" s="16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5" t="s">
        <v>521</v>
      </c>
      <c r="B20" s="16" t="s">
        <v>528</v>
      </c>
      <c r="C20" s="16"/>
      <c r="D20" s="16"/>
      <c r="E20" s="16"/>
      <c r="F20" s="16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9" priority="2" operator="equal">
      <formula>"Discreto"</formula>
    </cfRule>
  </conditionalFormatting>
  <conditionalFormatting sqref="D4:D10">
    <cfRule type="cellIs" dxfId="8" priority="3" operator="equal">
      <formula>"Buono"</formula>
    </cfRule>
  </conditionalFormatting>
  <conditionalFormatting sqref="D4:D10">
    <cfRule type="cellIs" dxfId="7" priority="4" operator="equal">
      <formula>"Sufficiente"</formula>
    </cfRule>
  </conditionalFormatting>
  <conditionalFormatting sqref="D4:D10">
    <cfRule type="cellIs" dxfId="6" priority="5" operator="equal">
      <formula>"Respinto"</formula>
    </cfRule>
  </conditionalFormatting>
  <conditionalFormatting sqref="C4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{FF042A0C-DAB7-4121-BD1B-B932AD610C33}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42A0C-DAB7-4121-BD1B-B932AD61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35" t="s">
        <v>529</v>
      </c>
      <c r="H1" s="32"/>
      <c r="I1" s="32"/>
      <c r="J1" s="3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530</v>
      </c>
      <c r="D3" s="1" t="s">
        <v>531</v>
      </c>
      <c r="E3" s="1"/>
      <c r="F3" s="1"/>
      <c r="G3" s="17" t="s">
        <v>530</v>
      </c>
      <c r="H3" s="17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532</v>
      </c>
      <c r="D4" s="18">
        <v>266</v>
      </c>
      <c r="E4" s="1"/>
      <c r="F4" s="1"/>
      <c r="G4" s="19" t="s">
        <v>542</v>
      </c>
      <c r="H4" s="20">
        <f>_xlfn.XLOOKUP(G4,$C$4:$C$15,$D$4:$D$15,"")</f>
        <v>417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534</v>
      </c>
      <c r="D5" s="1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535</v>
      </c>
      <c r="D6" s="1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536</v>
      </c>
      <c r="D7" s="1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537</v>
      </c>
      <c r="D8" s="1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538</v>
      </c>
      <c r="D9" s="1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539</v>
      </c>
      <c r="D10" s="1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540</v>
      </c>
      <c r="D11" s="1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541</v>
      </c>
      <c r="D12" s="1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542</v>
      </c>
      <c r="D13" s="1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543</v>
      </c>
      <c r="D14" s="1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533</v>
      </c>
      <c r="D15" s="1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544</v>
      </c>
      <c r="D16" s="1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0" sqref="I1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9.88671875" customWidth="1"/>
    <col min="5" max="5" width="23.441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">
      <c r="A1" s="38" t="s">
        <v>545</v>
      </c>
      <c r="B1" s="38" t="s">
        <v>546</v>
      </c>
      <c r="C1" s="38" t="s">
        <v>547</v>
      </c>
      <c r="D1" s="38" t="s">
        <v>548</v>
      </c>
      <c r="E1" s="38" t="s">
        <v>549</v>
      </c>
      <c r="F1" s="21"/>
      <c r="G1" s="21"/>
      <c r="H1" s="22" t="s">
        <v>550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 x14ac:dyDescent="0.3">
      <c r="A2" s="23">
        <v>36529</v>
      </c>
      <c r="B2" s="24" t="s">
        <v>551</v>
      </c>
      <c r="C2" s="24" t="s">
        <v>552</v>
      </c>
      <c r="D2" s="25">
        <v>50000</v>
      </c>
      <c r="E2" s="25">
        <v>16</v>
      </c>
    </row>
    <row r="3" spans="1:26" ht="13.5" customHeight="1" x14ac:dyDescent="0.3">
      <c r="A3" s="23">
        <v>36534</v>
      </c>
      <c r="B3" s="24" t="s">
        <v>553</v>
      </c>
      <c r="C3" s="24" t="s">
        <v>552</v>
      </c>
      <c r="D3" s="25">
        <v>29970</v>
      </c>
      <c r="E3" s="25">
        <v>29</v>
      </c>
      <c r="H3" s="38" t="s">
        <v>657</v>
      </c>
      <c r="I3" s="38" t="s">
        <v>658</v>
      </c>
    </row>
    <row r="4" spans="1:26" ht="13.5" customHeight="1" x14ac:dyDescent="0.3">
      <c r="A4" s="23">
        <v>36537</v>
      </c>
      <c r="B4" s="24" t="s">
        <v>554</v>
      </c>
      <c r="C4" s="24" t="s">
        <v>555</v>
      </c>
      <c r="D4" s="25">
        <v>27560</v>
      </c>
      <c r="E4" s="25">
        <v>21</v>
      </c>
      <c r="H4" s="38" t="s">
        <v>552</v>
      </c>
      <c r="I4" s="38">
        <f>COUNTIF(Tabella6[Categoria],Tabella4[[#This Row],[Colonna1]])</f>
        <v>11</v>
      </c>
    </row>
    <row r="5" spans="1:26" ht="13.5" customHeight="1" x14ac:dyDescent="0.3">
      <c r="A5" s="23">
        <v>36543</v>
      </c>
      <c r="B5" s="24" t="s">
        <v>557</v>
      </c>
      <c r="C5" s="24" t="s">
        <v>558</v>
      </c>
      <c r="D5" s="25">
        <v>43500</v>
      </c>
      <c r="E5" s="25">
        <v>29</v>
      </c>
      <c r="H5" s="38" t="s">
        <v>556</v>
      </c>
      <c r="I5" s="38">
        <f>COUNTIF(Tabella6[Categoria],Tabella4[[#This Row],[Colonna1]])</f>
        <v>5</v>
      </c>
    </row>
    <row r="6" spans="1:26" ht="13.5" customHeight="1" x14ac:dyDescent="0.3">
      <c r="A6" s="23">
        <v>36545</v>
      </c>
      <c r="B6" s="24" t="s">
        <v>560</v>
      </c>
      <c r="C6" s="24" t="s">
        <v>559</v>
      </c>
      <c r="D6" s="25">
        <v>13500</v>
      </c>
      <c r="E6" s="25">
        <v>15</v>
      </c>
      <c r="H6" s="38" t="s">
        <v>559</v>
      </c>
      <c r="I6" s="38">
        <f>COUNTIF(Tabella6[Categoria],Tabella4[[#This Row],[Colonna1]])</f>
        <v>4</v>
      </c>
    </row>
    <row r="7" spans="1:26" ht="13.5" customHeight="1" x14ac:dyDescent="0.3">
      <c r="A7" s="23">
        <v>36547</v>
      </c>
      <c r="B7" s="24" t="s">
        <v>562</v>
      </c>
      <c r="C7" s="24" t="s">
        <v>563</v>
      </c>
      <c r="D7" s="25">
        <v>50800</v>
      </c>
      <c r="E7" s="25">
        <v>22</v>
      </c>
      <c r="H7" s="38" t="s">
        <v>561</v>
      </c>
      <c r="I7" s="38">
        <f>COUNTIF(Tabella6[Categoria],Tabella4[[#This Row],[Colonna1]])</f>
        <v>4</v>
      </c>
    </row>
    <row r="8" spans="1:26" ht="13.5" customHeight="1" x14ac:dyDescent="0.3">
      <c r="A8" s="23">
        <v>36548</v>
      </c>
      <c r="B8" s="24" t="s">
        <v>564</v>
      </c>
      <c r="C8" s="24" t="s">
        <v>565</v>
      </c>
      <c r="D8" s="25">
        <v>98450</v>
      </c>
      <c r="E8" s="25">
        <v>21</v>
      </c>
      <c r="H8" s="38" t="s">
        <v>657</v>
      </c>
      <c r="I8" s="38" t="s">
        <v>658</v>
      </c>
    </row>
    <row r="9" spans="1:26" ht="13.5" customHeight="1" x14ac:dyDescent="0.3">
      <c r="A9" s="23">
        <v>36551</v>
      </c>
      <c r="B9" s="24" t="s">
        <v>554</v>
      </c>
      <c r="C9" s="24" t="s">
        <v>555</v>
      </c>
      <c r="D9" s="25">
        <v>45890</v>
      </c>
      <c r="E9" s="25">
        <v>18</v>
      </c>
      <c r="H9" s="38" t="s">
        <v>554</v>
      </c>
      <c r="I9" s="38">
        <f>COUNTIF(Tabella6[Cliente],Tabella5[[#This Row],[Colonna1]])</f>
        <v>2</v>
      </c>
    </row>
    <row r="10" spans="1:26" ht="13.5" customHeight="1" x14ac:dyDescent="0.3">
      <c r="A10" s="23">
        <v>36552</v>
      </c>
      <c r="B10" s="24" t="s">
        <v>566</v>
      </c>
      <c r="C10" s="24" t="s">
        <v>567</v>
      </c>
      <c r="D10" s="25">
        <v>7950</v>
      </c>
      <c r="E10" s="25">
        <v>23</v>
      </c>
      <c r="H10" s="38" t="s">
        <v>562</v>
      </c>
      <c r="I10" s="38">
        <f>COUNTIF(Tabella6[Cliente],Tabella5[[#This Row],[Colonna1]])</f>
        <v>1</v>
      </c>
    </row>
    <row r="11" spans="1:26" ht="13.5" customHeight="1" x14ac:dyDescent="0.3">
      <c r="A11" s="23">
        <v>36553</v>
      </c>
      <c r="B11" s="24" t="s">
        <v>568</v>
      </c>
      <c r="C11" s="24" t="s">
        <v>565</v>
      </c>
      <c r="D11" s="25">
        <v>87450</v>
      </c>
      <c r="E11" s="25">
        <v>24</v>
      </c>
      <c r="H11" s="38" t="s">
        <v>564</v>
      </c>
      <c r="I11" s="38">
        <f>COUNTIF(Tabella6[Cliente],Tabella5[[#This Row],[Colonna1]])</f>
        <v>1</v>
      </c>
    </row>
    <row r="12" spans="1:26" ht="13.5" customHeight="1" x14ac:dyDescent="0.3">
      <c r="A12" s="23">
        <v>36554</v>
      </c>
      <c r="B12" s="24" t="s">
        <v>569</v>
      </c>
      <c r="C12" s="24" t="s">
        <v>570</v>
      </c>
      <c r="D12" s="25">
        <v>295000</v>
      </c>
      <c r="E12" s="25">
        <v>27</v>
      </c>
      <c r="H12" s="38" t="s">
        <v>566</v>
      </c>
      <c r="I12" s="38">
        <f>COUNTIF(Tabella6[Cliente],Tabella5[[#This Row],[Colonna1]])</f>
        <v>1</v>
      </c>
    </row>
    <row r="13" spans="1:26" ht="13.5" customHeight="1" x14ac:dyDescent="0.3">
      <c r="A13" s="23">
        <v>36555</v>
      </c>
      <c r="B13" s="24" t="s">
        <v>557</v>
      </c>
      <c r="C13" s="24" t="s">
        <v>572</v>
      </c>
      <c r="D13" s="25">
        <v>348980</v>
      </c>
      <c r="E13" s="25">
        <v>15</v>
      </c>
      <c r="H13" s="38" t="s">
        <v>571</v>
      </c>
      <c r="I13" s="38">
        <f>COUNTIF(Tabella6[Cliente],Tabella5[[#This Row],[Colonna1]])</f>
        <v>4</v>
      </c>
    </row>
    <row r="14" spans="1:26" ht="13.5" customHeight="1" x14ac:dyDescent="0.3">
      <c r="A14" s="23">
        <v>36558</v>
      </c>
      <c r="B14" s="24" t="s">
        <v>574</v>
      </c>
      <c r="C14" s="24" t="s">
        <v>575</v>
      </c>
      <c r="D14" s="25">
        <v>127490</v>
      </c>
      <c r="E14" s="25">
        <v>17</v>
      </c>
      <c r="H14" s="38" t="s">
        <v>573</v>
      </c>
      <c r="I14" s="38">
        <f>COUNTIF(Tabella6[Cliente],Tabella5[[#This Row],[Colonna1]])</f>
        <v>2</v>
      </c>
    </row>
    <row r="15" spans="1:26" ht="13.5" customHeight="1" x14ac:dyDescent="0.3">
      <c r="A15" s="23">
        <v>36558</v>
      </c>
      <c r="B15" s="24" t="s">
        <v>577</v>
      </c>
      <c r="C15" s="24" t="s">
        <v>555</v>
      </c>
      <c r="D15" s="25">
        <v>49400</v>
      </c>
      <c r="E15" s="25">
        <v>13</v>
      </c>
      <c r="H15" s="38" t="s">
        <v>576</v>
      </c>
      <c r="I15" s="38">
        <f>COUNTIF(Tabella6[Cliente],Tabella5[[#This Row],[Colonna1]])</f>
        <v>1</v>
      </c>
    </row>
    <row r="16" spans="1:26" ht="13.5" customHeight="1" x14ac:dyDescent="0.3">
      <c r="A16" s="23">
        <v>36573</v>
      </c>
      <c r="B16" s="24" t="s">
        <v>578</v>
      </c>
      <c r="C16" s="24" t="s">
        <v>579</v>
      </c>
      <c r="D16" s="25">
        <v>201000</v>
      </c>
      <c r="E16" s="25">
        <v>14</v>
      </c>
    </row>
    <row r="17" spans="1:5" ht="13.5" customHeight="1" x14ac:dyDescent="0.3">
      <c r="A17" s="23">
        <v>36573</v>
      </c>
      <c r="B17" s="24" t="s">
        <v>580</v>
      </c>
      <c r="C17" s="24" t="s">
        <v>579</v>
      </c>
      <c r="D17" s="25">
        <v>1368000</v>
      </c>
      <c r="E17" s="25">
        <v>28</v>
      </c>
    </row>
    <row r="18" spans="1:5" ht="13.5" customHeight="1" x14ac:dyDescent="0.3">
      <c r="A18" s="23">
        <v>36576</v>
      </c>
      <c r="B18" s="24" t="s">
        <v>581</v>
      </c>
      <c r="C18" s="24" t="s">
        <v>582</v>
      </c>
      <c r="D18" s="25">
        <v>36850</v>
      </c>
      <c r="E18" s="25">
        <v>16</v>
      </c>
    </row>
    <row r="19" spans="1:5" ht="13.5" customHeight="1" x14ac:dyDescent="0.3">
      <c r="A19" s="23">
        <v>36580</v>
      </c>
      <c r="B19" s="24" t="s">
        <v>571</v>
      </c>
      <c r="C19" s="24" t="s">
        <v>552</v>
      </c>
      <c r="D19" s="25">
        <v>151500</v>
      </c>
      <c r="E19" s="25">
        <v>13</v>
      </c>
    </row>
    <row r="20" spans="1:5" ht="13.5" customHeight="1" x14ac:dyDescent="0.3">
      <c r="A20" s="23">
        <v>36589</v>
      </c>
      <c r="B20" s="24" t="s">
        <v>560</v>
      </c>
      <c r="C20" s="24" t="s">
        <v>559</v>
      </c>
      <c r="D20" s="25">
        <v>13500</v>
      </c>
      <c r="E20" s="25">
        <v>20</v>
      </c>
    </row>
    <row r="21" spans="1:5" ht="13.5" customHeight="1" x14ac:dyDescent="0.3">
      <c r="A21" s="23">
        <v>36593</v>
      </c>
      <c r="B21" s="24" t="s">
        <v>583</v>
      </c>
      <c r="C21" s="24" t="s">
        <v>584</v>
      </c>
      <c r="D21" s="25">
        <v>17000</v>
      </c>
      <c r="E21" s="25">
        <v>18</v>
      </c>
    </row>
    <row r="22" spans="1:5" ht="13.5" customHeight="1" x14ac:dyDescent="0.3">
      <c r="A22" s="23">
        <v>36594</v>
      </c>
      <c r="B22" s="24" t="s">
        <v>573</v>
      </c>
      <c r="C22" s="24" t="s">
        <v>555</v>
      </c>
      <c r="D22" s="25">
        <v>35900</v>
      </c>
      <c r="E22" s="25">
        <v>16</v>
      </c>
    </row>
    <row r="23" spans="1:5" ht="13.5" customHeight="1" x14ac:dyDescent="0.3">
      <c r="A23" s="23">
        <v>36594</v>
      </c>
      <c r="B23" s="24" t="s">
        <v>576</v>
      </c>
      <c r="C23" s="24" t="s">
        <v>585</v>
      </c>
      <c r="D23" s="25">
        <v>27270</v>
      </c>
      <c r="E23" s="25">
        <v>14</v>
      </c>
    </row>
    <row r="24" spans="1:5" ht="13.5" customHeight="1" x14ac:dyDescent="0.3">
      <c r="A24" s="23">
        <v>36594</v>
      </c>
      <c r="B24" s="24" t="s">
        <v>586</v>
      </c>
      <c r="C24" s="24" t="s">
        <v>585</v>
      </c>
      <c r="D24" s="25">
        <v>13400</v>
      </c>
      <c r="E24" s="25">
        <v>14</v>
      </c>
    </row>
    <row r="25" spans="1:5" ht="13.5" customHeight="1" x14ac:dyDescent="0.3">
      <c r="A25" s="23">
        <v>36595</v>
      </c>
      <c r="B25" s="24" t="s">
        <v>571</v>
      </c>
      <c r="C25" s="24" t="s">
        <v>552</v>
      </c>
      <c r="D25" s="25">
        <v>19000</v>
      </c>
      <c r="E25" s="25">
        <v>17</v>
      </c>
    </row>
    <row r="26" spans="1:5" ht="13.5" customHeight="1" x14ac:dyDescent="0.3">
      <c r="A26" s="23">
        <v>36595</v>
      </c>
      <c r="B26" s="24" t="s">
        <v>573</v>
      </c>
      <c r="C26" s="24" t="s">
        <v>555</v>
      </c>
      <c r="D26" s="25">
        <v>71800</v>
      </c>
      <c r="E26" s="25">
        <v>18</v>
      </c>
    </row>
    <row r="27" spans="1:5" ht="13.5" customHeight="1" x14ac:dyDescent="0.3">
      <c r="A27" s="23">
        <v>36595</v>
      </c>
      <c r="B27" s="24" t="s">
        <v>586</v>
      </c>
      <c r="C27" s="24" t="s">
        <v>585</v>
      </c>
      <c r="D27" s="25">
        <v>12280</v>
      </c>
      <c r="E27" s="25">
        <v>14</v>
      </c>
    </row>
    <row r="28" spans="1:5" ht="13.5" customHeight="1" x14ac:dyDescent="0.3">
      <c r="A28" s="23">
        <v>36595</v>
      </c>
      <c r="B28" s="24" t="s">
        <v>586</v>
      </c>
      <c r="C28" s="24" t="s">
        <v>585</v>
      </c>
      <c r="D28" s="25">
        <v>14670</v>
      </c>
      <c r="E28" s="25">
        <v>17</v>
      </c>
    </row>
    <row r="29" spans="1:5" ht="13.5" customHeight="1" x14ac:dyDescent="0.3">
      <c r="A29" s="23">
        <v>36596</v>
      </c>
      <c r="B29" s="24" t="s">
        <v>587</v>
      </c>
      <c r="C29" s="24" t="s">
        <v>552</v>
      </c>
      <c r="D29" s="25">
        <v>163500</v>
      </c>
      <c r="E29" s="25">
        <v>18</v>
      </c>
    </row>
    <row r="30" spans="1:5" ht="13.5" customHeight="1" x14ac:dyDescent="0.3">
      <c r="A30" s="23">
        <v>36596</v>
      </c>
      <c r="B30" s="24" t="s">
        <v>588</v>
      </c>
      <c r="C30" s="24" t="s">
        <v>572</v>
      </c>
      <c r="D30" s="25">
        <v>183900</v>
      </c>
      <c r="E30" s="25">
        <v>26</v>
      </c>
    </row>
    <row r="31" spans="1:5" ht="13.5" customHeight="1" x14ac:dyDescent="0.3">
      <c r="A31" s="23">
        <v>36596</v>
      </c>
      <c r="B31" s="24" t="s">
        <v>589</v>
      </c>
      <c r="C31" s="24" t="s">
        <v>590</v>
      </c>
      <c r="D31" s="25">
        <v>43500</v>
      </c>
      <c r="E31" s="25">
        <v>16</v>
      </c>
    </row>
    <row r="32" spans="1:5" ht="13.5" customHeight="1" x14ac:dyDescent="0.3">
      <c r="A32" s="23">
        <v>36596</v>
      </c>
      <c r="B32" s="24" t="s">
        <v>591</v>
      </c>
      <c r="C32" s="24" t="s">
        <v>585</v>
      </c>
      <c r="D32" s="25">
        <v>10730</v>
      </c>
      <c r="E32" s="25">
        <v>17</v>
      </c>
    </row>
    <row r="33" spans="1:5" ht="13.5" customHeight="1" x14ac:dyDescent="0.3">
      <c r="A33" s="23">
        <v>36596</v>
      </c>
      <c r="B33" s="24" t="s">
        <v>592</v>
      </c>
      <c r="C33" s="24" t="s">
        <v>585</v>
      </c>
      <c r="D33" s="25">
        <v>11210</v>
      </c>
      <c r="E33" s="25">
        <v>25</v>
      </c>
    </row>
    <row r="34" spans="1:5" ht="13.5" customHeight="1" x14ac:dyDescent="0.3">
      <c r="A34" s="23">
        <v>36596</v>
      </c>
      <c r="B34" s="24" t="s">
        <v>593</v>
      </c>
      <c r="C34" s="24" t="s">
        <v>584</v>
      </c>
      <c r="D34" s="25">
        <v>127950</v>
      </c>
      <c r="E34" s="25">
        <v>20</v>
      </c>
    </row>
    <row r="35" spans="1:5" ht="13.5" customHeight="1" x14ac:dyDescent="0.3">
      <c r="A35" s="23">
        <v>36597</v>
      </c>
      <c r="B35" s="24" t="s">
        <v>594</v>
      </c>
      <c r="C35" s="24" t="s">
        <v>595</v>
      </c>
      <c r="D35" s="25">
        <v>20000</v>
      </c>
      <c r="E35" s="25">
        <v>23</v>
      </c>
    </row>
    <row r="36" spans="1:5" ht="13.5" customHeight="1" x14ac:dyDescent="0.3">
      <c r="A36" s="23">
        <v>36597</v>
      </c>
      <c r="B36" s="24" t="s">
        <v>596</v>
      </c>
      <c r="C36" s="24" t="s">
        <v>585</v>
      </c>
      <c r="D36" s="25">
        <v>7850</v>
      </c>
      <c r="E36" s="25">
        <v>25</v>
      </c>
    </row>
    <row r="37" spans="1:5" ht="13.5" customHeight="1" x14ac:dyDescent="0.3">
      <c r="A37" s="23">
        <v>36598</v>
      </c>
      <c r="B37" s="24" t="s">
        <v>574</v>
      </c>
      <c r="C37" s="24" t="s">
        <v>575</v>
      </c>
      <c r="D37" s="25">
        <v>127490</v>
      </c>
      <c r="E37" s="25">
        <v>21</v>
      </c>
    </row>
    <row r="38" spans="1:5" ht="13.5" customHeight="1" x14ac:dyDescent="0.3">
      <c r="A38" s="23">
        <v>36598</v>
      </c>
      <c r="B38" s="24" t="s">
        <v>597</v>
      </c>
      <c r="C38" s="24" t="s">
        <v>582</v>
      </c>
      <c r="D38" s="25">
        <v>3950</v>
      </c>
      <c r="E38" s="25">
        <v>17</v>
      </c>
    </row>
    <row r="39" spans="1:5" ht="13.5" customHeight="1" x14ac:dyDescent="0.3">
      <c r="A39" s="23">
        <v>36598</v>
      </c>
      <c r="B39" s="24" t="s">
        <v>551</v>
      </c>
      <c r="C39" s="24" t="s">
        <v>598</v>
      </c>
      <c r="D39" s="25">
        <v>50000</v>
      </c>
      <c r="E39" s="25">
        <v>15</v>
      </c>
    </row>
    <row r="40" spans="1:5" ht="13.5" customHeight="1" x14ac:dyDescent="0.3">
      <c r="A40" s="23">
        <v>36600</v>
      </c>
      <c r="B40" s="24" t="s">
        <v>599</v>
      </c>
      <c r="C40" s="24" t="s">
        <v>600</v>
      </c>
      <c r="D40" s="25">
        <v>16650</v>
      </c>
      <c r="E40" s="25">
        <v>24</v>
      </c>
    </row>
    <row r="41" spans="1:5" ht="13.5" customHeight="1" x14ac:dyDescent="0.3">
      <c r="A41" s="23">
        <v>36603</v>
      </c>
      <c r="B41" s="24" t="s">
        <v>577</v>
      </c>
      <c r="C41" s="24" t="s">
        <v>555</v>
      </c>
      <c r="D41" s="25">
        <v>87300</v>
      </c>
      <c r="E41" s="25">
        <v>18</v>
      </c>
    </row>
    <row r="42" spans="1:5" ht="13.5" customHeight="1" x14ac:dyDescent="0.3">
      <c r="A42" s="23">
        <v>36604</v>
      </c>
      <c r="B42" s="24" t="s">
        <v>601</v>
      </c>
      <c r="C42" s="24" t="s">
        <v>561</v>
      </c>
      <c r="D42" s="25">
        <v>2425000</v>
      </c>
      <c r="E42" s="25">
        <v>11</v>
      </c>
    </row>
    <row r="43" spans="1:5" ht="13.5" customHeight="1" x14ac:dyDescent="0.3">
      <c r="A43" s="23">
        <v>36608</v>
      </c>
      <c r="B43" s="24" t="s">
        <v>602</v>
      </c>
      <c r="C43" s="24" t="s">
        <v>552</v>
      </c>
      <c r="D43" s="25">
        <v>18230</v>
      </c>
      <c r="E43" s="25">
        <v>21</v>
      </c>
    </row>
    <row r="44" spans="1:5" ht="13.5" customHeight="1" x14ac:dyDescent="0.3">
      <c r="A44" s="23">
        <v>36609</v>
      </c>
      <c r="B44" s="24" t="s">
        <v>593</v>
      </c>
      <c r="C44" s="24" t="s">
        <v>584</v>
      </c>
      <c r="D44" s="25">
        <v>78530</v>
      </c>
      <c r="E44" s="25">
        <v>25</v>
      </c>
    </row>
    <row r="45" spans="1:5" ht="13.5" customHeight="1" x14ac:dyDescent="0.3">
      <c r="A45" s="23">
        <v>36609</v>
      </c>
      <c r="B45" s="24" t="s">
        <v>603</v>
      </c>
      <c r="C45" s="24" t="s">
        <v>584</v>
      </c>
      <c r="D45" s="25">
        <v>21000</v>
      </c>
      <c r="E45" s="25">
        <v>18</v>
      </c>
    </row>
    <row r="46" spans="1:5" ht="13.5" customHeight="1" x14ac:dyDescent="0.3">
      <c r="A46" s="23">
        <v>36612</v>
      </c>
      <c r="B46" s="24" t="s">
        <v>604</v>
      </c>
      <c r="C46" s="24" t="s">
        <v>605</v>
      </c>
      <c r="D46" s="25">
        <v>34900</v>
      </c>
      <c r="E46" s="25">
        <v>16</v>
      </c>
    </row>
    <row r="47" spans="1:5" ht="13.5" customHeight="1" x14ac:dyDescent="0.3">
      <c r="A47" s="23">
        <v>36614</v>
      </c>
      <c r="B47" s="24" t="s">
        <v>597</v>
      </c>
      <c r="C47" s="24" t="s">
        <v>582</v>
      </c>
      <c r="D47" s="25">
        <v>8000</v>
      </c>
      <c r="E47" s="25">
        <v>22</v>
      </c>
    </row>
    <row r="48" spans="1:5" ht="13.5" customHeight="1" x14ac:dyDescent="0.3">
      <c r="A48" s="23">
        <v>36614</v>
      </c>
      <c r="B48" s="24" t="s">
        <v>606</v>
      </c>
      <c r="C48" s="24" t="s">
        <v>555</v>
      </c>
      <c r="D48" s="25">
        <v>24660</v>
      </c>
      <c r="E48" s="25">
        <v>27</v>
      </c>
    </row>
    <row r="49" spans="1:5" ht="13.5" customHeight="1" x14ac:dyDescent="0.3">
      <c r="A49" s="23">
        <v>36616</v>
      </c>
      <c r="B49" s="24" t="s">
        <v>607</v>
      </c>
      <c r="C49" s="24" t="s">
        <v>605</v>
      </c>
      <c r="D49" s="25">
        <v>22450</v>
      </c>
      <c r="E49" s="25">
        <v>18</v>
      </c>
    </row>
    <row r="50" spans="1:5" ht="13.5" customHeight="1" x14ac:dyDescent="0.3">
      <c r="A50" s="23">
        <v>36622</v>
      </c>
      <c r="B50" s="24" t="s">
        <v>607</v>
      </c>
      <c r="C50" s="24" t="s">
        <v>605</v>
      </c>
      <c r="D50" s="25">
        <v>44950</v>
      </c>
      <c r="E50" s="25">
        <v>20</v>
      </c>
    </row>
    <row r="51" spans="1:5" ht="13.5" customHeight="1" x14ac:dyDescent="0.3">
      <c r="A51" s="23">
        <v>36624</v>
      </c>
      <c r="B51" s="24" t="s">
        <v>608</v>
      </c>
      <c r="C51" s="24" t="s">
        <v>561</v>
      </c>
      <c r="D51" s="25">
        <v>55600</v>
      </c>
      <c r="E51" s="25">
        <v>11</v>
      </c>
    </row>
    <row r="52" spans="1:5" ht="13.5" customHeight="1" x14ac:dyDescent="0.3">
      <c r="A52" s="23">
        <v>36629</v>
      </c>
      <c r="B52" s="24" t="s">
        <v>609</v>
      </c>
      <c r="C52" s="24" t="s">
        <v>610</v>
      </c>
      <c r="D52" s="25">
        <v>84500</v>
      </c>
      <c r="E52" s="25">
        <v>21</v>
      </c>
    </row>
    <row r="53" spans="1:5" ht="13.5" customHeight="1" x14ac:dyDescent="0.3">
      <c r="A53" s="23">
        <v>36632</v>
      </c>
      <c r="B53" s="24" t="s">
        <v>587</v>
      </c>
      <c r="C53" s="24" t="s">
        <v>552</v>
      </c>
      <c r="D53" s="25">
        <v>51800</v>
      </c>
      <c r="E53" s="25">
        <v>21</v>
      </c>
    </row>
    <row r="54" spans="1:5" ht="13.5" customHeight="1" x14ac:dyDescent="0.3">
      <c r="A54" s="23">
        <v>36632</v>
      </c>
      <c r="B54" s="24" t="s">
        <v>571</v>
      </c>
      <c r="C54" s="24" t="s">
        <v>552</v>
      </c>
      <c r="D54" s="25">
        <v>31000</v>
      </c>
      <c r="E54" s="25">
        <v>16</v>
      </c>
    </row>
    <row r="55" spans="1:5" ht="13.5" customHeight="1" x14ac:dyDescent="0.3">
      <c r="A55" s="23">
        <v>36637</v>
      </c>
      <c r="B55" s="24" t="s">
        <v>571</v>
      </c>
      <c r="C55" s="24" t="s">
        <v>552</v>
      </c>
      <c r="D55" s="25">
        <v>81500</v>
      </c>
      <c r="E55" s="25">
        <v>25</v>
      </c>
    </row>
    <row r="56" spans="1:5" ht="13.5" customHeight="1" x14ac:dyDescent="0.3">
      <c r="A56" s="23">
        <v>36637</v>
      </c>
      <c r="B56" s="24" t="s">
        <v>588</v>
      </c>
      <c r="C56" s="24" t="s">
        <v>572</v>
      </c>
      <c r="D56" s="25">
        <v>183900</v>
      </c>
      <c r="E56" s="25">
        <v>18</v>
      </c>
    </row>
    <row r="57" spans="1:5" ht="13.5" customHeight="1" x14ac:dyDescent="0.3">
      <c r="A57" s="23">
        <v>36637</v>
      </c>
      <c r="B57" s="24" t="s">
        <v>560</v>
      </c>
      <c r="C57" s="24" t="s">
        <v>559</v>
      </c>
      <c r="D57" s="25">
        <v>13500</v>
      </c>
      <c r="E57" s="25">
        <v>18</v>
      </c>
    </row>
    <row r="58" spans="1:5" ht="13.5" customHeight="1" x14ac:dyDescent="0.3">
      <c r="A58" s="23">
        <v>36638</v>
      </c>
      <c r="B58" s="24" t="s">
        <v>611</v>
      </c>
      <c r="C58" s="24" t="s">
        <v>556</v>
      </c>
      <c r="D58" s="25">
        <v>2010</v>
      </c>
      <c r="E58" s="25">
        <v>21</v>
      </c>
    </row>
    <row r="59" spans="1:5" ht="13.5" customHeight="1" x14ac:dyDescent="0.3">
      <c r="A59" s="23">
        <v>36640</v>
      </c>
      <c r="B59" s="24" t="s">
        <v>612</v>
      </c>
      <c r="C59" s="24" t="s">
        <v>605</v>
      </c>
      <c r="D59" s="25">
        <v>36300</v>
      </c>
      <c r="E59" s="25">
        <v>23</v>
      </c>
    </row>
    <row r="60" spans="1:5" ht="13.5" customHeight="1" x14ac:dyDescent="0.3">
      <c r="A60" s="23">
        <v>36642</v>
      </c>
      <c r="B60" s="24" t="s">
        <v>602</v>
      </c>
      <c r="C60" s="24" t="s">
        <v>552</v>
      </c>
      <c r="D60" s="25">
        <v>7640</v>
      </c>
      <c r="E60" s="25">
        <v>20</v>
      </c>
    </row>
    <row r="61" spans="1:5" ht="13.5" customHeight="1" x14ac:dyDescent="0.3">
      <c r="A61" s="23">
        <v>36644</v>
      </c>
      <c r="B61" s="24" t="s">
        <v>583</v>
      </c>
      <c r="C61" s="24" t="s">
        <v>584</v>
      </c>
      <c r="D61" s="25">
        <v>18000</v>
      </c>
      <c r="E61" s="25">
        <v>21</v>
      </c>
    </row>
    <row r="62" spans="1:5" ht="13.5" customHeight="1" x14ac:dyDescent="0.3">
      <c r="A62" s="23">
        <v>36645</v>
      </c>
      <c r="B62" s="24" t="s">
        <v>611</v>
      </c>
      <c r="C62" s="24" t="s">
        <v>556</v>
      </c>
      <c r="D62" s="25">
        <v>8730</v>
      </c>
      <c r="E62" s="25">
        <v>18</v>
      </c>
    </row>
    <row r="63" spans="1:5" ht="13.5" customHeight="1" x14ac:dyDescent="0.3">
      <c r="A63" s="23">
        <v>36645</v>
      </c>
      <c r="B63" s="24" t="s">
        <v>583</v>
      </c>
      <c r="C63" s="24" t="s">
        <v>584</v>
      </c>
      <c r="D63" s="25">
        <v>19000</v>
      </c>
      <c r="E63" s="25">
        <v>12</v>
      </c>
    </row>
    <row r="64" spans="1:5" ht="13.5" customHeight="1" x14ac:dyDescent="0.3">
      <c r="A64" s="23">
        <v>36649</v>
      </c>
      <c r="B64" s="24" t="s">
        <v>601</v>
      </c>
      <c r="C64" s="24" t="s">
        <v>561</v>
      </c>
      <c r="D64" s="25">
        <v>2425000</v>
      </c>
      <c r="E64" s="25">
        <v>21</v>
      </c>
    </row>
    <row r="65" spans="1:5" ht="13.5" customHeight="1" x14ac:dyDescent="0.3">
      <c r="A65" s="23">
        <v>36651</v>
      </c>
      <c r="B65" s="24" t="s">
        <v>601</v>
      </c>
      <c r="C65" s="24" t="s">
        <v>561</v>
      </c>
      <c r="D65" s="25">
        <v>1860000</v>
      </c>
      <c r="E65" s="25">
        <v>19</v>
      </c>
    </row>
    <row r="66" spans="1:5" ht="13.5" customHeight="1" x14ac:dyDescent="0.3">
      <c r="A66" s="23">
        <v>36652</v>
      </c>
      <c r="B66" s="24" t="s">
        <v>613</v>
      </c>
      <c r="C66" s="24" t="s">
        <v>556</v>
      </c>
      <c r="D66" s="25">
        <v>6570</v>
      </c>
      <c r="E66" s="25">
        <v>13</v>
      </c>
    </row>
    <row r="67" spans="1:5" ht="13.5" customHeight="1" x14ac:dyDescent="0.3">
      <c r="A67" s="23">
        <v>36653</v>
      </c>
      <c r="B67" s="24" t="s">
        <v>614</v>
      </c>
      <c r="C67" s="24" t="s">
        <v>615</v>
      </c>
      <c r="D67" s="25">
        <v>14000</v>
      </c>
      <c r="E67" s="25">
        <v>16</v>
      </c>
    </row>
    <row r="68" spans="1:5" ht="13.5" customHeight="1" x14ac:dyDescent="0.3">
      <c r="A68" s="23">
        <v>36665</v>
      </c>
      <c r="B68" s="24" t="s">
        <v>616</v>
      </c>
      <c r="C68" s="24" t="s">
        <v>558</v>
      </c>
      <c r="D68" s="25">
        <v>29980</v>
      </c>
      <c r="E68" s="25">
        <v>19</v>
      </c>
    </row>
    <row r="69" spans="1:5" ht="13.5" customHeight="1" x14ac:dyDescent="0.3">
      <c r="A69" s="23">
        <v>36666</v>
      </c>
      <c r="B69" s="24" t="s">
        <v>617</v>
      </c>
      <c r="C69" s="24" t="s">
        <v>555</v>
      </c>
      <c r="D69" s="25">
        <v>17950</v>
      </c>
      <c r="E69" s="25">
        <v>17</v>
      </c>
    </row>
    <row r="70" spans="1:5" ht="13.5" customHeight="1" x14ac:dyDescent="0.3">
      <c r="A70" s="23">
        <v>36666</v>
      </c>
      <c r="B70" s="24" t="s">
        <v>606</v>
      </c>
      <c r="C70" s="24" t="s">
        <v>555</v>
      </c>
      <c r="D70" s="25">
        <v>32320</v>
      </c>
      <c r="E70" s="25">
        <v>20</v>
      </c>
    </row>
    <row r="71" spans="1:5" ht="13.5" customHeight="1" x14ac:dyDescent="0.3">
      <c r="A71" s="23">
        <v>36667</v>
      </c>
      <c r="B71" s="24" t="s">
        <v>618</v>
      </c>
      <c r="C71" s="24" t="s">
        <v>598</v>
      </c>
      <c r="D71" s="25">
        <v>27350</v>
      </c>
      <c r="E71" s="25">
        <v>19</v>
      </c>
    </row>
    <row r="72" spans="1:5" ht="13.5" customHeight="1" x14ac:dyDescent="0.3">
      <c r="A72" s="23">
        <v>36672</v>
      </c>
      <c r="B72" s="24" t="s">
        <v>614</v>
      </c>
      <c r="C72" s="24" t="s">
        <v>615</v>
      </c>
      <c r="D72" s="25">
        <v>15000</v>
      </c>
      <c r="E72" s="25">
        <v>20</v>
      </c>
    </row>
    <row r="73" spans="1:5" ht="13.5" customHeight="1" x14ac:dyDescent="0.3">
      <c r="A73" s="23">
        <v>36681</v>
      </c>
      <c r="B73" s="24" t="s">
        <v>560</v>
      </c>
      <c r="C73" s="24" t="s">
        <v>559</v>
      </c>
      <c r="D73" s="25">
        <v>13500</v>
      </c>
      <c r="E73" s="25">
        <v>21</v>
      </c>
    </row>
    <row r="74" spans="1:5" ht="13.5" customHeight="1" x14ac:dyDescent="0.3">
      <c r="A74" s="23">
        <v>36682</v>
      </c>
      <c r="B74" s="24" t="s">
        <v>613</v>
      </c>
      <c r="C74" s="24" t="s">
        <v>556</v>
      </c>
      <c r="D74" s="25">
        <v>8600</v>
      </c>
      <c r="E74" s="25">
        <v>22</v>
      </c>
    </row>
    <row r="75" spans="1:5" ht="13.5" customHeight="1" x14ac:dyDescent="0.3">
      <c r="A75" s="23">
        <v>36685</v>
      </c>
      <c r="B75" s="24" t="s">
        <v>557</v>
      </c>
      <c r="C75" s="24" t="s">
        <v>558</v>
      </c>
      <c r="D75" s="25">
        <v>15980</v>
      </c>
      <c r="E75" s="25">
        <v>14</v>
      </c>
    </row>
    <row r="76" spans="1:5" ht="13.5" customHeight="1" x14ac:dyDescent="0.3">
      <c r="A76" s="23">
        <v>36686</v>
      </c>
      <c r="B76" s="24" t="s">
        <v>602</v>
      </c>
      <c r="C76" s="24" t="s">
        <v>552</v>
      </c>
      <c r="D76" s="25">
        <v>7640</v>
      </c>
      <c r="E76" s="25">
        <v>22</v>
      </c>
    </row>
    <row r="77" spans="1:5" ht="13.5" customHeight="1" x14ac:dyDescent="0.3">
      <c r="A77" s="23">
        <v>36697</v>
      </c>
      <c r="B77" s="24" t="s">
        <v>619</v>
      </c>
      <c r="C77" s="24" t="s">
        <v>582</v>
      </c>
      <c r="D77" s="25">
        <v>40650</v>
      </c>
      <c r="E77" s="25">
        <v>17</v>
      </c>
    </row>
    <row r="78" spans="1:5" ht="13.5" customHeight="1" x14ac:dyDescent="0.3">
      <c r="A78" s="23">
        <v>36700</v>
      </c>
      <c r="B78" s="24" t="s">
        <v>620</v>
      </c>
      <c r="C78" s="24" t="s">
        <v>555</v>
      </c>
      <c r="D78" s="25">
        <v>50280</v>
      </c>
      <c r="E78" s="25">
        <v>20</v>
      </c>
    </row>
    <row r="79" spans="1:5" ht="13.5" customHeight="1" x14ac:dyDescent="0.3">
      <c r="A79" s="23">
        <v>36700</v>
      </c>
      <c r="B79" s="24" t="s">
        <v>620</v>
      </c>
      <c r="C79" s="24" t="s">
        <v>555</v>
      </c>
      <c r="D79" s="25">
        <v>1050</v>
      </c>
      <c r="E79" s="25">
        <v>21</v>
      </c>
    </row>
    <row r="80" spans="1:5" ht="13.5" customHeight="1" x14ac:dyDescent="0.3">
      <c r="A80" s="23">
        <v>36705</v>
      </c>
      <c r="B80" s="24" t="s">
        <v>621</v>
      </c>
      <c r="C80" s="24" t="s">
        <v>556</v>
      </c>
      <c r="D80" s="25">
        <v>4950</v>
      </c>
      <c r="E80" s="25">
        <v>28</v>
      </c>
    </row>
    <row r="81" spans="4:5" ht="13.5" customHeight="1" x14ac:dyDescent="0.3">
      <c r="D81" s="25"/>
      <c r="E81" s="25"/>
    </row>
    <row r="82" spans="4:5" ht="13.5" customHeight="1" x14ac:dyDescent="0.3">
      <c r="D82" s="25"/>
      <c r="E82" s="25"/>
    </row>
    <row r="83" spans="4:5" ht="13.5" customHeight="1" x14ac:dyDescent="0.3">
      <c r="D83" s="25"/>
      <c r="E83" s="25"/>
    </row>
    <row r="84" spans="4:5" ht="13.5" customHeight="1" x14ac:dyDescent="0.3">
      <c r="D84" s="25"/>
      <c r="E84" s="25"/>
    </row>
    <row r="85" spans="4:5" ht="13.5" customHeight="1" x14ac:dyDescent="0.3">
      <c r="D85" s="25"/>
      <c r="E85" s="25"/>
    </row>
    <row r="86" spans="4:5" ht="13.5" customHeight="1" x14ac:dyDescent="0.3">
      <c r="D86" s="25"/>
      <c r="E86" s="25"/>
    </row>
    <row r="87" spans="4:5" ht="13.5" customHeight="1" x14ac:dyDescent="0.3">
      <c r="D87" s="25"/>
      <c r="E87" s="25"/>
    </row>
    <row r="88" spans="4:5" ht="13.5" customHeight="1" x14ac:dyDescent="0.3">
      <c r="D88" s="25"/>
      <c r="E88" s="25"/>
    </row>
    <row r="89" spans="4:5" ht="13.5" customHeight="1" x14ac:dyDescent="0.3">
      <c r="D89" s="25"/>
      <c r="E89" s="25"/>
    </row>
    <row r="90" spans="4:5" ht="13.5" customHeight="1" x14ac:dyDescent="0.3">
      <c r="D90" s="25"/>
      <c r="E90" s="25"/>
    </row>
    <row r="91" spans="4:5" ht="13.5" customHeight="1" x14ac:dyDescent="0.3">
      <c r="D91" s="25"/>
      <c r="E91" s="25"/>
    </row>
    <row r="92" spans="4:5" ht="13.5" customHeight="1" x14ac:dyDescent="0.3">
      <c r="D92" s="25"/>
      <c r="E92" s="25"/>
    </row>
    <row r="93" spans="4:5" ht="13.5" customHeight="1" x14ac:dyDescent="0.3">
      <c r="D93" s="25"/>
      <c r="E93" s="25"/>
    </row>
    <row r="94" spans="4:5" ht="13.5" customHeight="1" x14ac:dyDescent="0.3">
      <c r="D94" s="25"/>
      <c r="E94" s="25"/>
    </row>
    <row r="95" spans="4:5" ht="13.5" customHeight="1" x14ac:dyDescent="0.3">
      <c r="D95" s="25"/>
      <c r="E95" s="25"/>
    </row>
    <row r="96" spans="4:5" ht="13.5" customHeight="1" x14ac:dyDescent="0.3">
      <c r="D96" s="25"/>
      <c r="E96" s="25"/>
    </row>
    <row r="97" spans="4:5" ht="13.5" customHeight="1" x14ac:dyDescent="0.3">
      <c r="D97" s="25"/>
      <c r="E97" s="25"/>
    </row>
    <row r="98" spans="4:5" ht="13.5" customHeight="1" x14ac:dyDescent="0.3">
      <c r="D98" s="25"/>
      <c r="E98" s="25"/>
    </row>
    <row r="99" spans="4:5" ht="13.5" customHeight="1" x14ac:dyDescent="0.3">
      <c r="D99" s="25"/>
      <c r="E99" s="25"/>
    </row>
    <row r="100" spans="4:5" ht="13.5" customHeight="1" x14ac:dyDescent="0.3">
      <c r="D100" s="25"/>
      <c r="E100" s="25"/>
    </row>
    <row r="101" spans="4:5" ht="13.5" customHeight="1" x14ac:dyDescent="0.3">
      <c r="D101" s="25"/>
      <c r="E101" s="25"/>
    </row>
    <row r="102" spans="4:5" ht="13.5" customHeight="1" x14ac:dyDescent="0.3">
      <c r="D102" s="25"/>
      <c r="E102" s="25"/>
    </row>
    <row r="103" spans="4:5" ht="13.5" customHeight="1" x14ac:dyDescent="0.3">
      <c r="D103" s="25"/>
      <c r="E103" s="25"/>
    </row>
    <row r="104" spans="4:5" ht="13.5" customHeight="1" x14ac:dyDescent="0.3">
      <c r="D104" s="25"/>
      <c r="E104" s="25"/>
    </row>
    <row r="105" spans="4:5" ht="13.5" customHeight="1" x14ac:dyDescent="0.3">
      <c r="D105" s="25"/>
      <c r="E105" s="25"/>
    </row>
    <row r="106" spans="4:5" ht="13.5" customHeight="1" x14ac:dyDescent="0.3">
      <c r="D106" s="25"/>
      <c r="E106" s="25"/>
    </row>
    <row r="107" spans="4:5" ht="13.5" customHeight="1" x14ac:dyDescent="0.3">
      <c r="D107" s="25"/>
      <c r="E107" s="25"/>
    </row>
    <row r="108" spans="4:5" ht="13.5" customHeight="1" x14ac:dyDescent="0.3">
      <c r="D108" s="25"/>
      <c r="E108" s="25"/>
    </row>
    <row r="109" spans="4:5" ht="13.5" customHeight="1" x14ac:dyDescent="0.3">
      <c r="D109" s="25"/>
      <c r="E109" s="25"/>
    </row>
    <row r="110" spans="4:5" ht="13.5" customHeight="1" x14ac:dyDescent="0.3">
      <c r="D110" s="25"/>
      <c r="E110" s="25"/>
    </row>
    <row r="111" spans="4:5" ht="13.5" customHeight="1" x14ac:dyDescent="0.3">
      <c r="D111" s="25"/>
      <c r="E111" s="25"/>
    </row>
    <row r="112" spans="4:5" ht="13.5" customHeight="1" x14ac:dyDescent="0.3">
      <c r="D112" s="25"/>
      <c r="E112" s="25"/>
    </row>
    <row r="113" spans="4:5" ht="13.5" customHeight="1" x14ac:dyDescent="0.3">
      <c r="D113" s="25"/>
      <c r="E113" s="25"/>
    </row>
    <row r="114" spans="4:5" ht="13.5" customHeight="1" x14ac:dyDescent="0.3">
      <c r="D114" s="25"/>
      <c r="E114" s="25"/>
    </row>
    <row r="115" spans="4:5" ht="13.5" customHeight="1" x14ac:dyDescent="0.3">
      <c r="D115" s="25"/>
      <c r="E115" s="25"/>
    </row>
    <row r="116" spans="4:5" ht="13.5" customHeight="1" x14ac:dyDescent="0.3">
      <c r="D116" s="25"/>
      <c r="E116" s="25"/>
    </row>
    <row r="117" spans="4:5" ht="13.5" customHeight="1" x14ac:dyDescent="0.3">
      <c r="D117" s="25"/>
      <c r="E117" s="25"/>
    </row>
    <row r="118" spans="4:5" ht="13.5" customHeight="1" x14ac:dyDescent="0.3">
      <c r="D118" s="25"/>
      <c r="E118" s="25"/>
    </row>
    <row r="119" spans="4:5" ht="13.5" customHeight="1" x14ac:dyDescent="0.3">
      <c r="D119" s="25"/>
      <c r="E119" s="25"/>
    </row>
    <row r="120" spans="4:5" ht="13.5" customHeight="1" x14ac:dyDescent="0.3">
      <c r="D120" s="25"/>
      <c r="E120" s="25"/>
    </row>
    <row r="121" spans="4:5" ht="13.5" customHeight="1" x14ac:dyDescent="0.3">
      <c r="D121" s="25"/>
      <c r="E121" s="25"/>
    </row>
    <row r="122" spans="4:5" ht="13.5" customHeight="1" x14ac:dyDescent="0.3">
      <c r="D122" s="25"/>
      <c r="E122" s="25"/>
    </row>
    <row r="123" spans="4:5" ht="13.5" customHeight="1" x14ac:dyDescent="0.3">
      <c r="D123" s="25"/>
      <c r="E123" s="25"/>
    </row>
    <row r="124" spans="4:5" ht="13.5" customHeight="1" x14ac:dyDescent="0.3">
      <c r="D124" s="25"/>
      <c r="E124" s="25"/>
    </row>
    <row r="125" spans="4:5" ht="13.5" customHeight="1" x14ac:dyDescent="0.3">
      <c r="D125" s="25"/>
      <c r="E125" s="25"/>
    </row>
    <row r="126" spans="4:5" ht="13.5" customHeight="1" x14ac:dyDescent="0.3">
      <c r="D126" s="25"/>
      <c r="E126" s="25"/>
    </row>
    <row r="127" spans="4:5" ht="13.5" customHeight="1" x14ac:dyDescent="0.3">
      <c r="D127" s="25"/>
      <c r="E127" s="25"/>
    </row>
    <row r="128" spans="4:5" ht="13.5" customHeight="1" x14ac:dyDescent="0.3">
      <c r="D128" s="25"/>
      <c r="E128" s="25"/>
    </row>
    <row r="129" spans="4:5" ht="13.5" customHeight="1" x14ac:dyDescent="0.3">
      <c r="D129" s="25"/>
      <c r="E129" s="25"/>
    </row>
    <row r="130" spans="4:5" ht="13.5" customHeight="1" x14ac:dyDescent="0.3">
      <c r="D130" s="25"/>
      <c r="E130" s="25"/>
    </row>
    <row r="131" spans="4:5" ht="13.5" customHeight="1" x14ac:dyDescent="0.3">
      <c r="D131" s="25"/>
      <c r="E131" s="25"/>
    </row>
    <row r="132" spans="4:5" ht="13.5" customHeight="1" x14ac:dyDescent="0.3">
      <c r="D132" s="25"/>
      <c r="E132" s="25"/>
    </row>
    <row r="133" spans="4:5" ht="13.5" customHeight="1" x14ac:dyDescent="0.3">
      <c r="D133" s="25"/>
      <c r="E133" s="25"/>
    </row>
    <row r="134" spans="4:5" ht="13.5" customHeight="1" x14ac:dyDescent="0.3">
      <c r="D134" s="25"/>
      <c r="E134" s="25"/>
    </row>
    <row r="135" spans="4:5" ht="13.5" customHeight="1" x14ac:dyDescent="0.3">
      <c r="D135" s="25"/>
      <c r="E135" s="25"/>
    </row>
    <row r="136" spans="4:5" ht="13.5" customHeight="1" x14ac:dyDescent="0.3">
      <c r="D136" s="25"/>
      <c r="E136" s="25"/>
    </row>
    <row r="137" spans="4:5" ht="13.5" customHeight="1" x14ac:dyDescent="0.3">
      <c r="D137" s="25"/>
      <c r="E137" s="25"/>
    </row>
    <row r="138" spans="4:5" ht="13.5" customHeight="1" x14ac:dyDescent="0.3">
      <c r="D138" s="25"/>
      <c r="E138" s="25"/>
    </row>
    <row r="139" spans="4:5" ht="13.5" customHeight="1" x14ac:dyDescent="0.3">
      <c r="D139" s="25"/>
      <c r="E139" s="25"/>
    </row>
    <row r="140" spans="4:5" ht="13.5" customHeight="1" x14ac:dyDescent="0.3">
      <c r="D140" s="25"/>
      <c r="E140" s="25"/>
    </row>
    <row r="141" spans="4:5" ht="13.5" customHeight="1" x14ac:dyDescent="0.3">
      <c r="D141" s="25"/>
      <c r="E141" s="25"/>
    </row>
    <row r="142" spans="4:5" ht="13.5" customHeight="1" x14ac:dyDescent="0.3">
      <c r="D142" s="25"/>
      <c r="E142" s="25"/>
    </row>
    <row r="143" spans="4:5" ht="13.5" customHeight="1" x14ac:dyDescent="0.3">
      <c r="D143" s="25"/>
      <c r="E143" s="25"/>
    </row>
    <row r="144" spans="4:5" ht="13.5" customHeight="1" x14ac:dyDescent="0.3">
      <c r="D144" s="25"/>
      <c r="E144" s="25"/>
    </row>
    <row r="145" spans="4:5" ht="13.5" customHeight="1" x14ac:dyDescent="0.3">
      <c r="D145" s="25"/>
      <c r="E145" s="25"/>
    </row>
    <row r="146" spans="4:5" ht="13.5" customHeight="1" x14ac:dyDescent="0.3">
      <c r="D146" s="25"/>
      <c r="E146" s="25"/>
    </row>
    <row r="147" spans="4:5" ht="13.5" customHeight="1" x14ac:dyDescent="0.3">
      <c r="D147" s="25"/>
      <c r="E147" s="25"/>
    </row>
    <row r="148" spans="4:5" ht="13.5" customHeight="1" x14ac:dyDescent="0.3">
      <c r="D148" s="25"/>
      <c r="E148" s="25"/>
    </row>
    <row r="149" spans="4:5" ht="13.5" customHeight="1" x14ac:dyDescent="0.3">
      <c r="D149" s="25"/>
      <c r="E149" s="25"/>
    </row>
    <row r="150" spans="4:5" ht="13.5" customHeight="1" x14ac:dyDescent="0.3">
      <c r="D150" s="25"/>
      <c r="E150" s="25"/>
    </row>
    <row r="151" spans="4:5" ht="13.5" customHeight="1" x14ac:dyDescent="0.3">
      <c r="D151" s="25"/>
      <c r="E151" s="25"/>
    </row>
    <row r="152" spans="4:5" ht="13.5" customHeight="1" x14ac:dyDescent="0.3">
      <c r="D152" s="25"/>
      <c r="E152" s="25"/>
    </row>
    <row r="153" spans="4:5" ht="13.5" customHeight="1" x14ac:dyDescent="0.3">
      <c r="D153" s="25"/>
      <c r="E153" s="25"/>
    </row>
    <row r="154" spans="4:5" ht="13.5" customHeight="1" x14ac:dyDescent="0.3">
      <c r="D154" s="25"/>
      <c r="E154" s="25"/>
    </row>
    <row r="155" spans="4:5" ht="13.5" customHeight="1" x14ac:dyDescent="0.3">
      <c r="D155" s="25"/>
      <c r="E155" s="25"/>
    </row>
    <row r="156" spans="4:5" ht="13.5" customHeight="1" x14ac:dyDescent="0.3">
      <c r="D156" s="25"/>
      <c r="E156" s="25"/>
    </row>
    <row r="157" spans="4:5" ht="13.5" customHeight="1" x14ac:dyDescent="0.3">
      <c r="D157" s="25"/>
      <c r="E157" s="25"/>
    </row>
    <row r="158" spans="4:5" ht="13.5" customHeight="1" x14ac:dyDescent="0.3">
      <c r="D158" s="25"/>
      <c r="E158" s="25"/>
    </row>
    <row r="159" spans="4:5" ht="13.5" customHeight="1" x14ac:dyDescent="0.3">
      <c r="D159" s="25"/>
      <c r="E159" s="25"/>
    </row>
    <row r="160" spans="4:5" ht="13.5" customHeight="1" x14ac:dyDescent="0.3">
      <c r="D160" s="25"/>
      <c r="E160" s="25"/>
    </row>
    <row r="161" spans="4:5" ht="13.5" customHeight="1" x14ac:dyDescent="0.3">
      <c r="D161" s="25"/>
      <c r="E161" s="25"/>
    </row>
    <row r="162" spans="4:5" ht="13.5" customHeight="1" x14ac:dyDescent="0.3">
      <c r="D162" s="25"/>
      <c r="E162" s="25"/>
    </row>
    <row r="163" spans="4:5" ht="13.5" customHeight="1" x14ac:dyDescent="0.3">
      <c r="D163" s="25"/>
      <c r="E163" s="25"/>
    </row>
    <row r="164" spans="4:5" ht="13.5" customHeight="1" x14ac:dyDescent="0.3">
      <c r="D164" s="25"/>
      <c r="E164" s="25"/>
    </row>
    <row r="165" spans="4:5" ht="13.5" customHeight="1" x14ac:dyDescent="0.3">
      <c r="D165" s="25"/>
      <c r="E165" s="25"/>
    </row>
    <row r="166" spans="4:5" ht="13.5" customHeight="1" x14ac:dyDescent="0.3">
      <c r="D166" s="25"/>
      <c r="E166" s="25"/>
    </row>
    <row r="167" spans="4:5" ht="13.5" customHeight="1" x14ac:dyDescent="0.3">
      <c r="D167" s="25"/>
      <c r="E167" s="25"/>
    </row>
    <row r="168" spans="4:5" ht="13.5" customHeight="1" x14ac:dyDescent="0.3">
      <c r="D168" s="25"/>
      <c r="E168" s="25"/>
    </row>
    <row r="169" spans="4:5" ht="13.5" customHeight="1" x14ac:dyDescent="0.3">
      <c r="D169" s="25"/>
      <c r="E169" s="25"/>
    </row>
    <row r="170" spans="4:5" ht="13.5" customHeight="1" x14ac:dyDescent="0.3">
      <c r="D170" s="25"/>
      <c r="E170" s="25"/>
    </row>
    <row r="171" spans="4:5" ht="13.5" customHeight="1" x14ac:dyDescent="0.3">
      <c r="D171" s="25"/>
      <c r="E171" s="25"/>
    </row>
    <row r="172" spans="4:5" ht="13.5" customHeight="1" x14ac:dyDescent="0.3">
      <c r="D172" s="25"/>
      <c r="E172" s="25"/>
    </row>
    <row r="173" spans="4:5" ht="13.5" customHeight="1" x14ac:dyDescent="0.3">
      <c r="D173" s="25"/>
      <c r="E173" s="25"/>
    </row>
    <row r="174" spans="4:5" ht="13.5" customHeight="1" x14ac:dyDescent="0.3">
      <c r="D174" s="25"/>
      <c r="E174" s="25"/>
    </row>
    <row r="175" spans="4:5" ht="13.5" customHeight="1" x14ac:dyDescent="0.3">
      <c r="D175" s="25"/>
      <c r="E175" s="25"/>
    </row>
    <row r="176" spans="4:5" ht="13.5" customHeight="1" x14ac:dyDescent="0.3">
      <c r="D176" s="25"/>
      <c r="E176" s="25"/>
    </row>
    <row r="177" spans="4:5" ht="13.5" customHeight="1" x14ac:dyDescent="0.3">
      <c r="D177" s="25"/>
      <c r="E177" s="25"/>
    </row>
    <row r="178" spans="4:5" ht="13.5" customHeight="1" x14ac:dyDescent="0.3">
      <c r="D178" s="25"/>
      <c r="E178" s="25"/>
    </row>
    <row r="179" spans="4:5" ht="13.5" customHeight="1" x14ac:dyDescent="0.3">
      <c r="D179" s="25"/>
      <c r="E179" s="25"/>
    </row>
    <row r="180" spans="4:5" ht="13.5" customHeight="1" x14ac:dyDescent="0.3">
      <c r="D180" s="25"/>
      <c r="E180" s="25"/>
    </row>
    <row r="181" spans="4:5" ht="13.5" customHeight="1" x14ac:dyDescent="0.3">
      <c r="D181" s="25"/>
      <c r="E181" s="25"/>
    </row>
    <row r="182" spans="4:5" ht="13.5" customHeight="1" x14ac:dyDescent="0.3">
      <c r="D182" s="25"/>
      <c r="E182" s="25"/>
    </row>
    <row r="183" spans="4:5" ht="13.5" customHeight="1" x14ac:dyDescent="0.3">
      <c r="D183" s="25"/>
      <c r="E183" s="25"/>
    </row>
    <row r="184" spans="4:5" ht="13.5" customHeight="1" x14ac:dyDescent="0.3">
      <c r="D184" s="25"/>
      <c r="E184" s="25"/>
    </row>
    <row r="185" spans="4:5" ht="13.5" customHeight="1" x14ac:dyDescent="0.3">
      <c r="D185" s="25"/>
      <c r="E185" s="25"/>
    </row>
    <row r="186" spans="4:5" ht="13.5" customHeight="1" x14ac:dyDescent="0.3">
      <c r="D186" s="25"/>
      <c r="E186" s="25"/>
    </row>
    <row r="187" spans="4:5" ht="13.5" customHeight="1" x14ac:dyDescent="0.3">
      <c r="D187" s="25"/>
      <c r="E187" s="25"/>
    </row>
    <row r="188" spans="4:5" ht="13.5" customHeight="1" x14ac:dyDescent="0.3">
      <c r="D188" s="25"/>
      <c r="E188" s="25"/>
    </row>
    <row r="189" spans="4:5" ht="13.5" customHeight="1" x14ac:dyDescent="0.3">
      <c r="D189" s="25"/>
      <c r="E189" s="25"/>
    </row>
    <row r="190" spans="4:5" ht="13.5" customHeight="1" x14ac:dyDescent="0.3">
      <c r="D190" s="25"/>
      <c r="E190" s="25"/>
    </row>
    <row r="191" spans="4:5" ht="13.5" customHeight="1" x14ac:dyDescent="0.3">
      <c r="D191" s="25"/>
      <c r="E191" s="25"/>
    </row>
    <row r="192" spans="4:5" ht="13.5" customHeight="1" x14ac:dyDescent="0.3">
      <c r="D192" s="25"/>
      <c r="E192" s="25"/>
    </row>
    <row r="193" spans="4:5" ht="13.5" customHeight="1" x14ac:dyDescent="0.3">
      <c r="D193" s="25"/>
      <c r="E193" s="25"/>
    </row>
    <row r="194" spans="4:5" ht="13.5" customHeight="1" x14ac:dyDescent="0.3">
      <c r="D194" s="25"/>
      <c r="E194" s="25"/>
    </row>
    <row r="195" spans="4:5" ht="13.5" customHeight="1" x14ac:dyDescent="0.3">
      <c r="D195" s="25"/>
      <c r="E195" s="25"/>
    </row>
    <row r="196" spans="4:5" ht="13.5" customHeight="1" x14ac:dyDescent="0.3">
      <c r="D196" s="25"/>
      <c r="E196" s="25"/>
    </row>
    <row r="197" spans="4:5" ht="13.5" customHeight="1" x14ac:dyDescent="0.3">
      <c r="D197" s="25"/>
      <c r="E197" s="25"/>
    </row>
    <row r="198" spans="4:5" ht="13.5" customHeight="1" x14ac:dyDescent="0.3">
      <c r="D198" s="25"/>
      <c r="E198" s="25"/>
    </row>
    <row r="199" spans="4:5" ht="13.5" customHeight="1" x14ac:dyDescent="0.3">
      <c r="D199" s="25"/>
      <c r="E199" s="25"/>
    </row>
    <row r="200" spans="4:5" ht="13.5" customHeight="1" x14ac:dyDescent="0.3">
      <c r="D200" s="25"/>
      <c r="E200" s="25"/>
    </row>
    <row r="201" spans="4:5" ht="13.5" customHeight="1" x14ac:dyDescent="0.3">
      <c r="D201" s="25"/>
      <c r="E201" s="25"/>
    </row>
    <row r="202" spans="4:5" ht="13.5" customHeight="1" x14ac:dyDescent="0.3">
      <c r="D202" s="25"/>
      <c r="E202" s="25"/>
    </row>
    <row r="203" spans="4:5" ht="13.5" customHeight="1" x14ac:dyDescent="0.3">
      <c r="D203" s="25"/>
      <c r="E203" s="25"/>
    </row>
    <row r="204" spans="4:5" ht="13.5" customHeight="1" x14ac:dyDescent="0.3">
      <c r="D204" s="25"/>
      <c r="E204" s="25"/>
    </row>
    <row r="205" spans="4:5" ht="13.5" customHeight="1" x14ac:dyDescent="0.3">
      <c r="D205" s="25"/>
      <c r="E205" s="25"/>
    </row>
    <row r="206" spans="4:5" ht="13.5" customHeight="1" x14ac:dyDescent="0.3">
      <c r="D206" s="25"/>
      <c r="E206" s="25"/>
    </row>
    <row r="207" spans="4:5" ht="13.5" customHeight="1" x14ac:dyDescent="0.3">
      <c r="D207" s="25"/>
      <c r="E207" s="25"/>
    </row>
    <row r="208" spans="4:5" ht="13.5" customHeight="1" x14ac:dyDescent="0.3">
      <c r="D208" s="25"/>
      <c r="E208" s="25"/>
    </row>
    <row r="209" spans="4:5" ht="13.5" customHeight="1" x14ac:dyDescent="0.3">
      <c r="D209" s="25"/>
      <c r="E209" s="25"/>
    </row>
    <row r="210" spans="4:5" ht="13.5" customHeight="1" x14ac:dyDescent="0.3">
      <c r="D210" s="25"/>
      <c r="E210" s="25"/>
    </row>
    <row r="211" spans="4:5" ht="13.5" customHeight="1" x14ac:dyDescent="0.3">
      <c r="D211" s="25"/>
      <c r="E211" s="25"/>
    </row>
    <row r="212" spans="4:5" ht="13.5" customHeight="1" x14ac:dyDescent="0.3">
      <c r="D212" s="25"/>
      <c r="E212" s="25"/>
    </row>
    <row r="213" spans="4:5" ht="13.5" customHeight="1" x14ac:dyDescent="0.3">
      <c r="D213" s="25"/>
      <c r="E213" s="25"/>
    </row>
    <row r="214" spans="4:5" ht="13.5" customHeight="1" x14ac:dyDescent="0.3">
      <c r="D214" s="25"/>
      <c r="E214" s="25"/>
    </row>
    <row r="215" spans="4:5" ht="13.5" customHeight="1" x14ac:dyDescent="0.3">
      <c r="D215" s="25"/>
      <c r="E215" s="25"/>
    </row>
    <row r="216" spans="4:5" ht="13.5" customHeight="1" x14ac:dyDescent="0.3">
      <c r="D216" s="25"/>
      <c r="E216" s="25"/>
    </row>
    <row r="217" spans="4:5" ht="13.5" customHeight="1" x14ac:dyDescent="0.3">
      <c r="D217" s="25"/>
      <c r="E217" s="25"/>
    </row>
    <row r="218" spans="4:5" ht="13.5" customHeight="1" x14ac:dyDescent="0.3">
      <c r="D218" s="25"/>
      <c r="E218" s="25"/>
    </row>
    <row r="219" spans="4:5" ht="13.5" customHeight="1" x14ac:dyDescent="0.3">
      <c r="D219" s="25"/>
      <c r="E219" s="25"/>
    </row>
    <row r="220" spans="4:5" ht="13.5" customHeight="1" x14ac:dyDescent="0.3">
      <c r="D220" s="25"/>
      <c r="E220" s="25"/>
    </row>
    <row r="221" spans="4:5" ht="13.5" customHeight="1" x14ac:dyDescent="0.3">
      <c r="D221" s="25"/>
      <c r="E221" s="25"/>
    </row>
    <row r="222" spans="4:5" ht="13.5" customHeight="1" x14ac:dyDescent="0.3">
      <c r="D222" s="25"/>
      <c r="E222" s="25"/>
    </row>
    <row r="223" spans="4:5" ht="13.5" customHeight="1" x14ac:dyDescent="0.3">
      <c r="D223" s="25"/>
      <c r="E223" s="25"/>
    </row>
    <row r="224" spans="4:5" ht="13.5" customHeight="1" x14ac:dyDescent="0.3">
      <c r="D224" s="25"/>
      <c r="E224" s="25"/>
    </row>
    <row r="225" spans="4:5" ht="13.5" customHeight="1" x14ac:dyDescent="0.3">
      <c r="D225" s="25"/>
      <c r="E225" s="25"/>
    </row>
    <row r="226" spans="4:5" ht="13.5" customHeight="1" x14ac:dyDescent="0.3">
      <c r="D226" s="25"/>
      <c r="E226" s="25"/>
    </row>
    <row r="227" spans="4:5" ht="13.5" customHeight="1" x14ac:dyDescent="0.3">
      <c r="D227" s="25"/>
      <c r="E227" s="25"/>
    </row>
    <row r="228" spans="4:5" ht="13.5" customHeight="1" x14ac:dyDescent="0.3">
      <c r="D228" s="25"/>
      <c r="E228" s="25"/>
    </row>
    <row r="229" spans="4:5" ht="13.5" customHeight="1" x14ac:dyDescent="0.3">
      <c r="D229" s="25"/>
      <c r="E229" s="25"/>
    </row>
    <row r="230" spans="4:5" ht="13.5" customHeight="1" x14ac:dyDescent="0.3">
      <c r="D230" s="25"/>
      <c r="E230" s="25"/>
    </row>
    <row r="231" spans="4:5" ht="13.5" customHeight="1" x14ac:dyDescent="0.3">
      <c r="D231" s="25"/>
      <c r="E231" s="25"/>
    </row>
    <row r="232" spans="4:5" ht="13.5" customHeight="1" x14ac:dyDescent="0.3">
      <c r="D232" s="25"/>
      <c r="E232" s="25"/>
    </row>
    <row r="233" spans="4:5" ht="13.5" customHeight="1" x14ac:dyDescent="0.3">
      <c r="D233" s="25"/>
      <c r="E233" s="25"/>
    </row>
    <row r="234" spans="4:5" ht="13.5" customHeight="1" x14ac:dyDescent="0.3">
      <c r="D234" s="25"/>
      <c r="E234" s="25"/>
    </row>
    <row r="235" spans="4:5" ht="13.5" customHeight="1" x14ac:dyDescent="0.3">
      <c r="D235" s="25"/>
      <c r="E235" s="25"/>
    </row>
    <row r="236" spans="4:5" ht="13.5" customHeight="1" x14ac:dyDescent="0.3">
      <c r="D236" s="25"/>
      <c r="E236" s="25"/>
    </row>
    <row r="237" spans="4:5" ht="13.5" customHeight="1" x14ac:dyDescent="0.3">
      <c r="D237" s="25"/>
      <c r="E237" s="25"/>
    </row>
    <row r="238" spans="4:5" ht="13.5" customHeight="1" x14ac:dyDescent="0.3">
      <c r="D238" s="25"/>
      <c r="E238" s="25"/>
    </row>
    <row r="239" spans="4:5" ht="13.5" customHeight="1" x14ac:dyDescent="0.3">
      <c r="D239" s="25"/>
      <c r="E239" s="25"/>
    </row>
    <row r="240" spans="4:5" ht="13.5" customHeight="1" x14ac:dyDescent="0.3">
      <c r="D240" s="25"/>
      <c r="E240" s="25"/>
    </row>
    <row r="241" spans="4:5" ht="13.5" customHeight="1" x14ac:dyDescent="0.3">
      <c r="D241" s="25"/>
      <c r="E241" s="25"/>
    </row>
    <row r="242" spans="4:5" ht="13.5" customHeight="1" x14ac:dyDescent="0.3">
      <c r="D242" s="25"/>
      <c r="E242" s="25"/>
    </row>
    <row r="243" spans="4:5" ht="13.5" customHeight="1" x14ac:dyDescent="0.3">
      <c r="D243" s="25"/>
      <c r="E243" s="25"/>
    </row>
    <row r="244" spans="4:5" ht="13.5" customHeight="1" x14ac:dyDescent="0.3">
      <c r="D244" s="25"/>
      <c r="E244" s="25"/>
    </row>
    <row r="245" spans="4:5" ht="13.5" customHeight="1" x14ac:dyDescent="0.3">
      <c r="D245" s="25"/>
      <c r="E245" s="25"/>
    </row>
    <row r="246" spans="4:5" ht="13.5" customHeight="1" x14ac:dyDescent="0.3">
      <c r="D246" s="25"/>
      <c r="E246" s="25"/>
    </row>
    <row r="247" spans="4:5" ht="13.5" customHeight="1" x14ac:dyDescent="0.3">
      <c r="D247" s="25"/>
      <c r="E247" s="25"/>
    </row>
    <row r="248" spans="4:5" ht="13.5" customHeight="1" x14ac:dyDescent="0.3">
      <c r="D248" s="25"/>
      <c r="E248" s="25"/>
    </row>
    <row r="249" spans="4:5" ht="13.5" customHeight="1" x14ac:dyDescent="0.3">
      <c r="D249" s="25"/>
      <c r="E249" s="25"/>
    </row>
    <row r="250" spans="4:5" ht="13.5" customHeight="1" x14ac:dyDescent="0.3">
      <c r="D250" s="25"/>
      <c r="E250" s="25"/>
    </row>
    <row r="251" spans="4:5" ht="13.5" customHeight="1" x14ac:dyDescent="0.3">
      <c r="D251" s="25"/>
      <c r="E251" s="25"/>
    </row>
    <row r="252" spans="4:5" ht="13.5" customHeight="1" x14ac:dyDescent="0.3">
      <c r="D252" s="25"/>
      <c r="E252" s="25"/>
    </row>
    <row r="253" spans="4:5" ht="13.5" customHeight="1" x14ac:dyDescent="0.3">
      <c r="D253" s="25"/>
      <c r="E253" s="25"/>
    </row>
    <row r="254" spans="4:5" ht="13.5" customHeight="1" x14ac:dyDescent="0.3">
      <c r="D254" s="25"/>
      <c r="E254" s="25"/>
    </row>
    <row r="255" spans="4:5" ht="13.5" customHeight="1" x14ac:dyDescent="0.3">
      <c r="D255" s="25"/>
      <c r="E255" s="25"/>
    </row>
    <row r="256" spans="4:5" ht="13.5" customHeight="1" x14ac:dyDescent="0.3">
      <c r="D256" s="25"/>
      <c r="E256" s="25"/>
    </row>
    <row r="257" spans="4:5" ht="13.5" customHeight="1" x14ac:dyDescent="0.3">
      <c r="D257" s="25"/>
      <c r="E257" s="25"/>
    </row>
    <row r="258" spans="4:5" ht="13.5" customHeight="1" x14ac:dyDescent="0.3">
      <c r="D258" s="25"/>
      <c r="E258" s="25"/>
    </row>
    <row r="259" spans="4:5" ht="13.5" customHeight="1" x14ac:dyDescent="0.3">
      <c r="D259" s="25"/>
      <c r="E259" s="25"/>
    </row>
    <row r="260" spans="4:5" ht="13.5" customHeight="1" x14ac:dyDescent="0.3">
      <c r="D260" s="25"/>
      <c r="E260" s="25"/>
    </row>
    <row r="261" spans="4:5" ht="13.5" customHeight="1" x14ac:dyDescent="0.3">
      <c r="D261" s="25"/>
      <c r="E261" s="25"/>
    </row>
    <row r="262" spans="4:5" ht="13.5" customHeight="1" x14ac:dyDescent="0.3">
      <c r="D262" s="25"/>
      <c r="E262" s="25"/>
    </row>
    <row r="263" spans="4:5" ht="13.5" customHeight="1" x14ac:dyDescent="0.3">
      <c r="D263" s="25"/>
      <c r="E263" s="25"/>
    </row>
    <row r="264" spans="4:5" ht="13.5" customHeight="1" x14ac:dyDescent="0.3">
      <c r="D264" s="25"/>
      <c r="E264" s="25"/>
    </row>
    <row r="265" spans="4:5" ht="13.5" customHeight="1" x14ac:dyDescent="0.3">
      <c r="D265" s="25"/>
      <c r="E265" s="25"/>
    </row>
    <row r="266" spans="4:5" ht="13.5" customHeight="1" x14ac:dyDescent="0.3">
      <c r="D266" s="25"/>
      <c r="E266" s="25"/>
    </row>
    <row r="267" spans="4:5" ht="13.5" customHeight="1" x14ac:dyDescent="0.3">
      <c r="D267" s="25"/>
      <c r="E267" s="25"/>
    </row>
    <row r="268" spans="4:5" ht="13.5" customHeight="1" x14ac:dyDescent="0.3">
      <c r="D268" s="25"/>
      <c r="E268" s="25"/>
    </row>
    <row r="269" spans="4:5" ht="13.5" customHeight="1" x14ac:dyDescent="0.3">
      <c r="D269" s="25"/>
      <c r="E269" s="25"/>
    </row>
    <row r="270" spans="4:5" ht="13.5" customHeight="1" x14ac:dyDescent="0.3">
      <c r="D270" s="25"/>
      <c r="E270" s="25"/>
    </row>
    <row r="271" spans="4:5" ht="13.5" customHeight="1" x14ac:dyDescent="0.3">
      <c r="D271" s="25"/>
      <c r="E271" s="25"/>
    </row>
    <row r="272" spans="4:5" ht="13.5" customHeight="1" x14ac:dyDescent="0.3">
      <c r="D272" s="25"/>
      <c r="E272" s="25"/>
    </row>
    <row r="273" spans="4:5" ht="13.5" customHeight="1" x14ac:dyDescent="0.3">
      <c r="D273" s="25"/>
      <c r="E273" s="25"/>
    </row>
    <row r="274" spans="4:5" ht="13.5" customHeight="1" x14ac:dyDescent="0.3">
      <c r="D274" s="25"/>
      <c r="E274" s="25"/>
    </row>
    <row r="275" spans="4:5" ht="13.5" customHeight="1" x14ac:dyDescent="0.3">
      <c r="D275" s="25"/>
      <c r="E275" s="25"/>
    </row>
    <row r="276" spans="4:5" ht="13.5" customHeight="1" x14ac:dyDescent="0.3">
      <c r="D276" s="25"/>
      <c r="E276" s="25"/>
    </row>
    <row r="277" spans="4:5" ht="13.5" customHeight="1" x14ac:dyDescent="0.3">
      <c r="D277" s="25"/>
      <c r="E277" s="25"/>
    </row>
    <row r="278" spans="4:5" ht="13.5" customHeight="1" x14ac:dyDescent="0.3">
      <c r="D278" s="25"/>
      <c r="E278" s="25"/>
    </row>
    <row r="279" spans="4:5" ht="13.5" customHeight="1" x14ac:dyDescent="0.3">
      <c r="D279" s="25"/>
      <c r="E279" s="25"/>
    </row>
    <row r="280" spans="4:5" ht="13.5" customHeight="1" x14ac:dyDescent="0.3">
      <c r="D280" s="25"/>
      <c r="E280" s="25"/>
    </row>
    <row r="281" spans="4:5" ht="13.5" customHeight="1" x14ac:dyDescent="0.3">
      <c r="D281" s="25"/>
      <c r="E281" s="25"/>
    </row>
    <row r="282" spans="4:5" ht="13.5" customHeight="1" x14ac:dyDescent="0.3">
      <c r="D282" s="25"/>
      <c r="E282" s="25"/>
    </row>
    <row r="283" spans="4:5" ht="13.5" customHeight="1" x14ac:dyDescent="0.3">
      <c r="D283" s="25"/>
      <c r="E283" s="25"/>
    </row>
    <row r="284" spans="4:5" ht="13.5" customHeight="1" x14ac:dyDescent="0.3">
      <c r="D284" s="25"/>
      <c r="E284" s="25"/>
    </row>
    <row r="285" spans="4:5" ht="13.5" customHeight="1" x14ac:dyDescent="0.3">
      <c r="D285" s="25"/>
      <c r="E285" s="25"/>
    </row>
    <row r="286" spans="4:5" ht="13.5" customHeight="1" x14ac:dyDescent="0.3">
      <c r="D286" s="25"/>
      <c r="E286" s="25"/>
    </row>
    <row r="287" spans="4:5" ht="13.5" customHeight="1" x14ac:dyDescent="0.3">
      <c r="D287" s="25"/>
      <c r="E287" s="25"/>
    </row>
    <row r="288" spans="4:5" ht="13.5" customHeight="1" x14ac:dyDescent="0.3">
      <c r="D288" s="25"/>
      <c r="E288" s="25"/>
    </row>
    <row r="289" spans="4:5" ht="13.5" customHeight="1" x14ac:dyDescent="0.3">
      <c r="D289" s="25"/>
      <c r="E289" s="25"/>
    </row>
    <row r="290" spans="4:5" ht="13.5" customHeight="1" x14ac:dyDescent="0.3">
      <c r="D290" s="25"/>
      <c r="E290" s="25"/>
    </row>
    <row r="291" spans="4:5" ht="13.5" customHeight="1" x14ac:dyDescent="0.3">
      <c r="D291" s="25"/>
      <c r="E291" s="25"/>
    </row>
    <row r="292" spans="4:5" ht="13.5" customHeight="1" x14ac:dyDescent="0.3">
      <c r="D292" s="25"/>
      <c r="E292" s="25"/>
    </row>
    <row r="293" spans="4:5" ht="13.5" customHeight="1" x14ac:dyDescent="0.3">
      <c r="D293" s="25"/>
      <c r="E293" s="25"/>
    </row>
    <row r="294" spans="4:5" ht="13.5" customHeight="1" x14ac:dyDescent="0.3">
      <c r="D294" s="25"/>
      <c r="E294" s="25"/>
    </row>
    <row r="295" spans="4:5" ht="13.5" customHeight="1" x14ac:dyDescent="0.3">
      <c r="D295" s="25"/>
      <c r="E295" s="25"/>
    </row>
    <row r="296" spans="4:5" ht="13.5" customHeight="1" x14ac:dyDescent="0.3">
      <c r="D296" s="25"/>
      <c r="E296" s="25"/>
    </row>
    <row r="297" spans="4:5" ht="13.5" customHeight="1" x14ac:dyDescent="0.3">
      <c r="D297" s="25"/>
      <c r="E297" s="25"/>
    </row>
    <row r="298" spans="4:5" ht="13.5" customHeight="1" x14ac:dyDescent="0.3">
      <c r="D298" s="25"/>
      <c r="E298" s="25"/>
    </row>
    <row r="299" spans="4:5" ht="13.5" customHeight="1" x14ac:dyDescent="0.3">
      <c r="D299" s="25"/>
      <c r="E299" s="25"/>
    </row>
    <row r="300" spans="4:5" ht="13.5" customHeight="1" x14ac:dyDescent="0.3">
      <c r="D300" s="25"/>
      <c r="E300" s="25"/>
    </row>
    <row r="301" spans="4:5" ht="13.5" customHeight="1" x14ac:dyDescent="0.3">
      <c r="D301" s="25"/>
      <c r="E301" s="25"/>
    </row>
    <row r="302" spans="4:5" ht="13.5" customHeight="1" x14ac:dyDescent="0.3">
      <c r="D302" s="25"/>
      <c r="E302" s="25"/>
    </row>
    <row r="303" spans="4:5" ht="13.5" customHeight="1" x14ac:dyDescent="0.3">
      <c r="D303" s="25"/>
      <c r="E303" s="25"/>
    </row>
    <row r="304" spans="4:5" ht="13.5" customHeight="1" x14ac:dyDescent="0.3">
      <c r="D304" s="25"/>
      <c r="E304" s="25"/>
    </row>
    <row r="305" spans="4:5" ht="13.5" customHeight="1" x14ac:dyDescent="0.3">
      <c r="D305" s="25"/>
      <c r="E305" s="25"/>
    </row>
    <row r="306" spans="4:5" ht="13.5" customHeight="1" x14ac:dyDescent="0.3">
      <c r="D306" s="25"/>
      <c r="E306" s="25"/>
    </row>
    <row r="307" spans="4:5" ht="13.5" customHeight="1" x14ac:dyDescent="0.3">
      <c r="D307" s="25"/>
      <c r="E307" s="25"/>
    </row>
    <row r="308" spans="4:5" ht="13.5" customHeight="1" x14ac:dyDescent="0.3">
      <c r="D308" s="25"/>
      <c r="E308" s="25"/>
    </row>
    <row r="309" spans="4:5" ht="13.5" customHeight="1" x14ac:dyDescent="0.3">
      <c r="D309" s="25"/>
      <c r="E309" s="25"/>
    </row>
    <row r="310" spans="4:5" ht="13.5" customHeight="1" x14ac:dyDescent="0.3">
      <c r="D310" s="25"/>
      <c r="E310" s="25"/>
    </row>
    <row r="311" spans="4:5" ht="13.5" customHeight="1" x14ac:dyDescent="0.3">
      <c r="D311" s="25"/>
      <c r="E311" s="25"/>
    </row>
    <row r="312" spans="4:5" ht="13.5" customHeight="1" x14ac:dyDescent="0.3">
      <c r="D312" s="25"/>
      <c r="E312" s="25"/>
    </row>
    <row r="313" spans="4:5" ht="13.5" customHeight="1" x14ac:dyDescent="0.3">
      <c r="D313" s="25"/>
      <c r="E313" s="25"/>
    </row>
    <row r="314" spans="4:5" ht="13.5" customHeight="1" x14ac:dyDescent="0.3">
      <c r="D314" s="25"/>
      <c r="E314" s="25"/>
    </row>
    <row r="315" spans="4:5" ht="13.5" customHeight="1" x14ac:dyDescent="0.3">
      <c r="D315" s="25"/>
      <c r="E315" s="25"/>
    </row>
    <row r="316" spans="4:5" ht="13.5" customHeight="1" x14ac:dyDescent="0.3">
      <c r="D316" s="25"/>
      <c r="E316" s="25"/>
    </row>
    <row r="317" spans="4:5" ht="13.5" customHeight="1" x14ac:dyDescent="0.3">
      <c r="D317" s="25"/>
      <c r="E317" s="25"/>
    </row>
    <row r="318" spans="4:5" ht="13.5" customHeight="1" x14ac:dyDescent="0.3">
      <c r="D318" s="25"/>
      <c r="E318" s="25"/>
    </row>
    <row r="319" spans="4:5" ht="13.5" customHeight="1" x14ac:dyDescent="0.3">
      <c r="D319" s="25"/>
      <c r="E319" s="25"/>
    </row>
    <row r="320" spans="4:5" ht="13.5" customHeight="1" x14ac:dyDescent="0.3">
      <c r="D320" s="25"/>
      <c r="E320" s="25"/>
    </row>
    <row r="321" spans="4:5" ht="13.5" customHeight="1" x14ac:dyDescent="0.3">
      <c r="D321" s="25"/>
      <c r="E321" s="25"/>
    </row>
    <row r="322" spans="4:5" ht="13.5" customHeight="1" x14ac:dyDescent="0.3">
      <c r="D322" s="25"/>
      <c r="E322" s="25"/>
    </row>
    <row r="323" spans="4:5" ht="13.5" customHeight="1" x14ac:dyDescent="0.3">
      <c r="D323" s="25"/>
      <c r="E323" s="25"/>
    </row>
    <row r="324" spans="4:5" ht="13.5" customHeight="1" x14ac:dyDescent="0.3">
      <c r="D324" s="25"/>
      <c r="E324" s="25"/>
    </row>
    <row r="325" spans="4:5" ht="13.5" customHeight="1" x14ac:dyDescent="0.3">
      <c r="D325" s="25"/>
      <c r="E325" s="25"/>
    </row>
    <row r="326" spans="4:5" ht="13.5" customHeight="1" x14ac:dyDescent="0.3">
      <c r="D326" s="25"/>
      <c r="E326" s="25"/>
    </row>
    <row r="327" spans="4:5" ht="13.5" customHeight="1" x14ac:dyDescent="0.3">
      <c r="D327" s="25"/>
      <c r="E327" s="25"/>
    </row>
    <row r="328" spans="4:5" ht="13.5" customHeight="1" x14ac:dyDescent="0.3">
      <c r="D328" s="25"/>
      <c r="E328" s="25"/>
    </row>
    <row r="329" spans="4:5" ht="13.5" customHeight="1" x14ac:dyDescent="0.3">
      <c r="D329" s="25"/>
      <c r="E329" s="25"/>
    </row>
    <row r="330" spans="4:5" ht="13.5" customHeight="1" x14ac:dyDescent="0.3">
      <c r="D330" s="25"/>
      <c r="E330" s="25"/>
    </row>
    <row r="331" spans="4:5" ht="13.5" customHeight="1" x14ac:dyDescent="0.3">
      <c r="D331" s="25"/>
      <c r="E331" s="25"/>
    </row>
    <row r="332" spans="4:5" ht="13.5" customHeight="1" x14ac:dyDescent="0.3">
      <c r="D332" s="25"/>
      <c r="E332" s="25"/>
    </row>
    <row r="333" spans="4:5" ht="13.5" customHeight="1" x14ac:dyDescent="0.3">
      <c r="D333" s="25"/>
      <c r="E333" s="25"/>
    </row>
    <row r="334" spans="4:5" ht="13.5" customHeight="1" x14ac:dyDescent="0.3">
      <c r="D334" s="25"/>
      <c r="E334" s="25"/>
    </row>
    <row r="335" spans="4:5" ht="13.5" customHeight="1" x14ac:dyDescent="0.3">
      <c r="D335" s="25"/>
      <c r="E335" s="25"/>
    </row>
    <row r="336" spans="4:5" ht="13.5" customHeight="1" x14ac:dyDescent="0.3">
      <c r="D336" s="25"/>
      <c r="E336" s="25"/>
    </row>
    <row r="337" spans="4:5" ht="13.5" customHeight="1" x14ac:dyDescent="0.3">
      <c r="D337" s="25"/>
      <c r="E337" s="25"/>
    </row>
    <row r="338" spans="4:5" ht="13.5" customHeight="1" x14ac:dyDescent="0.3">
      <c r="D338" s="25"/>
      <c r="E338" s="25"/>
    </row>
    <row r="339" spans="4:5" ht="13.5" customHeight="1" x14ac:dyDescent="0.3">
      <c r="D339" s="25"/>
      <c r="E339" s="25"/>
    </row>
    <row r="340" spans="4:5" ht="13.5" customHeight="1" x14ac:dyDescent="0.3">
      <c r="D340" s="25"/>
      <c r="E340" s="25"/>
    </row>
    <row r="341" spans="4:5" ht="13.5" customHeight="1" x14ac:dyDescent="0.3">
      <c r="D341" s="25"/>
      <c r="E341" s="25"/>
    </row>
    <row r="342" spans="4:5" ht="13.5" customHeight="1" x14ac:dyDescent="0.3">
      <c r="D342" s="25"/>
      <c r="E342" s="25"/>
    </row>
    <row r="343" spans="4:5" ht="13.5" customHeight="1" x14ac:dyDescent="0.3">
      <c r="D343" s="25"/>
      <c r="E343" s="25"/>
    </row>
    <row r="344" spans="4:5" ht="13.5" customHeight="1" x14ac:dyDescent="0.3">
      <c r="D344" s="25"/>
      <c r="E344" s="25"/>
    </row>
    <row r="345" spans="4:5" ht="13.5" customHeight="1" x14ac:dyDescent="0.3">
      <c r="D345" s="25"/>
      <c r="E345" s="25"/>
    </row>
    <row r="346" spans="4:5" ht="13.5" customHeight="1" x14ac:dyDescent="0.3">
      <c r="D346" s="25"/>
      <c r="E346" s="25"/>
    </row>
    <row r="347" spans="4:5" ht="13.5" customHeight="1" x14ac:dyDescent="0.3">
      <c r="D347" s="25"/>
      <c r="E347" s="25"/>
    </row>
    <row r="348" spans="4:5" ht="13.5" customHeight="1" x14ac:dyDescent="0.3">
      <c r="D348" s="25"/>
      <c r="E348" s="25"/>
    </row>
    <row r="349" spans="4:5" ht="13.5" customHeight="1" x14ac:dyDescent="0.3">
      <c r="D349" s="25"/>
      <c r="E349" s="25"/>
    </row>
    <row r="350" spans="4:5" ht="13.5" customHeight="1" x14ac:dyDescent="0.3">
      <c r="D350" s="25"/>
      <c r="E350" s="25"/>
    </row>
    <row r="351" spans="4:5" ht="13.5" customHeight="1" x14ac:dyDescent="0.3">
      <c r="D351" s="25"/>
      <c r="E351" s="25"/>
    </row>
    <row r="352" spans="4:5" ht="13.5" customHeight="1" x14ac:dyDescent="0.3">
      <c r="D352" s="25"/>
      <c r="E352" s="25"/>
    </row>
    <row r="353" spans="4:5" ht="13.5" customHeight="1" x14ac:dyDescent="0.3">
      <c r="D353" s="25"/>
      <c r="E353" s="25"/>
    </row>
    <row r="354" spans="4:5" ht="13.5" customHeight="1" x14ac:dyDescent="0.3">
      <c r="D354" s="25"/>
      <c r="E354" s="25"/>
    </row>
    <row r="355" spans="4:5" ht="13.5" customHeight="1" x14ac:dyDescent="0.3">
      <c r="D355" s="25"/>
      <c r="E355" s="25"/>
    </row>
    <row r="356" spans="4:5" ht="13.5" customHeight="1" x14ac:dyDescent="0.3">
      <c r="D356" s="25"/>
      <c r="E356" s="25"/>
    </row>
    <row r="357" spans="4:5" ht="13.5" customHeight="1" x14ac:dyDescent="0.3">
      <c r="D357" s="25"/>
      <c r="E357" s="25"/>
    </row>
    <row r="358" spans="4:5" ht="13.5" customHeight="1" x14ac:dyDescent="0.3">
      <c r="D358" s="25"/>
      <c r="E358" s="25"/>
    </row>
    <row r="359" spans="4:5" ht="13.5" customHeight="1" x14ac:dyDescent="0.3">
      <c r="D359" s="25"/>
      <c r="E359" s="25"/>
    </row>
    <row r="360" spans="4:5" ht="13.5" customHeight="1" x14ac:dyDescent="0.3">
      <c r="D360" s="25"/>
      <c r="E360" s="25"/>
    </row>
    <row r="361" spans="4:5" ht="13.5" customHeight="1" x14ac:dyDescent="0.3">
      <c r="D361" s="25"/>
      <c r="E361" s="25"/>
    </row>
    <row r="362" spans="4:5" ht="13.5" customHeight="1" x14ac:dyDescent="0.3">
      <c r="D362" s="25"/>
      <c r="E362" s="25"/>
    </row>
    <row r="363" spans="4:5" ht="13.5" customHeight="1" x14ac:dyDescent="0.3">
      <c r="D363" s="25"/>
      <c r="E363" s="25"/>
    </row>
    <row r="364" spans="4:5" ht="13.5" customHeight="1" x14ac:dyDescent="0.3">
      <c r="D364" s="25"/>
      <c r="E364" s="25"/>
    </row>
    <row r="365" spans="4:5" ht="13.5" customHeight="1" x14ac:dyDescent="0.3">
      <c r="D365" s="25"/>
      <c r="E365" s="25"/>
    </row>
    <row r="366" spans="4:5" ht="13.5" customHeight="1" x14ac:dyDescent="0.3">
      <c r="D366" s="25"/>
      <c r="E366" s="25"/>
    </row>
    <row r="367" spans="4:5" ht="13.5" customHeight="1" x14ac:dyDescent="0.3">
      <c r="D367" s="25"/>
      <c r="E367" s="25"/>
    </row>
    <row r="368" spans="4:5" ht="13.5" customHeight="1" x14ac:dyDescent="0.3">
      <c r="D368" s="25"/>
      <c r="E368" s="25"/>
    </row>
    <row r="369" spans="4:5" ht="13.5" customHeight="1" x14ac:dyDescent="0.3">
      <c r="D369" s="25"/>
      <c r="E369" s="25"/>
    </row>
    <row r="370" spans="4:5" ht="13.5" customHeight="1" x14ac:dyDescent="0.3">
      <c r="D370" s="25"/>
      <c r="E370" s="25"/>
    </row>
    <row r="371" spans="4:5" ht="13.5" customHeight="1" x14ac:dyDescent="0.3">
      <c r="D371" s="25"/>
      <c r="E371" s="25"/>
    </row>
    <row r="372" spans="4:5" ht="13.5" customHeight="1" x14ac:dyDescent="0.3">
      <c r="D372" s="25"/>
      <c r="E372" s="25"/>
    </row>
    <row r="373" spans="4:5" ht="13.5" customHeight="1" x14ac:dyDescent="0.3">
      <c r="D373" s="25"/>
      <c r="E373" s="25"/>
    </row>
    <row r="374" spans="4:5" ht="13.5" customHeight="1" x14ac:dyDescent="0.3">
      <c r="D374" s="25"/>
      <c r="E374" s="25"/>
    </row>
    <row r="375" spans="4:5" ht="13.5" customHeight="1" x14ac:dyDescent="0.3">
      <c r="D375" s="25"/>
      <c r="E375" s="25"/>
    </row>
    <row r="376" spans="4:5" ht="13.5" customHeight="1" x14ac:dyDescent="0.3">
      <c r="D376" s="25"/>
      <c r="E376" s="25"/>
    </row>
    <row r="377" spans="4:5" ht="13.5" customHeight="1" x14ac:dyDescent="0.3">
      <c r="D377" s="25"/>
      <c r="E377" s="25"/>
    </row>
    <row r="378" spans="4:5" ht="13.5" customHeight="1" x14ac:dyDescent="0.3">
      <c r="D378" s="25"/>
      <c r="E378" s="25"/>
    </row>
    <row r="379" spans="4:5" ht="13.5" customHeight="1" x14ac:dyDescent="0.3">
      <c r="D379" s="25"/>
      <c r="E379" s="25"/>
    </row>
    <row r="380" spans="4:5" ht="13.5" customHeight="1" x14ac:dyDescent="0.3">
      <c r="D380" s="25"/>
      <c r="E380" s="25"/>
    </row>
    <row r="381" spans="4:5" ht="13.5" customHeight="1" x14ac:dyDescent="0.3">
      <c r="D381" s="25"/>
      <c r="E381" s="25"/>
    </row>
    <row r="382" spans="4:5" ht="13.5" customHeight="1" x14ac:dyDescent="0.3">
      <c r="D382" s="25"/>
      <c r="E382" s="25"/>
    </row>
    <row r="383" spans="4:5" ht="13.5" customHeight="1" x14ac:dyDescent="0.3">
      <c r="D383" s="25"/>
      <c r="E383" s="25"/>
    </row>
    <row r="384" spans="4:5" ht="13.5" customHeight="1" x14ac:dyDescent="0.3">
      <c r="D384" s="25"/>
      <c r="E384" s="25"/>
    </row>
    <row r="385" spans="4:5" ht="13.5" customHeight="1" x14ac:dyDescent="0.3">
      <c r="D385" s="25"/>
      <c r="E385" s="25"/>
    </row>
    <row r="386" spans="4:5" ht="13.5" customHeight="1" x14ac:dyDescent="0.3">
      <c r="D386" s="25"/>
      <c r="E386" s="25"/>
    </row>
    <row r="387" spans="4:5" ht="13.5" customHeight="1" x14ac:dyDescent="0.3">
      <c r="D387" s="25"/>
      <c r="E387" s="25"/>
    </row>
    <row r="388" spans="4:5" ht="13.5" customHeight="1" x14ac:dyDescent="0.3">
      <c r="D388" s="25"/>
      <c r="E388" s="25"/>
    </row>
    <row r="389" spans="4:5" ht="13.5" customHeight="1" x14ac:dyDescent="0.3">
      <c r="D389" s="25"/>
      <c r="E389" s="25"/>
    </row>
    <row r="390" spans="4:5" ht="13.5" customHeight="1" x14ac:dyDescent="0.3">
      <c r="D390" s="25"/>
      <c r="E390" s="25"/>
    </row>
    <row r="391" spans="4:5" ht="13.5" customHeight="1" x14ac:dyDescent="0.3">
      <c r="D391" s="25"/>
      <c r="E391" s="25"/>
    </row>
    <row r="392" spans="4:5" ht="13.5" customHeight="1" x14ac:dyDescent="0.3">
      <c r="D392" s="25"/>
      <c r="E392" s="25"/>
    </row>
    <row r="393" spans="4:5" ht="13.5" customHeight="1" x14ac:dyDescent="0.3">
      <c r="D393" s="25"/>
      <c r="E393" s="25"/>
    </row>
    <row r="394" spans="4:5" ht="13.5" customHeight="1" x14ac:dyDescent="0.3">
      <c r="D394" s="25"/>
      <c r="E394" s="25"/>
    </row>
    <row r="395" spans="4:5" ht="13.5" customHeight="1" x14ac:dyDescent="0.3">
      <c r="D395" s="25"/>
      <c r="E395" s="25"/>
    </row>
    <row r="396" spans="4:5" ht="13.5" customHeight="1" x14ac:dyDescent="0.3">
      <c r="D396" s="25"/>
      <c r="E396" s="25"/>
    </row>
    <row r="397" spans="4:5" ht="13.5" customHeight="1" x14ac:dyDescent="0.3">
      <c r="D397" s="25"/>
      <c r="E397" s="25"/>
    </row>
    <row r="398" spans="4:5" ht="13.5" customHeight="1" x14ac:dyDescent="0.3">
      <c r="D398" s="25"/>
      <c r="E398" s="25"/>
    </row>
    <row r="399" spans="4:5" ht="13.5" customHeight="1" x14ac:dyDescent="0.3">
      <c r="D399" s="25"/>
      <c r="E399" s="25"/>
    </row>
    <row r="400" spans="4:5" ht="13.5" customHeight="1" x14ac:dyDescent="0.3">
      <c r="D400" s="25"/>
      <c r="E400" s="25"/>
    </row>
    <row r="401" spans="4:5" ht="13.5" customHeight="1" x14ac:dyDescent="0.3">
      <c r="D401" s="25"/>
      <c r="E401" s="25"/>
    </row>
    <row r="402" spans="4:5" ht="13.5" customHeight="1" x14ac:dyDescent="0.3">
      <c r="D402" s="25"/>
      <c r="E402" s="25"/>
    </row>
    <row r="403" spans="4:5" ht="13.5" customHeight="1" x14ac:dyDescent="0.3">
      <c r="D403" s="25"/>
      <c r="E403" s="25"/>
    </row>
    <row r="404" spans="4:5" ht="13.5" customHeight="1" x14ac:dyDescent="0.3">
      <c r="D404" s="25"/>
      <c r="E404" s="25"/>
    </row>
    <row r="405" spans="4:5" ht="13.5" customHeight="1" x14ac:dyDescent="0.3">
      <c r="D405" s="25"/>
      <c r="E405" s="25"/>
    </row>
    <row r="406" spans="4:5" ht="13.5" customHeight="1" x14ac:dyDescent="0.3">
      <c r="D406" s="25"/>
      <c r="E406" s="25"/>
    </row>
    <row r="407" spans="4:5" ht="13.5" customHeight="1" x14ac:dyDescent="0.3">
      <c r="D407" s="25"/>
      <c r="E407" s="25"/>
    </row>
    <row r="408" spans="4:5" ht="13.5" customHeight="1" x14ac:dyDescent="0.3">
      <c r="D408" s="25"/>
      <c r="E408" s="25"/>
    </row>
    <row r="409" spans="4:5" ht="13.5" customHeight="1" x14ac:dyDescent="0.3">
      <c r="D409" s="25"/>
      <c r="E409" s="25"/>
    </row>
    <row r="410" spans="4:5" ht="13.5" customHeight="1" x14ac:dyDescent="0.3">
      <c r="D410" s="25"/>
      <c r="E410" s="25"/>
    </row>
    <row r="411" spans="4:5" ht="13.5" customHeight="1" x14ac:dyDescent="0.3">
      <c r="D411" s="25"/>
      <c r="E411" s="25"/>
    </row>
    <row r="412" spans="4:5" ht="13.5" customHeight="1" x14ac:dyDescent="0.3">
      <c r="D412" s="25"/>
      <c r="E412" s="25"/>
    </row>
    <row r="413" spans="4:5" ht="13.5" customHeight="1" x14ac:dyDescent="0.3">
      <c r="D413" s="25"/>
      <c r="E413" s="25"/>
    </row>
    <row r="414" spans="4:5" ht="13.5" customHeight="1" x14ac:dyDescent="0.3">
      <c r="D414" s="25"/>
      <c r="E414" s="25"/>
    </row>
    <row r="415" spans="4:5" ht="13.5" customHeight="1" x14ac:dyDescent="0.3">
      <c r="D415" s="25"/>
      <c r="E415" s="25"/>
    </row>
    <row r="416" spans="4:5" ht="13.5" customHeight="1" x14ac:dyDescent="0.3">
      <c r="D416" s="25"/>
      <c r="E416" s="25"/>
    </row>
    <row r="417" spans="4:5" ht="13.5" customHeight="1" x14ac:dyDescent="0.3">
      <c r="D417" s="25"/>
      <c r="E417" s="25"/>
    </row>
    <row r="418" spans="4:5" ht="13.5" customHeight="1" x14ac:dyDescent="0.3">
      <c r="D418" s="25"/>
      <c r="E418" s="25"/>
    </row>
    <row r="419" spans="4:5" ht="13.5" customHeight="1" x14ac:dyDescent="0.3">
      <c r="D419" s="25"/>
      <c r="E419" s="25"/>
    </row>
    <row r="420" spans="4:5" ht="13.5" customHeight="1" x14ac:dyDescent="0.3">
      <c r="D420" s="25"/>
      <c r="E420" s="25"/>
    </row>
    <row r="421" spans="4:5" ht="13.5" customHeight="1" x14ac:dyDescent="0.3">
      <c r="D421" s="25"/>
      <c r="E421" s="25"/>
    </row>
    <row r="422" spans="4:5" ht="13.5" customHeight="1" x14ac:dyDescent="0.3">
      <c r="D422" s="25"/>
      <c r="E422" s="25"/>
    </row>
    <row r="423" spans="4:5" ht="13.5" customHeight="1" x14ac:dyDescent="0.3">
      <c r="D423" s="25"/>
      <c r="E423" s="25"/>
    </row>
    <row r="424" spans="4:5" ht="13.5" customHeight="1" x14ac:dyDescent="0.3">
      <c r="D424" s="25"/>
      <c r="E424" s="25"/>
    </row>
    <row r="425" spans="4:5" ht="13.5" customHeight="1" x14ac:dyDescent="0.3">
      <c r="D425" s="25"/>
      <c r="E425" s="25"/>
    </row>
    <row r="426" spans="4:5" ht="13.5" customHeight="1" x14ac:dyDescent="0.3">
      <c r="D426" s="25"/>
      <c r="E426" s="25"/>
    </row>
    <row r="427" spans="4:5" ht="13.5" customHeight="1" x14ac:dyDescent="0.3">
      <c r="D427" s="25"/>
      <c r="E427" s="25"/>
    </row>
    <row r="428" spans="4:5" ht="13.5" customHeight="1" x14ac:dyDescent="0.3">
      <c r="D428" s="25"/>
      <c r="E428" s="25"/>
    </row>
    <row r="429" spans="4:5" ht="13.5" customHeight="1" x14ac:dyDescent="0.3">
      <c r="D429" s="25"/>
      <c r="E429" s="25"/>
    </row>
    <row r="430" spans="4:5" ht="13.5" customHeight="1" x14ac:dyDescent="0.3">
      <c r="D430" s="25"/>
      <c r="E430" s="25"/>
    </row>
    <row r="431" spans="4:5" ht="13.5" customHeight="1" x14ac:dyDescent="0.3">
      <c r="D431" s="25"/>
      <c r="E431" s="25"/>
    </row>
    <row r="432" spans="4:5" ht="13.5" customHeight="1" x14ac:dyDescent="0.3">
      <c r="D432" s="25"/>
      <c r="E432" s="25"/>
    </row>
    <row r="433" spans="4:5" ht="13.5" customHeight="1" x14ac:dyDescent="0.3">
      <c r="D433" s="25"/>
      <c r="E433" s="25"/>
    </row>
    <row r="434" spans="4:5" ht="13.5" customHeight="1" x14ac:dyDescent="0.3">
      <c r="D434" s="25"/>
      <c r="E434" s="25"/>
    </row>
    <row r="435" spans="4:5" ht="13.5" customHeight="1" x14ac:dyDescent="0.3">
      <c r="D435" s="25"/>
      <c r="E435" s="25"/>
    </row>
    <row r="436" spans="4:5" ht="13.5" customHeight="1" x14ac:dyDescent="0.3">
      <c r="D436" s="25"/>
      <c r="E436" s="25"/>
    </row>
    <row r="437" spans="4:5" ht="13.5" customHeight="1" x14ac:dyDescent="0.3">
      <c r="D437" s="25"/>
      <c r="E437" s="25"/>
    </row>
    <row r="438" spans="4:5" ht="13.5" customHeight="1" x14ac:dyDescent="0.3">
      <c r="D438" s="25"/>
      <c r="E438" s="25"/>
    </row>
    <row r="439" spans="4:5" ht="13.5" customHeight="1" x14ac:dyDescent="0.3">
      <c r="D439" s="25"/>
      <c r="E439" s="25"/>
    </row>
    <row r="440" spans="4:5" ht="13.5" customHeight="1" x14ac:dyDescent="0.3">
      <c r="D440" s="25"/>
      <c r="E440" s="25"/>
    </row>
    <row r="441" spans="4:5" ht="13.5" customHeight="1" x14ac:dyDescent="0.3">
      <c r="D441" s="25"/>
      <c r="E441" s="25"/>
    </row>
    <row r="442" spans="4:5" ht="13.5" customHeight="1" x14ac:dyDescent="0.3">
      <c r="D442" s="25"/>
      <c r="E442" s="25"/>
    </row>
    <row r="443" spans="4:5" ht="13.5" customHeight="1" x14ac:dyDescent="0.3">
      <c r="D443" s="25"/>
      <c r="E443" s="25"/>
    </row>
    <row r="444" spans="4:5" ht="13.5" customHeight="1" x14ac:dyDescent="0.3">
      <c r="D444" s="25"/>
      <c r="E444" s="25"/>
    </row>
    <row r="445" spans="4:5" ht="13.5" customHeight="1" x14ac:dyDescent="0.3">
      <c r="D445" s="25"/>
      <c r="E445" s="25"/>
    </row>
    <row r="446" spans="4:5" ht="13.5" customHeight="1" x14ac:dyDescent="0.3">
      <c r="D446" s="25"/>
      <c r="E446" s="25"/>
    </row>
    <row r="447" spans="4:5" ht="13.5" customHeight="1" x14ac:dyDescent="0.3">
      <c r="D447" s="25"/>
      <c r="E447" s="25"/>
    </row>
    <row r="448" spans="4:5" ht="13.5" customHeight="1" x14ac:dyDescent="0.3">
      <c r="D448" s="25"/>
      <c r="E448" s="25"/>
    </row>
    <row r="449" spans="4:5" ht="13.5" customHeight="1" x14ac:dyDescent="0.3">
      <c r="D449" s="25"/>
      <c r="E449" s="25"/>
    </row>
    <row r="450" spans="4:5" ht="13.5" customHeight="1" x14ac:dyDescent="0.3">
      <c r="D450" s="25"/>
      <c r="E450" s="25"/>
    </row>
    <row r="451" spans="4:5" ht="13.5" customHeight="1" x14ac:dyDescent="0.3">
      <c r="D451" s="25"/>
      <c r="E451" s="25"/>
    </row>
    <row r="452" spans="4:5" ht="13.5" customHeight="1" x14ac:dyDescent="0.3">
      <c r="D452" s="25"/>
      <c r="E452" s="25"/>
    </row>
    <row r="453" spans="4:5" ht="13.5" customHeight="1" x14ac:dyDescent="0.3">
      <c r="D453" s="25"/>
      <c r="E453" s="25"/>
    </row>
    <row r="454" spans="4:5" ht="13.5" customHeight="1" x14ac:dyDescent="0.3">
      <c r="D454" s="25"/>
      <c r="E454" s="25"/>
    </row>
    <row r="455" spans="4:5" ht="13.5" customHeight="1" x14ac:dyDescent="0.3">
      <c r="D455" s="25"/>
      <c r="E455" s="25"/>
    </row>
    <row r="456" spans="4:5" ht="13.5" customHeight="1" x14ac:dyDescent="0.3">
      <c r="D456" s="25"/>
      <c r="E456" s="25"/>
    </row>
    <row r="457" spans="4:5" ht="13.5" customHeight="1" x14ac:dyDescent="0.3">
      <c r="D457" s="25"/>
      <c r="E457" s="25"/>
    </row>
    <row r="458" spans="4:5" ht="13.5" customHeight="1" x14ac:dyDescent="0.3">
      <c r="D458" s="25"/>
      <c r="E458" s="25"/>
    </row>
    <row r="459" spans="4:5" ht="13.5" customHeight="1" x14ac:dyDescent="0.3">
      <c r="D459" s="25"/>
      <c r="E459" s="25"/>
    </row>
    <row r="460" spans="4:5" ht="13.5" customHeight="1" x14ac:dyDescent="0.3">
      <c r="D460" s="25"/>
      <c r="E460" s="25"/>
    </row>
    <row r="461" spans="4:5" ht="13.5" customHeight="1" x14ac:dyDescent="0.3">
      <c r="D461" s="25"/>
      <c r="E461" s="25"/>
    </row>
    <row r="462" spans="4:5" ht="13.5" customHeight="1" x14ac:dyDescent="0.3">
      <c r="D462" s="25"/>
      <c r="E462" s="25"/>
    </row>
    <row r="463" spans="4:5" ht="13.5" customHeight="1" x14ac:dyDescent="0.3">
      <c r="D463" s="25"/>
      <c r="E463" s="25"/>
    </row>
    <row r="464" spans="4:5" ht="13.5" customHeight="1" x14ac:dyDescent="0.3">
      <c r="D464" s="25"/>
      <c r="E464" s="25"/>
    </row>
    <row r="465" spans="4:5" ht="13.5" customHeight="1" x14ac:dyDescent="0.3">
      <c r="D465" s="25"/>
      <c r="E465" s="25"/>
    </row>
    <row r="466" spans="4:5" ht="13.5" customHeight="1" x14ac:dyDescent="0.3">
      <c r="D466" s="25"/>
      <c r="E466" s="25"/>
    </row>
    <row r="467" spans="4:5" ht="13.5" customHeight="1" x14ac:dyDescent="0.3">
      <c r="D467" s="25"/>
      <c r="E467" s="25"/>
    </row>
    <row r="468" spans="4:5" ht="13.5" customHeight="1" x14ac:dyDescent="0.3">
      <c r="D468" s="25"/>
      <c r="E468" s="25"/>
    </row>
    <row r="469" spans="4:5" ht="13.5" customHeight="1" x14ac:dyDescent="0.3">
      <c r="D469" s="25"/>
      <c r="E469" s="25"/>
    </row>
    <row r="470" spans="4:5" ht="13.5" customHeight="1" x14ac:dyDescent="0.3">
      <c r="D470" s="25"/>
      <c r="E470" s="25"/>
    </row>
    <row r="471" spans="4:5" ht="13.5" customHeight="1" x14ac:dyDescent="0.3">
      <c r="D471" s="25"/>
      <c r="E471" s="25"/>
    </row>
    <row r="472" spans="4:5" ht="13.5" customHeight="1" x14ac:dyDescent="0.3">
      <c r="D472" s="25"/>
      <c r="E472" s="25"/>
    </row>
    <row r="473" spans="4:5" ht="13.5" customHeight="1" x14ac:dyDescent="0.3">
      <c r="D473" s="25"/>
      <c r="E473" s="25"/>
    </row>
    <row r="474" spans="4:5" ht="13.5" customHeight="1" x14ac:dyDescent="0.3">
      <c r="D474" s="25"/>
      <c r="E474" s="25"/>
    </row>
    <row r="475" spans="4:5" ht="13.5" customHeight="1" x14ac:dyDescent="0.3">
      <c r="D475" s="25"/>
      <c r="E475" s="25"/>
    </row>
    <row r="476" spans="4:5" ht="13.5" customHeight="1" x14ac:dyDescent="0.3">
      <c r="D476" s="25"/>
      <c r="E476" s="25"/>
    </row>
    <row r="477" spans="4:5" ht="13.5" customHeight="1" x14ac:dyDescent="0.3">
      <c r="D477" s="25"/>
      <c r="E477" s="25"/>
    </row>
    <row r="478" spans="4:5" ht="13.5" customHeight="1" x14ac:dyDescent="0.3">
      <c r="D478" s="25"/>
      <c r="E478" s="25"/>
    </row>
    <row r="479" spans="4:5" ht="13.5" customHeight="1" x14ac:dyDescent="0.3">
      <c r="D479" s="25"/>
      <c r="E479" s="25"/>
    </row>
    <row r="480" spans="4:5" ht="13.5" customHeight="1" x14ac:dyDescent="0.3">
      <c r="D480" s="25"/>
      <c r="E480" s="25"/>
    </row>
    <row r="481" spans="4:5" ht="13.5" customHeight="1" x14ac:dyDescent="0.3">
      <c r="D481" s="25"/>
      <c r="E481" s="25"/>
    </row>
    <row r="482" spans="4:5" ht="13.5" customHeight="1" x14ac:dyDescent="0.3">
      <c r="D482" s="25"/>
      <c r="E482" s="25"/>
    </row>
    <row r="483" spans="4:5" ht="13.5" customHeight="1" x14ac:dyDescent="0.3">
      <c r="D483" s="25"/>
      <c r="E483" s="25"/>
    </row>
    <row r="484" spans="4:5" ht="13.5" customHeight="1" x14ac:dyDescent="0.3">
      <c r="D484" s="25"/>
      <c r="E484" s="25"/>
    </row>
    <row r="485" spans="4:5" ht="13.5" customHeight="1" x14ac:dyDescent="0.3">
      <c r="D485" s="25"/>
      <c r="E485" s="25"/>
    </row>
    <row r="486" spans="4:5" ht="13.5" customHeight="1" x14ac:dyDescent="0.3">
      <c r="D486" s="25"/>
      <c r="E486" s="25"/>
    </row>
    <row r="487" spans="4:5" ht="13.5" customHeight="1" x14ac:dyDescent="0.3">
      <c r="D487" s="25"/>
      <c r="E487" s="25"/>
    </row>
    <row r="488" spans="4:5" ht="13.5" customHeight="1" x14ac:dyDescent="0.3">
      <c r="D488" s="25"/>
      <c r="E488" s="25"/>
    </row>
    <row r="489" spans="4:5" ht="13.5" customHeight="1" x14ac:dyDescent="0.3">
      <c r="D489" s="25"/>
      <c r="E489" s="25"/>
    </row>
    <row r="490" spans="4:5" ht="13.5" customHeight="1" x14ac:dyDescent="0.3">
      <c r="D490" s="25"/>
      <c r="E490" s="25"/>
    </row>
    <row r="491" spans="4:5" ht="13.5" customHeight="1" x14ac:dyDescent="0.3">
      <c r="D491" s="25"/>
      <c r="E491" s="25"/>
    </row>
    <row r="492" spans="4:5" ht="13.5" customHeight="1" x14ac:dyDescent="0.3">
      <c r="D492" s="25"/>
      <c r="E492" s="25"/>
    </row>
    <row r="493" spans="4:5" ht="13.5" customHeight="1" x14ac:dyDescent="0.3">
      <c r="D493" s="25"/>
      <c r="E493" s="25"/>
    </row>
    <row r="494" spans="4:5" ht="13.5" customHeight="1" x14ac:dyDescent="0.3">
      <c r="D494" s="25"/>
      <c r="E494" s="25"/>
    </row>
    <row r="495" spans="4:5" ht="13.5" customHeight="1" x14ac:dyDescent="0.3">
      <c r="D495" s="25"/>
      <c r="E495" s="25"/>
    </row>
    <row r="496" spans="4:5" ht="13.5" customHeight="1" x14ac:dyDescent="0.3">
      <c r="D496" s="25"/>
      <c r="E496" s="25"/>
    </row>
    <row r="497" spans="4:5" ht="13.5" customHeight="1" x14ac:dyDescent="0.3">
      <c r="D497" s="25"/>
      <c r="E497" s="25"/>
    </row>
    <row r="498" spans="4:5" ht="13.5" customHeight="1" x14ac:dyDescent="0.3">
      <c r="D498" s="25"/>
      <c r="E498" s="25"/>
    </row>
    <row r="499" spans="4:5" ht="13.5" customHeight="1" x14ac:dyDescent="0.3">
      <c r="D499" s="25"/>
      <c r="E499" s="25"/>
    </row>
    <row r="500" spans="4:5" ht="13.5" customHeight="1" x14ac:dyDescent="0.3">
      <c r="D500" s="25"/>
      <c r="E500" s="25"/>
    </row>
    <row r="501" spans="4:5" ht="13.5" customHeight="1" x14ac:dyDescent="0.3">
      <c r="D501" s="25"/>
      <c r="E501" s="25"/>
    </row>
    <row r="502" spans="4:5" ht="13.5" customHeight="1" x14ac:dyDescent="0.3">
      <c r="D502" s="25"/>
      <c r="E502" s="25"/>
    </row>
    <row r="503" spans="4:5" ht="13.5" customHeight="1" x14ac:dyDescent="0.3">
      <c r="D503" s="25"/>
      <c r="E503" s="25"/>
    </row>
    <row r="504" spans="4:5" ht="13.5" customHeight="1" x14ac:dyDescent="0.3">
      <c r="D504" s="25"/>
      <c r="E504" s="25"/>
    </row>
    <row r="505" spans="4:5" ht="13.5" customHeight="1" x14ac:dyDescent="0.3">
      <c r="D505" s="25"/>
      <c r="E505" s="25"/>
    </row>
    <row r="506" spans="4:5" ht="13.5" customHeight="1" x14ac:dyDescent="0.3">
      <c r="D506" s="25"/>
      <c r="E506" s="25"/>
    </row>
    <row r="507" spans="4:5" ht="13.5" customHeight="1" x14ac:dyDescent="0.3">
      <c r="D507" s="25"/>
      <c r="E507" s="25"/>
    </row>
    <row r="508" spans="4:5" ht="13.5" customHeight="1" x14ac:dyDescent="0.3">
      <c r="D508" s="25"/>
      <c r="E508" s="25"/>
    </row>
    <row r="509" spans="4:5" ht="13.5" customHeight="1" x14ac:dyDescent="0.3">
      <c r="D509" s="25"/>
      <c r="E509" s="25"/>
    </row>
    <row r="510" spans="4:5" ht="13.5" customHeight="1" x14ac:dyDescent="0.3">
      <c r="D510" s="25"/>
      <c r="E510" s="25"/>
    </row>
    <row r="511" spans="4:5" ht="13.5" customHeight="1" x14ac:dyDescent="0.3">
      <c r="D511" s="25"/>
      <c r="E511" s="25"/>
    </row>
    <row r="512" spans="4:5" ht="13.5" customHeight="1" x14ac:dyDescent="0.3">
      <c r="D512" s="25"/>
      <c r="E512" s="25"/>
    </row>
    <row r="513" spans="4:5" ht="13.5" customHeight="1" x14ac:dyDescent="0.3">
      <c r="D513" s="25"/>
      <c r="E513" s="25"/>
    </row>
    <row r="514" spans="4:5" ht="13.5" customHeight="1" x14ac:dyDescent="0.3">
      <c r="D514" s="25"/>
      <c r="E514" s="25"/>
    </row>
    <row r="515" spans="4:5" ht="13.5" customHeight="1" x14ac:dyDescent="0.3">
      <c r="D515" s="25"/>
      <c r="E515" s="25"/>
    </row>
    <row r="516" spans="4:5" ht="13.5" customHeight="1" x14ac:dyDescent="0.3">
      <c r="D516" s="25"/>
      <c r="E516" s="25"/>
    </row>
    <row r="517" spans="4:5" ht="13.5" customHeight="1" x14ac:dyDescent="0.3">
      <c r="D517" s="25"/>
      <c r="E517" s="25"/>
    </row>
    <row r="518" spans="4:5" ht="13.5" customHeight="1" x14ac:dyDescent="0.3">
      <c r="D518" s="25"/>
      <c r="E518" s="25"/>
    </row>
    <row r="519" spans="4:5" ht="13.5" customHeight="1" x14ac:dyDescent="0.3">
      <c r="D519" s="25"/>
      <c r="E519" s="25"/>
    </row>
    <row r="520" spans="4:5" ht="13.5" customHeight="1" x14ac:dyDescent="0.3">
      <c r="D520" s="25"/>
      <c r="E520" s="25"/>
    </row>
    <row r="521" spans="4:5" ht="13.5" customHeight="1" x14ac:dyDescent="0.3">
      <c r="D521" s="25"/>
      <c r="E521" s="25"/>
    </row>
    <row r="522" spans="4:5" ht="13.5" customHeight="1" x14ac:dyDescent="0.3">
      <c r="D522" s="25"/>
      <c r="E522" s="25"/>
    </row>
    <row r="523" spans="4:5" ht="13.5" customHeight="1" x14ac:dyDescent="0.3">
      <c r="D523" s="25"/>
      <c r="E523" s="25"/>
    </row>
    <row r="524" spans="4:5" ht="13.5" customHeight="1" x14ac:dyDescent="0.3">
      <c r="D524" s="25"/>
      <c r="E524" s="25"/>
    </row>
    <row r="525" spans="4:5" ht="13.5" customHeight="1" x14ac:dyDescent="0.3">
      <c r="D525" s="25"/>
      <c r="E525" s="25"/>
    </row>
    <row r="526" spans="4:5" ht="13.5" customHeight="1" x14ac:dyDescent="0.3">
      <c r="D526" s="25"/>
      <c r="E526" s="25"/>
    </row>
    <row r="527" spans="4:5" ht="13.5" customHeight="1" x14ac:dyDescent="0.3">
      <c r="D527" s="25"/>
      <c r="E527" s="25"/>
    </row>
    <row r="528" spans="4:5" ht="13.5" customHeight="1" x14ac:dyDescent="0.3">
      <c r="D528" s="25"/>
      <c r="E528" s="25"/>
    </row>
    <row r="529" spans="4:5" ht="13.5" customHeight="1" x14ac:dyDescent="0.3">
      <c r="D529" s="25"/>
      <c r="E529" s="25"/>
    </row>
    <row r="530" spans="4:5" ht="13.5" customHeight="1" x14ac:dyDescent="0.3">
      <c r="D530" s="25"/>
      <c r="E530" s="25"/>
    </row>
    <row r="531" spans="4:5" ht="13.5" customHeight="1" x14ac:dyDescent="0.3">
      <c r="D531" s="25"/>
      <c r="E531" s="25"/>
    </row>
    <row r="532" spans="4:5" ht="13.5" customHeight="1" x14ac:dyDescent="0.3">
      <c r="D532" s="25"/>
      <c r="E532" s="25"/>
    </row>
    <row r="533" spans="4:5" ht="13.5" customHeight="1" x14ac:dyDescent="0.3">
      <c r="D533" s="25"/>
      <c r="E533" s="25"/>
    </row>
    <row r="534" spans="4:5" ht="13.5" customHeight="1" x14ac:dyDescent="0.3">
      <c r="D534" s="25"/>
      <c r="E534" s="25"/>
    </row>
    <row r="535" spans="4:5" ht="13.5" customHeight="1" x14ac:dyDescent="0.3">
      <c r="D535" s="25"/>
      <c r="E535" s="25"/>
    </row>
    <row r="536" spans="4:5" ht="13.5" customHeight="1" x14ac:dyDescent="0.3">
      <c r="D536" s="25"/>
      <c r="E536" s="25"/>
    </row>
    <row r="537" spans="4:5" ht="13.5" customHeight="1" x14ac:dyDescent="0.3">
      <c r="D537" s="25"/>
      <c r="E537" s="25"/>
    </row>
    <row r="538" spans="4:5" ht="13.5" customHeight="1" x14ac:dyDescent="0.3">
      <c r="D538" s="25"/>
      <c r="E538" s="25"/>
    </row>
    <row r="539" spans="4:5" ht="13.5" customHeight="1" x14ac:dyDescent="0.3">
      <c r="D539" s="25"/>
      <c r="E539" s="25"/>
    </row>
    <row r="540" spans="4:5" ht="13.5" customHeight="1" x14ac:dyDescent="0.3">
      <c r="D540" s="25"/>
      <c r="E540" s="25"/>
    </row>
    <row r="541" spans="4:5" ht="13.5" customHeight="1" x14ac:dyDescent="0.3">
      <c r="D541" s="25"/>
      <c r="E541" s="25"/>
    </row>
    <row r="542" spans="4:5" ht="13.5" customHeight="1" x14ac:dyDescent="0.3">
      <c r="D542" s="25"/>
      <c r="E542" s="25"/>
    </row>
    <row r="543" spans="4:5" ht="13.5" customHeight="1" x14ac:dyDescent="0.3">
      <c r="D543" s="25"/>
      <c r="E543" s="25"/>
    </row>
    <row r="544" spans="4:5" ht="13.5" customHeight="1" x14ac:dyDescent="0.3">
      <c r="D544" s="25"/>
      <c r="E544" s="25"/>
    </row>
    <row r="545" spans="4:5" ht="13.5" customHeight="1" x14ac:dyDescent="0.3">
      <c r="D545" s="25"/>
      <c r="E545" s="25"/>
    </row>
    <row r="546" spans="4:5" ht="13.5" customHeight="1" x14ac:dyDescent="0.3">
      <c r="D546" s="25"/>
      <c r="E546" s="25"/>
    </row>
    <row r="547" spans="4:5" ht="13.5" customHeight="1" x14ac:dyDescent="0.3">
      <c r="D547" s="25"/>
      <c r="E547" s="25"/>
    </row>
    <row r="548" spans="4:5" ht="13.5" customHeight="1" x14ac:dyDescent="0.3">
      <c r="D548" s="25"/>
      <c r="E548" s="25"/>
    </row>
    <row r="549" spans="4:5" ht="13.5" customHeight="1" x14ac:dyDescent="0.3">
      <c r="D549" s="25"/>
      <c r="E549" s="25"/>
    </row>
    <row r="550" spans="4:5" ht="13.5" customHeight="1" x14ac:dyDescent="0.3">
      <c r="D550" s="25"/>
      <c r="E550" s="25"/>
    </row>
    <row r="551" spans="4:5" ht="13.5" customHeight="1" x14ac:dyDescent="0.3">
      <c r="D551" s="25"/>
      <c r="E551" s="25"/>
    </row>
    <row r="552" spans="4:5" ht="13.5" customHeight="1" x14ac:dyDescent="0.3">
      <c r="D552" s="25"/>
      <c r="E552" s="25"/>
    </row>
    <row r="553" spans="4:5" ht="13.5" customHeight="1" x14ac:dyDescent="0.3">
      <c r="D553" s="25"/>
      <c r="E553" s="25"/>
    </row>
    <row r="554" spans="4:5" ht="13.5" customHeight="1" x14ac:dyDescent="0.3">
      <c r="D554" s="25"/>
      <c r="E554" s="25"/>
    </row>
    <row r="555" spans="4:5" ht="13.5" customHeight="1" x14ac:dyDescent="0.3">
      <c r="D555" s="25"/>
      <c r="E555" s="25"/>
    </row>
    <row r="556" spans="4:5" ht="13.5" customHeight="1" x14ac:dyDescent="0.3">
      <c r="D556" s="25"/>
      <c r="E556" s="25"/>
    </row>
    <row r="557" spans="4:5" ht="13.5" customHeight="1" x14ac:dyDescent="0.3">
      <c r="D557" s="25"/>
      <c r="E557" s="25"/>
    </row>
    <row r="558" spans="4:5" ht="13.5" customHeight="1" x14ac:dyDescent="0.3">
      <c r="D558" s="25"/>
      <c r="E558" s="25"/>
    </row>
    <row r="559" spans="4:5" ht="13.5" customHeight="1" x14ac:dyDescent="0.3">
      <c r="D559" s="25"/>
      <c r="E559" s="25"/>
    </row>
    <row r="560" spans="4:5" ht="13.5" customHeight="1" x14ac:dyDescent="0.3">
      <c r="D560" s="25"/>
      <c r="E560" s="25"/>
    </row>
    <row r="561" spans="4:5" ht="13.5" customHeight="1" x14ac:dyDescent="0.3">
      <c r="D561" s="25"/>
      <c r="E561" s="25"/>
    </row>
    <row r="562" spans="4:5" ht="13.5" customHeight="1" x14ac:dyDescent="0.3">
      <c r="D562" s="25"/>
      <c r="E562" s="25"/>
    </row>
    <row r="563" spans="4:5" ht="13.5" customHeight="1" x14ac:dyDescent="0.3">
      <c r="D563" s="25"/>
      <c r="E563" s="25"/>
    </row>
    <row r="564" spans="4:5" ht="13.5" customHeight="1" x14ac:dyDescent="0.3">
      <c r="D564" s="25"/>
      <c r="E564" s="25"/>
    </row>
    <row r="565" spans="4:5" ht="13.5" customHeight="1" x14ac:dyDescent="0.3">
      <c r="D565" s="25"/>
      <c r="E565" s="25"/>
    </row>
    <row r="566" spans="4:5" ht="13.5" customHeight="1" x14ac:dyDescent="0.3">
      <c r="D566" s="25"/>
      <c r="E566" s="25"/>
    </row>
    <row r="567" spans="4:5" ht="13.5" customHeight="1" x14ac:dyDescent="0.3">
      <c r="D567" s="25"/>
      <c r="E567" s="25"/>
    </row>
    <row r="568" spans="4:5" ht="13.5" customHeight="1" x14ac:dyDescent="0.3">
      <c r="D568" s="25"/>
      <c r="E568" s="25"/>
    </row>
    <row r="569" spans="4:5" ht="13.5" customHeight="1" x14ac:dyDescent="0.3">
      <c r="D569" s="25"/>
      <c r="E569" s="25"/>
    </row>
    <row r="570" spans="4:5" ht="13.5" customHeight="1" x14ac:dyDescent="0.3">
      <c r="D570" s="25"/>
      <c r="E570" s="25"/>
    </row>
    <row r="571" spans="4:5" ht="13.5" customHeight="1" x14ac:dyDescent="0.3">
      <c r="D571" s="25"/>
      <c r="E571" s="25"/>
    </row>
    <row r="572" spans="4:5" ht="13.5" customHeight="1" x14ac:dyDescent="0.3">
      <c r="D572" s="25"/>
      <c r="E572" s="25"/>
    </row>
    <row r="573" spans="4:5" ht="13.5" customHeight="1" x14ac:dyDescent="0.3">
      <c r="D573" s="25"/>
      <c r="E573" s="25"/>
    </row>
    <row r="574" spans="4:5" ht="13.5" customHeight="1" x14ac:dyDescent="0.3">
      <c r="D574" s="25"/>
      <c r="E574" s="25"/>
    </row>
    <row r="575" spans="4:5" ht="13.5" customHeight="1" x14ac:dyDescent="0.3">
      <c r="D575" s="25"/>
      <c r="E575" s="25"/>
    </row>
    <row r="576" spans="4:5" ht="13.5" customHeight="1" x14ac:dyDescent="0.3">
      <c r="D576" s="25"/>
      <c r="E576" s="25"/>
    </row>
    <row r="577" spans="4:5" ht="13.5" customHeight="1" x14ac:dyDescent="0.3">
      <c r="D577" s="25"/>
      <c r="E577" s="25"/>
    </row>
    <row r="578" spans="4:5" ht="13.5" customHeight="1" x14ac:dyDescent="0.3">
      <c r="D578" s="25"/>
      <c r="E578" s="25"/>
    </row>
    <row r="579" spans="4:5" ht="13.5" customHeight="1" x14ac:dyDescent="0.3">
      <c r="D579" s="25"/>
      <c r="E579" s="25"/>
    </row>
    <row r="580" spans="4:5" ht="13.5" customHeight="1" x14ac:dyDescent="0.3">
      <c r="D580" s="25"/>
      <c r="E580" s="25"/>
    </row>
    <row r="581" spans="4:5" ht="13.5" customHeight="1" x14ac:dyDescent="0.3">
      <c r="D581" s="25"/>
      <c r="E581" s="25"/>
    </row>
    <row r="582" spans="4:5" ht="13.5" customHeight="1" x14ac:dyDescent="0.3">
      <c r="D582" s="25"/>
      <c r="E582" s="25"/>
    </row>
    <row r="583" spans="4:5" ht="13.5" customHeight="1" x14ac:dyDescent="0.3">
      <c r="D583" s="25"/>
      <c r="E583" s="25"/>
    </row>
    <row r="584" spans="4:5" ht="13.5" customHeight="1" x14ac:dyDescent="0.3">
      <c r="D584" s="25"/>
      <c r="E584" s="25"/>
    </row>
    <row r="585" spans="4:5" ht="13.5" customHeight="1" x14ac:dyDescent="0.3">
      <c r="D585" s="25"/>
      <c r="E585" s="25"/>
    </row>
    <row r="586" spans="4:5" ht="13.5" customHeight="1" x14ac:dyDescent="0.3">
      <c r="D586" s="25"/>
      <c r="E586" s="25"/>
    </row>
    <row r="587" spans="4:5" ht="13.5" customHeight="1" x14ac:dyDescent="0.3">
      <c r="D587" s="25"/>
      <c r="E587" s="25"/>
    </row>
    <row r="588" spans="4:5" ht="13.5" customHeight="1" x14ac:dyDescent="0.3">
      <c r="D588" s="25"/>
      <c r="E588" s="25"/>
    </row>
    <row r="589" spans="4:5" ht="13.5" customHeight="1" x14ac:dyDescent="0.3">
      <c r="D589" s="25"/>
      <c r="E589" s="25"/>
    </row>
    <row r="590" spans="4:5" ht="13.5" customHeight="1" x14ac:dyDescent="0.3">
      <c r="D590" s="25"/>
      <c r="E590" s="25"/>
    </row>
    <row r="591" spans="4:5" ht="13.5" customHeight="1" x14ac:dyDescent="0.3">
      <c r="D591" s="25"/>
      <c r="E591" s="25"/>
    </row>
    <row r="592" spans="4:5" ht="13.5" customHeight="1" x14ac:dyDescent="0.3">
      <c r="D592" s="25"/>
      <c r="E592" s="25"/>
    </row>
    <row r="593" spans="4:5" ht="13.5" customHeight="1" x14ac:dyDescent="0.3">
      <c r="D593" s="25"/>
      <c r="E593" s="25"/>
    </row>
    <row r="594" spans="4:5" ht="13.5" customHeight="1" x14ac:dyDescent="0.3">
      <c r="D594" s="25"/>
      <c r="E594" s="25"/>
    </row>
    <row r="595" spans="4:5" ht="13.5" customHeight="1" x14ac:dyDescent="0.3">
      <c r="D595" s="25"/>
      <c r="E595" s="25"/>
    </row>
    <row r="596" spans="4:5" ht="13.5" customHeight="1" x14ac:dyDescent="0.3">
      <c r="D596" s="25"/>
      <c r="E596" s="25"/>
    </row>
    <row r="597" spans="4:5" ht="13.5" customHeight="1" x14ac:dyDescent="0.3">
      <c r="D597" s="25"/>
      <c r="E597" s="25"/>
    </row>
    <row r="598" spans="4:5" ht="13.5" customHeight="1" x14ac:dyDescent="0.3">
      <c r="D598" s="25"/>
      <c r="E598" s="25"/>
    </row>
    <row r="599" spans="4:5" ht="13.5" customHeight="1" x14ac:dyDescent="0.3">
      <c r="D599" s="25"/>
      <c r="E599" s="25"/>
    </row>
    <row r="600" spans="4:5" ht="13.5" customHeight="1" x14ac:dyDescent="0.3">
      <c r="D600" s="25"/>
      <c r="E600" s="25"/>
    </row>
    <row r="601" spans="4:5" ht="13.5" customHeight="1" x14ac:dyDescent="0.3">
      <c r="D601" s="25"/>
      <c r="E601" s="25"/>
    </row>
    <row r="602" spans="4:5" ht="13.5" customHeight="1" x14ac:dyDescent="0.3">
      <c r="D602" s="25"/>
      <c r="E602" s="25"/>
    </row>
    <row r="603" spans="4:5" ht="13.5" customHeight="1" x14ac:dyDescent="0.3">
      <c r="D603" s="25"/>
      <c r="E603" s="25"/>
    </row>
    <row r="604" spans="4:5" ht="13.5" customHeight="1" x14ac:dyDescent="0.3">
      <c r="D604" s="25"/>
      <c r="E604" s="25"/>
    </row>
    <row r="605" spans="4:5" ht="13.5" customHeight="1" x14ac:dyDescent="0.3">
      <c r="D605" s="25"/>
      <c r="E605" s="25"/>
    </row>
    <row r="606" spans="4:5" ht="13.5" customHeight="1" x14ac:dyDescent="0.3">
      <c r="D606" s="25"/>
      <c r="E606" s="25"/>
    </row>
    <row r="607" spans="4:5" ht="13.5" customHeight="1" x14ac:dyDescent="0.3">
      <c r="D607" s="25"/>
      <c r="E607" s="25"/>
    </row>
    <row r="608" spans="4:5" ht="13.5" customHeight="1" x14ac:dyDescent="0.3">
      <c r="D608" s="25"/>
      <c r="E608" s="25"/>
    </row>
    <row r="609" spans="4:5" ht="13.5" customHeight="1" x14ac:dyDescent="0.3">
      <c r="D609" s="25"/>
      <c r="E609" s="25"/>
    </row>
    <row r="610" spans="4:5" ht="13.5" customHeight="1" x14ac:dyDescent="0.3">
      <c r="D610" s="25"/>
      <c r="E610" s="25"/>
    </row>
    <row r="611" spans="4:5" ht="13.5" customHeight="1" x14ac:dyDescent="0.3">
      <c r="D611" s="25"/>
      <c r="E611" s="25"/>
    </row>
    <row r="612" spans="4:5" ht="13.5" customHeight="1" x14ac:dyDescent="0.3">
      <c r="D612" s="25"/>
      <c r="E612" s="25"/>
    </row>
    <row r="613" spans="4:5" ht="13.5" customHeight="1" x14ac:dyDescent="0.3">
      <c r="D613" s="25"/>
      <c r="E613" s="25"/>
    </row>
    <row r="614" spans="4:5" ht="13.5" customHeight="1" x14ac:dyDescent="0.3">
      <c r="D614" s="25"/>
      <c r="E614" s="25"/>
    </row>
    <row r="615" spans="4:5" ht="13.5" customHeight="1" x14ac:dyDescent="0.3">
      <c r="D615" s="25"/>
      <c r="E615" s="25"/>
    </row>
    <row r="616" spans="4:5" ht="13.5" customHeight="1" x14ac:dyDescent="0.3">
      <c r="D616" s="25"/>
      <c r="E616" s="25"/>
    </row>
    <row r="617" spans="4:5" ht="13.5" customHeight="1" x14ac:dyDescent="0.3">
      <c r="D617" s="25"/>
      <c r="E617" s="25"/>
    </row>
    <row r="618" spans="4:5" ht="13.5" customHeight="1" x14ac:dyDescent="0.3">
      <c r="D618" s="25"/>
      <c r="E618" s="25"/>
    </row>
    <row r="619" spans="4:5" ht="13.5" customHeight="1" x14ac:dyDescent="0.3">
      <c r="D619" s="25"/>
      <c r="E619" s="25"/>
    </row>
    <row r="620" spans="4:5" ht="13.5" customHeight="1" x14ac:dyDescent="0.3">
      <c r="D620" s="25"/>
      <c r="E620" s="25"/>
    </row>
    <row r="621" spans="4:5" ht="13.5" customHeight="1" x14ac:dyDescent="0.3">
      <c r="D621" s="25"/>
      <c r="E621" s="25"/>
    </row>
    <row r="622" spans="4:5" ht="13.5" customHeight="1" x14ac:dyDescent="0.3">
      <c r="D622" s="25"/>
      <c r="E622" s="25"/>
    </row>
    <row r="623" spans="4:5" ht="13.5" customHeight="1" x14ac:dyDescent="0.3">
      <c r="D623" s="25"/>
      <c r="E623" s="25"/>
    </row>
    <row r="624" spans="4:5" ht="13.5" customHeight="1" x14ac:dyDescent="0.3">
      <c r="D624" s="25"/>
      <c r="E624" s="25"/>
    </row>
    <row r="625" spans="4:5" ht="13.5" customHeight="1" x14ac:dyDescent="0.3">
      <c r="D625" s="25"/>
      <c r="E625" s="25"/>
    </row>
    <row r="626" spans="4:5" ht="13.5" customHeight="1" x14ac:dyDescent="0.3">
      <c r="D626" s="25"/>
      <c r="E626" s="25"/>
    </row>
    <row r="627" spans="4:5" ht="13.5" customHeight="1" x14ac:dyDescent="0.3">
      <c r="D627" s="25"/>
      <c r="E627" s="25"/>
    </row>
    <row r="628" spans="4:5" ht="13.5" customHeight="1" x14ac:dyDescent="0.3">
      <c r="D628" s="25"/>
      <c r="E628" s="25"/>
    </row>
    <row r="629" spans="4:5" ht="13.5" customHeight="1" x14ac:dyDescent="0.3">
      <c r="D629" s="25"/>
      <c r="E629" s="25"/>
    </row>
    <row r="630" spans="4:5" ht="13.5" customHeight="1" x14ac:dyDescent="0.3">
      <c r="D630" s="25"/>
      <c r="E630" s="25"/>
    </row>
    <row r="631" spans="4:5" ht="13.5" customHeight="1" x14ac:dyDescent="0.3">
      <c r="D631" s="25"/>
      <c r="E631" s="25"/>
    </row>
    <row r="632" spans="4:5" ht="13.5" customHeight="1" x14ac:dyDescent="0.3">
      <c r="D632" s="25"/>
      <c r="E632" s="25"/>
    </row>
    <row r="633" spans="4:5" ht="13.5" customHeight="1" x14ac:dyDescent="0.3">
      <c r="D633" s="25"/>
      <c r="E633" s="25"/>
    </row>
    <row r="634" spans="4:5" ht="13.5" customHeight="1" x14ac:dyDescent="0.3">
      <c r="D634" s="25"/>
      <c r="E634" s="25"/>
    </row>
    <row r="635" spans="4:5" ht="13.5" customHeight="1" x14ac:dyDescent="0.3">
      <c r="D635" s="25"/>
      <c r="E635" s="25"/>
    </row>
    <row r="636" spans="4:5" ht="13.5" customHeight="1" x14ac:dyDescent="0.3">
      <c r="D636" s="25"/>
      <c r="E636" s="25"/>
    </row>
    <row r="637" spans="4:5" ht="13.5" customHeight="1" x14ac:dyDescent="0.3">
      <c r="D637" s="25"/>
      <c r="E637" s="25"/>
    </row>
    <row r="638" spans="4:5" ht="13.5" customHeight="1" x14ac:dyDescent="0.3">
      <c r="D638" s="25"/>
      <c r="E638" s="25"/>
    </row>
    <row r="639" spans="4:5" ht="13.5" customHeight="1" x14ac:dyDescent="0.3">
      <c r="D639" s="25"/>
      <c r="E639" s="25"/>
    </row>
    <row r="640" spans="4:5" ht="13.5" customHeight="1" x14ac:dyDescent="0.3">
      <c r="D640" s="25"/>
      <c r="E640" s="25"/>
    </row>
    <row r="641" spans="4:5" ht="13.5" customHeight="1" x14ac:dyDescent="0.3">
      <c r="D641" s="25"/>
      <c r="E641" s="25"/>
    </row>
    <row r="642" spans="4:5" ht="13.5" customHeight="1" x14ac:dyDescent="0.3">
      <c r="D642" s="25"/>
      <c r="E642" s="25"/>
    </row>
    <row r="643" spans="4:5" ht="13.5" customHeight="1" x14ac:dyDescent="0.3">
      <c r="D643" s="25"/>
      <c r="E643" s="25"/>
    </row>
    <row r="644" spans="4:5" ht="13.5" customHeight="1" x14ac:dyDescent="0.3">
      <c r="D644" s="25"/>
      <c r="E644" s="25"/>
    </row>
    <row r="645" spans="4:5" ht="13.5" customHeight="1" x14ac:dyDescent="0.3">
      <c r="D645" s="25"/>
      <c r="E645" s="25"/>
    </row>
    <row r="646" spans="4:5" ht="13.5" customHeight="1" x14ac:dyDescent="0.3">
      <c r="D646" s="25"/>
      <c r="E646" s="25"/>
    </row>
    <row r="647" spans="4:5" ht="13.5" customHeight="1" x14ac:dyDescent="0.3">
      <c r="D647" s="25"/>
      <c r="E647" s="25"/>
    </row>
    <row r="648" spans="4:5" ht="13.5" customHeight="1" x14ac:dyDescent="0.3">
      <c r="D648" s="25"/>
      <c r="E648" s="25"/>
    </row>
    <row r="649" spans="4:5" ht="13.5" customHeight="1" x14ac:dyDescent="0.3">
      <c r="D649" s="25"/>
      <c r="E649" s="25"/>
    </row>
    <row r="650" spans="4:5" ht="13.5" customHeight="1" x14ac:dyDescent="0.3">
      <c r="D650" s="25"/>
      <c r="E650" s="25"/>
    </row>
    <row r="651" spans="4:5" ht="13.5" customHeight="1" x14ac:dyDescent="0.3">
      <c r="D651" s="25"/>
      <c r="E651" s="25"/>
    </row>
    <row r="652" spans="4:5" ht="13.5" customHeight="1" x14ac:dyDescent="0.3">
      <c r="D652" s="25"/>
      <c r="E652" s="25"/>
    </row>
    <row r="653" spans="4:5" ht="13.5" customHeight="1" x14ac:dyDescent="0.3">
      <c r="D653" s="25"/>
      <c r="E653" s="25"/>
    </row>
    <row r="654" spans="4:5" ht="13.5" customHeight="1" x14ac:dyDescent="0.3">
      <c r="D654" s="25"/>
      <c r="E654" s="25"/>
    </row>
    <row r="655" spans="4:5" ht="13.5" customHeight="1" x14ac:dyDescent="0.3">
      <c r="D655" s="25"/>
      <c r="E655" s="25"/>
    </row>
    <row r="656" spans="4:5" ht="13.5" customHeight="1" x14ac:dyDescent="0.3">
      <c r="D656" s="25"/>
      <c r="E656" s="25"/>
    </row>
    <row r="657" spans="4:5" ht="13.5" customHeight="1" x14ac:dyDescent="0.3">
      <c r="D657" s="25"/>
      <c r="E657" s="25"/>
    </row>
    <row r="658" spans="4:5" ht="13.5" customHeight="1" x14ac:dyDescent="0.3">
      <c r="D658" s="25"/>
      <c r="E658" s="25"/>
    </row>
    <row r="659" spans="4:5" ht="13.5" customHeight="1" x14ac:dyDescent="0.3">
      <c r="D659" s="25"/>
      <c r="E659" s="25"/>
    </row>
    <row r="660" spans="4:5" ht="13.5" customHeight="1" x14ac:dyDescent="0.3">
      <c r="D660" s="25"/>
      <c r="E660" s="25"/>
    </row>
    <row r="661" spans="4:5" ht="13.5" customHeight="1" x14ac:dyDescent="0.3">
      <c r="D661" s="25"/>
      <c r="E661" s="25"/>
    </row>
    <row r="662" spans="4:5" ht="13.5" customHeight="1" x14ac:dyDescent="0.3">
      <c r="D662" s="25"/>
      <c r="E662" s="25"/>
    </row>
    <row r="663" spans="4:5" ht="13.5" customHeight="1" x14ac:dyDescent="0.3">
      <c r="D663" s="25"/>
      <c r="E663" s="25"/>
    </row>
    <row r="664" spans="4:5" ht="13.5" customHeight="1" x14ac:dyDescent="0.3">
      <c r="D664" s="25"/>
      <c r="E664" s="25"/>
    </row>
    <row r="665" spans="4:5" ht="13.5" customHeight="1" x14ac:dyDescent="0.3">
      <c r="D665" s="25"/>
      <c r="E665" s="25"/>
    </row>
    <row r="666" spans="4:5" ht="13.5" customHeight="1" x14ac:dyDescent="0.3">
      <c r="D666" s="25"/>
      <c r="E666" s="25"/>
    </row>
    <row r="667" spans="4:5" ht="13.5" customHeight="1" x14ac:dyDescent="0.3">
      <c r="D667" s="25"/>
      <c r="E667" s="25"/>
    </row>
    <row r="668" spans="4:5" ht="13.5" customHeight="1" x14ac:dyDescent="0.3">
      <c r="D668" s="25"/>
      <c r="E668" s="25"/>
    </row>
    <row r="669" spans="4:5" ht="13.5" customHeight="1" x14ac:dyDescent="0.3">
      <c r="D669" s="25"/>
      <c r="E669" s="25"/>
    </row>
    <row r="670" spans="4:5" ht="13.5" customHeight="1" x14ac:dyDescent="0.3">
      <c r="D670" s="25"/>
      <c r="E670" s="25"/>
    </row>
    <row r="671" spans="4:5" ht="13.5" customHeight="1" x14ac:dyDescent="0.3">
      <c r="D671" s="25"/>
      <c r="E671" s="25"/>
    </row>
    <row r="672" spans="4:5" ht="13.5" customHeight="1" x14ac:dyDescent="0.3">
      <c r="D672" s="25"/>
      <c r="E672" s="25"/>
    </row>
    <row r="673" spans="4:5" ht="13.5" customHeight="1" x14ac:dyDescent="0.3">
      <c r="D673" s="25"/>
      <c r="E673" s="25"/>
    </row>
    <row r="674" spans="4:5" ht="13.5" customHeight="1" x14ac:dyDescent="0.3">
      <c r="D674" s="25"/>
      <c r="E674" s="25"/>
    </row>
    <row r="675" spans="4:5" ht="13.5" customHeight="1" x14ac:dyDescent="0.3">
      <c r="D675" s="25"/>
      <c r="E675" s="25"/>
    </row>
    <row r="676" spans="4:5" ht="13.5" customHeight="1" x14ac:dyDescent="0.3">
      <c r="D676" s="25"/>
      <c r="E676" s="25"/>
    </row>
    <row r="677" spans="4:5" ht="13.5" customHeight="1" x14ac:dyDescent="0.3">
      <c r="D677" s="25"/>
      <c r="E677" s="25"/>
    </row>
    <row r="678" spans="4:5" ht="13.5" customHeight="1" x14ac:dyDescent="0.3">
      <c r="D678" s="25"/>
      <c r="E678" s="25"/>
    </row>
    <row r="679" spans="4:5" ht="13.5" customHeight="1" x14ac:dyDescent="0.3">
      <c r="D679" s="25"/>
      <c r="E679" s="25"/>
    </row>
    <row r="680" spans="4:5" ht="13.5" customHeight="1" x14ac:dyDescent="0.3">
      <c r="D680" s="25"/>
      <c r="E680" s="25"/>
    </row>
    <row r="681" spans="4:5" ht="13.5" customHeight="1" x14ac:dyDescent="0.3">
      <c r="D681" s="25"/>
      <c r="E681" s="25"/>
    </row>
    <row r="682" spans="4:5" ht="13.5" customHeight="1" x14ac:dyDescent="0.3">
      <c r="D682" s="25"/>
      <c r="E682" s="25"/>
    </row>
    <row r="683" spans="4:5" ht="13.5" customHeight="1" x14ac:dyDescent="0.3">
      <c r="D683" s="25"/>
      <c r="E683" s="25"/>
    </row>
    <row r="684" spans="4:5" ht="13.5" customHeight="1" x14ac:dyDescent="0.3">
      <c r="D684" s="25"/>
      <c r="E684" s="25"/>
    </row>
    <row r="685" spans="4:5" ht="13.5" customHeight="1" x14ac:dyDescent="0.3">
      <c r="D685" s="25"/>
      <c r="E685" s="25"/>
    </row>
    <row r="686" spans="4:5" ht="13.5" customHeight="1" x14ac:dyDescent="0.3">
      <c r="D686" s="25"/>
      <c r="E686" s="25"/>
    </row>
    <row r="687" spans="4:5" ht="13.5" customHeight="1" x14ac:dyDescent="0.3">
      <c r="D687" s="25"/>
      <c r="E687" s="25"/>
    </row>
    <row r="688" spans="4:5" ht="13.5" customHeight="1" x14ac:dyDescent="0.3">
      <c r="D688" s="25"/>
      <c r="E688" s="25"/>
    </row>
    <row r="689" spans="4:5" ht="13.5" customHeight="1" x14ac:dyDescent="0.3">
      <c r="D689" s="25"/>
      <c r="E689" s="25"/>
    </row>
    <row r="690" spans="4:5" ht="13.5" customHeight="1" x14ac:dyDescent="0.3">
      <c r="D690" s="25"/>
      <c r="E690" s="25"/>
    </row>
    <row r="691" spans="4:5" ht="13.5" customHeight="1" x14ac:dyDescent="0.3">
      <c r="D691" s="25"/>
      <c r="E691" s="25"/>
    </row>
    <row r="692" spans="4:5" ht="13.5" customHeight="1" x14ac:dyDescent="0.3">
      <c r="D692" s="25"/>
      <c r="E692" s="25"/>
    </row>
    <row r="693" spans="4:5" ht="13.5" customHeight="1" x14ac:dyDescent="0.3">
      <c r="D693" s="25"/>
      <c r="E693" s="25"/>
    </row>
    <row r="694" spans="4:5" ht="13.5" customHeight="1" x14ac:dyDescent="0.3">
      <c r="D694" s="25"/>
      <c r="E694" s="25"/>
    </row>
    <row r="695" spans="4:5" ht="13.5" customHeight="1" x14ac:dyDescent="0.3">
      <c r="D695" s="25"/>
      <c r="E695" s="25"/>
    </row>
    <row r="696" spans="4:5" ht="13.5" customHeight="1" x14ac:dyDescent="0.3">
      <c r="D696" s="25"/>
      <c r="E696" s="25"/>
    </row>
    <row r="697" spans="4:5" ht="13.5" customHeight="1" x14ac:dyDescent="0.3">
      <c r="D697" s="25"/>
      <c r="E697" s="25"/>
    </row>
    <row r="698" spans="4:5" ht="13.5" customHeight="1" x14ac:dyDescent="0.3">
      <c r="D698" s="25"/>
      <c r="E698" s="25"/>
    </row>
    <row r="699" spans="4:5" ht="13.5" customHeight="1" x14ac:dyDescent="0.3">
      <c r="D699" s="25"/>
      <c r="E699" s="25"/>
    </row>
    <row r="700" spans="4:5" ht="13.5" customHeight="1" x14ac:dyDescent="0.3">
      <c r="D700" s="25"/>
      <c r="E700" s="25"/>
    </row>
    <row r="701" spans="4:5" ht="13.5" customHeight="1" x14ac:dyDescent="0.3">
      <c r="D701" s="25"/>
      <c r="E701" s="25"/>
    </row>
    <row r="702" spans="4:5" ht="13.5" customHeight="1" x14ac:dyDescent="0.3">
      <c r="D702" s="25"/>
      <c r="E702" s="25"/>
    </row>
    <row r="703" spans="4:5" ht="13.5" customHeight="1" x14ac:dyDescent="0.3">
      <c r="D703" s="25"/>
      <c r="E703" s="25"/>
    </row>
    <row r="704" spans="4:5" ht="13.5" customHeight="1" x14ac:dyDescent="0.3">
      <c r="D704" s="25"/>
      <c r="E704" s="25"/>
    </row>
    <row r="705" spans="4:5" ht="13.5" customHeight="1" x14ac:dyDescent="0.3">
      <c r="D705" s="25"/>
      <c r="E705" s="25"/>
    </row>
    <row r="706" spans="4:5" ht="13.5" customHeight="1" x14ac:dyDescent="0.3">
      <c r="D706" s="25"/>
      <c r="E706" s="25"/>
    </row>
    <row r="707" spans="4:5" ht="13.5" customHeight="1" x14ac:dyDescent="0.3">
      <c r="D707" s="25"/>
      <c r="E707" s="25"/>
    </row>
    <row r="708" spans="4:5" ht="13.5" customHeight="1" x14ac:dyDescent="0.3">
      <c r="D708" s="25"/>
      <c r="E708" s="25"/>
    </row>
    <row r="709" spans="4:5" ht="13.5" customHeight="1" x14ac:dyDescent="0.3">
      <c r="D709" s="25"/>
      <c r="E709" s="25"/>
    </row>
    <row r="710" spans="4:5" ht="13.5" customHeight="1" x14ac:dyDescent="0.3">
      <c r="D710" s="25"/>
      <c r="E710" s="25"/>
    </row>
    <row r="711" spans="4:5" ht="13.5" customHeight="1" x14ac:dyDescent="0.3">
      <c r="D711" s="25"/>
      <c r="E711" s="25"/>
    </row>
    <row r="712" spans="4:5" ht="13.5" customHeight="1" x14ac:dyDescent="0.3">
      <c r="D712" s="25"/>
      <c r="E712" s="25"/>
    </row>
    <row r="713" spans="4:5" ht="13.5" customHeight="1" x14ac:dyDescent="0.3">
      <c r="D713" s="25"/>
      <c r="E713" s="25"/>
    </row>
    <row r="714" spans="4:5" ht="13.5" customHeight="1" x14ac:dyDescent="0.3">
      <c r="D714" s="25"/>
      <c r="E714" s="25"/>
    </row>
    <row r="715" spans="4:5" ht="13.5" customHeight="1" x14ac:dyDescent="0.3">
      <c r="D715" s="25"/>
      <c r="E715" s="25"/>
    </row>
    <row r="716" spans="4:5" ht="13.5" customHeight="1" x14ac:dyDescent="0.3">
      <c r="D716" s="25"/>
      <c r="E716" s="25"/>
    </row>
    <row r="717" spans="4:5" ht="13.5" customHeight="1" x14ac:dyDescent="0.3">
      <c r="D717" s="25"/>
      <c r="E717" s="25"/>
    </row>
    <row r="718" spans="4:5" ht="13.5" customHeight="1" x14ac:dyDescent="0.3">
      <c r="D718" s="25"/>
      <c r="E718" s="25"/>
    </row>
    <row r="719" spans="4:5" ht="13.5" customHeight="1" x14ac:dyDescent="0.3">
      <c r="D719" s="25"/>
      <c r="E719" s="25"/>
    </row>
    <row r="720" spans="4:5" ht="13.5" customHeight="1" x14ac:dyDescent="0.3">
      <c r="D720" s="25"/>
      <c r="E720" s="25"/>
    </row>
    <row r="721" spans="4:5" ht="13.5" customHeight="1" x14ac:dyDescent="0.3">
      <c r="D721" s="25"/>
      <c r="E721" s="25"/>
    </row>
    <row r="722" spans="4:5" ht="13.5" customHeight="1" x14ac:dyDescent="0.3">
      <c r="D722" s="25"/>
      <c r="E722" s="25"/>
    </row>
    <row r="723" spans="4:5" ht="13.5" customHeight="1" x14ac:dyDescent="0.3">
      <c r="D723" s="25"/>
      <c r="E723" s="25"/>
    </row>
    <row r="724" spans="4:5" ht="13.5" customHeight="1" x14ac:dyDescent="0.3">
      <c r="D724" s="25"/>
      <c r="E724" s="25"/>
    </row>
    <row r="725" spans="4:5" ht="13.5" customHeight="1" x14ac:dyDescent="0.3">
      <c r="D725" s="25"/>
      <c r="E725" s="25"/>
    </row>
    <row r="726" spans="4:5" ht="13.5" customHeight="1" x14ac:dyDescent="0.3">
      <c r="D726" s="25"/>
      <c r="E726" s="25"/>
    </row>
    <row r="727" spans="4:5" ht="13.5" customHeight="1" x14ac:dyDescent="0.3">
      <c r="D727" s="25"/>
      <c r="E727" s="25"/>
    </row>
    <row r="728" spans="4:5" ht="13.5" customHeight="1" x14ac:dyDescent="0.3">
      <c r="D728" s="25"/>
      <c r="E728" s="25"/>
    </row>
    <row r="729" spans="4:5" ht="13.5" customHeight="1" x14ac:dyDescent="0.3">
      <c r="D729" s="25"/>
      <c r="E729" s="25"/>
    </row>
    <row r="730" spans="4:5" ht="13.5" customHeight="1" x14ac:dyDescent="0.3">
      <c r="D730" s="25"/>
      <c r="E730" s="25"/>
    </row>
    <row r="731" spans="4:5" ht="13.5" customHeight="1" x14ac:dyDescent="0.3">
      <c r="D731" s="25"/>
      <c r="E731" s="25"/>
    </row>
    <row r="732" spans="4:5" ht="13.5" customHeight="1" x14ac:dyDescent="0.3">
      <c r="D732" s="25"/>
      <c r="E732" s="25"/>
    </row>
    <row r="733" spans="4:5" ht="13.5" customHeight="1" x14ac:dyDescent="0.3">
      <c r="D733" s="25"/>
      <c r="E733" s="25"/>
    </row>
    <row r="734" spans="4:5" ht="13.5" customHeight="1" x14ac:dyDescent="0.3">
      <c r="D734" s="25"/>
      <c r="E734" s="25"/>
    </row>
    <row r="735" spans="4:5" ht="13.5" customHeight="1" x14ac:dyDescent="0.3">
      <c r="D735" s="25"/>
      <c r="E735" s="25"/>
    </row>
    <row r="736" spans="4:5" ht="13.5" customHeight="1" x14ac:dyDescent="0.3">
      <c r="D736" s="25"/>
      <c r="E736" s="25"/>
    </row>
    <row r="737" spans="4:5" ht="13.5" customHeight="1" x14ac:dyDescent="0.3">
      <c r="D737" s="25"/>
      <c r="E737" s="25"/>
    </row>
    <row r="738" spans="4:5" ht="13.5" customHeight="1" x14ac:dyDescent="0.3">
      <c r="D738" s="25"/>
      <c r="E738" s="25"/>
    </row>
    <row r="739" spans="4:5" ht="13.5" customHeight="1" x14ac:dyDescent="0.3">
      <c r="D739" s="25"/>
      <c r="E739" s="25"/>
    </row>
    <row r="740" spans="4:5" ht="13.5" customHeight="1" x14ac:dyDescent="0.3">
      <c r="D740" s="25"/>
      <c r="E740" s="25"/>
    </row>
    <row r="741" spans="4:5" ht="13.5" customHeight="1" x14ac:dyDescent="0.3">
      <c r="D741" s="25"/>
      <c r="E741" s="25"/>
    </row>
    <row r="742" spans="4:5" ht="13.5" customHeight="1" x14ac:dyDescent="0.3">
      <c r="D742" s="25"/>
      <c r="E742" s="25"/>
    </row>
    <row r="743" spans="4:5" ht="13.5" customHeight="1" x14ac:dyDescent="0.3">
      <c r="D743" s="25"/>
      <c r="E743" s="25"/>
    </row>
    <row r="744" spans="4:5" ht="13.5" customHeight="1" x14ac:dyDescent="0.3">
      <c r="D744" s="25"/>
      <c r="E744" s="25"/>
    </row>
    <row r="745" spans="4:5" ht="13.5" customHeight="1" x14ac:dyDescent="0.3">
      <c r="D745" s="25"/>
      <c r="E745" s="25"/>
    </row>
    <row r="746" spans="4:5" ht="13.5" customHeight="1" x14ac:dyDescent="0.3">
      <c r="D746" s="25"/>
      <c r="E746" s="25"/>
    </row>
    <row r="747" spans="4:5" ht="13.5" customHeight="1" x14ac:dyDescent="0.3">
      <c r="D747" s="25"/>
      <c r="E747" s="25"/>
    </row>
    <row r="748" spans="4:5" ht="13.5" customHeight="1" x14ac:dyDescent="0.3">
      <c r="D748" s="25"/>
      <c r="E748" s="25"/>
    </row>
    <row r="749" spans="4:5" ht="13.5" customHeight="1" x14ac:dyDescent="0.3">
      <c r="D749" s="25"/>
      <c r="E749" s="25"/>
    </row>
    <row r="750" spans="4:5" ht="13.5" customHeight="1" x14ac:dyDescent="0.3">
      <c r="D750" s="25"/>
      <c r="E750" s="25"/>
    </row>
    <row r="751" spans="4:5" ht="13.5" customHeight="1" x14ac:dyDescent="0.3">
      <c r="D751" s="25"/>
      <c r="E751" s="25"/>
    </row>
    <row r="752" spans="4:5" ht="13.5" customHeight="1" x14ac:dyDescent="0.3">
      <c r="D752" s="25"/>
      <c r="E752" s="25"/>
    </row>
    <row r="753" spans="4:5" ht="13.5" customHeight="1" x14ac:dyDescent="0.3">
      <c r="D753" s="25"/>
      <c r="E753" s="25"/>
    </row>
    <row r="754" spans="4:5" ht="13.5" customHeight="1" x14ac:dyDescent="0.3">
      <c r="D754" s="25"/>
      <c r="E754" s="25"/>
    </row>
    <row r="755" spans="4:5" ht="13.5" customHeight="1" x14ac:dyDescent="0.3">
      <c r="D755" s="25"/>
      <c r="E755" s="25"/>
    </row>
    <row r="756" spans="4:5" ht="13.5" customHeight="1" x14ac:dyDescent="0.3">
      <c r="D756" s="25"/>
      <c r="E756" s="25"/>
    </row>
    <row r="757" spans="4:5" ht="13.5" customHeight="1" x14ac:dyDescent="0.3">
      <c r="D757" s="25"/>
      <c r="E757" s="25"/>
    </row>
    <row r="758" spans="4:5" ht="13.5" customHeight="1" x14ac:dyDescent="0.3">
      <c r="D758" s="25"/>
      <c r="E758" s="25"/>
    </row>
    <row r="759" spans="4:5" ht="13.5" customHeight="1" x14ac:dyDescent="0.3">
      <c r="D759" s="25"/>
      <c r="E759" s="25"/>
    </row>
    <row r="760" spans="4:5" ht="13.5" customHeight="1" x14ac:dyDescent="0.3">
      <c r="D760" s="25"/>
      <c r="E760" s="25"/>
    </row>
    <row r="761" spans="4:5" ht="13.5" customHeight="1" x14ac:dyDescent="0.3">
      <c r="D761" s="25"/>
      <c r="E761" s="25"/>
    </row>
    <row r="762" spans="4:5" ht="13.5" customHeight="1" x14ac:dyDescent="0.3">
      <c r="D762" s="25"/>
      <c r="E762" s="25"/>
    </row>
    <row r="763" spans="4:5" ht="13.5" customHeight="1" x14ac:dyDescent="0.3">
      <c r="D763" s="25"/>
      <c r="E763" s="25"/>
    </row>
    <row r="764" spans="4:5" ht="13.5" customHeight="1" x14ac:dyDescent="0.3">
      <c r="D764" s="25"/>
      <c r="E764" s="25"/>
    </row>
    <row r="765" spans="4:5" ht="13.5" customHeight="1" x14ac:dyDescent="0.3">
      <c r="D765" s="25"/>
      <c r="E765" s="25"/>
    </row>
    <row r="766" spans="4:5" ht="13.5" customHeight="1" x14ac:dyDescent="0.3">
      <c r="D766" s="25"/>
      <c r="E766" s="25"/>
    </row>
    <row r="767" spans="4:5" ht="13.5" customHeight="1" x14ac:dyDescent="0.3">
      <c r="D767" s="25"/>
      <c r="E767" s="25"/>
    </row>
    <row r="768" spans="4:5" ht="13.5" customHeight="1" x14ac:dyDescent="0.3">
      <c r="D768" s="25"/>
      <c r="E768" s="25"/>
    </row>
    <row r="769" spans="4:5" ht="13.5" customHeight="1" x14ac:dyDescent="0.3">
      <c r="D769" s="25"/>
      <c r="E769" s="25"/>
    </row>
    <row r="770" spans="4:5" ht="13.5" customHeight="1" x14ac:dyDescent="0.3">
      <c r="D770" s="25"/>
      <c r="E770" s="25"/>
    </row>
    <row r="771" spans="4:5" ht="13.5" customHeight="1" x14ac:dyDescent="0.3">
      <c r="D771" s="25"/>
      <c r="E771" s="25"/>
    </row>
    <row r="772" spans="4:5" ht="13.5" customHeight="1" x14ac:dyDescent="0.3">
      <c r="D772" s="25"/>
      <c r="E772" s="25"/>
    </row>
    <row r="773" spans="4:5" ht="13.5" customHeight="1" x14ac:dyDescent="0.3">
      <c r="D773" s="25"/>
      <c r="E773" s="25"/>
    </row>
    <row r="774" spans="4:5" ht="13.5" customHeight="1" x14ac:dyDescent="0.3">
      <c r="D774" s="25"/>
      <c r="E774" s="25"/>
    </row>
    <row r="775" spans="4:5" ht="13.5" customHeight="1" x14ac:dyDescent="0.3">
      <c r="D775" s="25"/>
      <c r="E775" s="25"/>
    </row>
    <row r="776" spans="4:5" ht="13.5" customHeight="1" x14ac:dyDescent="0.3">
      <c r="D776" s="25"/>
      <c r="E776" s="25"/>
    </row>
    <row r="777" spans="4:5" ht="13.5" customHeight="1" x14ac:dyDescent="0.3">
      <c r="D777" s="25"/>
      <c r="E777" s="25"/>
    </row>
    <row r="778" spans="4:5" ht="13.5" customHeight="1" x14ac:dyDescent="0.3">
      <c r="D778" s="25"/>
      <c r="E778" s="25"/>
    </row>
    <row r="779" spans="4:5" ht="13.5" customHeight="1" x14ac:dyDescent="0.3">
      <c r="D779" s="25"/>
      <c r="E779" s="25"/>
    </row>
    <row r="780" spans="4:5" ht="13.5" customHeight="1" x14ac:dyDescent="0.3">
      <c r="D780" s="25"/>
      <c r="E780" s="25"/>
    </row>
    <row r="781" spans="4:5" ht="13.5" customHeight="1" x14ac:dyDescent="0.3">
      <c r="D781" s="25"/>
      <c r="E781" s="25"/>
    </row>
    <row r="782" spans="4:5" ht="13.5" customHeight="1" x14ac:dyDescent="0.3">
      <c r="D782" s="25"/>
      <c r="E782" s="25"/>
    </row>
    <row r="783" spans="4:5" ht="13.5" customHeight="1" x14ac:dyDescent="0.3">
      <c r="D783" s="25"/>
      <c r="E783" s="25"/>
    </row>
    <row r="784" spans="4:5" ht="13.5" customHeight="1" x14ac:dyDescent="0.3">
      <c r="D784" s="25"/>
      <c r="E784" s="25"/>
    </row>
    <row r="785" spans="4:5" ht="13.5" customHeight="1" x14ac:dyDescent="0.3">
      <c r="D785" s="25"/>
      <c r="E785" s="25"/>
    </row>
    <row r="786" spans="4:5" ht="13.5" customHeight="1" x14ac:dyDescent="0.3">
      <c r="D786" s="25"/>
      <c r="E786" s="25"/>
    </row>
    <row r="787" spans="4:5" ht="13.5" customHeight="1" x14ac:dyDescent="0.3">
      <c r="D787" s="25"/>
      <c r="E787" s="25"/>
    </row>
    <row r="788" spans="4:5" ht="13.5" customHeight="1" x14ac:dyDescent="0.3">
      <c r="D788" s="25"/>
      <c r="E788" s="25"/>
    </row>
    <row r="789" spans="4:5" ht="13.5" customHeight="1" x14ac:dyDescent="0.3">
      <c r="D789" s="25"/>
      <c r="E789" s="25"/>
    </row>
    <row r="790" spans="4:5" ht="13.5" customHeight="1" x14ac:dyDescent="0.3">
      <c r="D790" s="25"/>
      <c r="E790" s="25"/>
    </row>
    <row r="791" spans="4:5" ht="13.5" customHeight="1" x14ac:dyDescent="0.3">
      <c r="D791" s="25"/>
      <c r="E791" s="25"/>
    </row>
    <row r="792" spans="4:5" ht="13.5" customHeight="1" x14ac:dyDescent="0.3">
      <c r="D792" s="25"/>
      <c r="E792" s="25"/>
    </row>
    <row r="793" spans="4:5" ht="13.5" customHeight="1" x14ac:dyDescent="0.3">
      <c r="D793" s="25"/>
      <c r="E793" s="25"/>
    </row>
    <row r="794" spans="4:5" ht="13.5" customHeight="1" x14ac:dyDescent="0.3">
      <c r="D794" s="25"/>
      <c r="E794" s="25"/>
    </row>
    <row r="795" spans="4:5" ht="13.5" customHeight="1" x14ac:dyDescent="0.3">
      <c r="D795" s="25"/>
      <c r="E795" s="25"/>
    </row>
    <row r="796" spans="4:5" ht="13.5" customHeight="1" x14ac:dyDescent="0.3">
      <c r="D796" s="25"/>
      <c r="E796" s="25"/>
    </row>
    <row r="797" spans="4:5" ht="13.5" customHeight="1" x14ac:dyDescent="0.3">
      <c r="D797" s="25"/>
      <c r="E797" s="25"/>
    </row>
    <row r="798" spans="4:5" ht="13.5" customHeight="1" x14ac:dyDescent="0.3">
      <c r="D798" s="25"/>
      <c r="E798" s="25"/>
    </row>
    <row r="799" spans="4:5" ht="13.5" customHeight="1" x14ac:dyDescent="0.3">
      <c r="D799" s="25"/>
      <c r="E799" s="25"/>
    </row>
    <row r="800" spans="4:5" ht="13.5" customHeight="1" x14ac:dyDescent="0.3">
      <c r="D800" s="25"/>
      <c r="E800" s="25"/>
    </row>
    <row r="801" spans="4:5" ht="13.5" customHeight="1" x14ac:dyDescent="0.3">
      <c r="D801" s="25"/>
      <c r="E801" s="25"/>
    </row>
    <row r="802" spans="4:5" ht="13.5" customHeight="1" x14ac:dyDescent="0.3">
      <c r="D802" s="25"/>
      <c r="E802" s="25"/>
    </row>
    <row r="803" spans="4:5" ht="13.5" customHeight="1" x14ac:dyDescent="0.3">
      <c r="D803" s="25"/>
      <c r="E803" s="25"/>
    </row>
    <row r="804" spans="4:5" ht="13.5" customHeight="1" x14ac:dyDescent="0.3">
      <c r="D804" s="25"/>
      <c r="E804" s="25"/>
    </row>
    <row r="805" spans="4:5" ht="13.5" customHeight="1" x14ac:dyDescent="0.3">
      <c r="D805" s="25"/>
      <c r="E805" s="25"/>
    </row>
    <row r="806" spans="4:5" ht="13.5" customHeight="1" x14ac:dyDescent="0.3">
      <c r="D806" s="25"/>
      <c r="E806" s="25"/>
    </row>
    <row r="807" spans="4:5" ht="13.5" customHeight="1" x14ac:dyDescent="0.3">
      <c r="D807" s="25"/>
      <c r="E807" s="25"/>
    </row>
    <row r="808" spans="4:5" ht="13.5" customHeight="1" x14ac:dyDescent="0.3">
      <c r="D808" s="25"/>
      <c r="E808" s="25"/>
    </row>
    <row r="809" spans="4:5" ht="13.5" customHeight="1" x14ac:dyDescent="0.3">
      <c r="D809" s="25"/>
      <c r="E809" s="25"/>
    </row>
    <row r="810" spans="4:5" ht="13.5" customHeight="1" x14ac:dyDescent="0.3">
      <c r="D810" s="25"/>
      <c r="E810" s="25"/>
    </row>
    <row r="811" spans="4:5" ht="13.5" customHeight="1" x14ac:dyDescent="0.3">
      <c r="D811" s="25"/>
      <c r="E811" s="25"/>
    </row>
    <row r="812" spans="4:5" ht="13.5" customHeight="1" x14ac:dyDescent="0.3">
      <c r="D812" s="25"/>
      <c r="E812" s="25"/>
    </row>
    <row r="813" spans="4:5" ht="13.5" customHeight="1" x14ac:dyDescent="0.3">
      <c r="D813" s="25"/>
      <c r="E813" s="25"/>
    </row>
    <row r="814" spans="4:5" ht="13.5" customHeight="1" x14ac:dyDescent="0.3">
      <c r="D814" s="25"/>
      <c r="E814" s="25"/>
    </row>
    <row r="815" spans="4:5" ht="13.5" customHeight="1" x14ac:dyDescent="0.3">
      <c r="D815" s="25"/>
      <c r="E815" s="25"/>
    </row>
    <row r="816" spans="4:5" ht="13.5" customHeight="1" x14ac:dyDescent="0.3">
      <c r="D816" s="25"/>
      <c r="E816" s="25"/>
    </row>
    <row r="817" spans="4:5" ht="13.5" customHeight="1" x14ac:dyDescent="0.3">
      <c r="D817" s="25"/>
      <c r="E817" s="25"/>
    </row>
    <row r="818" spans="4:5" ht="13.5" customHeight="1" x14ac:dyDescent="0.3">
      <c r="D818" s="25"/>
      <c r="E818" s="25"/>
    </row>
    <row r="819" spans="4:5" ht="13.5" customHeight="1" x14ac:dyDescent="0.3">
      <c r="D819" s="25"/>
      <c r="E819" s="25"/>
    </row>
    <row r="820" spans="4:5" ht="13.5" customHeight="1" x14ac:dyDescent="0.3">
      <c r="D820" s="25"/>
      <c r="E820" s="25"/>
    </row>
    <row r="821" spans="4:5" ht="13.5" customHeight="1" x14ac:dyDescent="0.3">
      <c r="D821" s="25"/>
      <c r="E821" s="25"/>
    </row>
    <row r="822" spans="4:5" ht="13.5" customHeight="1" x14ac:dyDescent="0.3">
      <c r="D822" s="25"/>
      <c r="E822" s="25"/>
    </row>
    <row r="823" spans="4:5" ht="13.5" customHeight="1" x14ac:dyDescent="0.3">
      <c r="D823" s="25"/>
      <c r="E823" s="25"/>
    </row>
    <row r="824" spans="4:5" ht="13.5" customHeight="1" x14ac:dyDescent="0.3">
      <c r="D824" s="25"/>
      <c r="E824" s="25"/>
    </row>
    <row r="825" spans="4:5" ht="13.5" customHeight="1" x14ac:dyDescent="0.3">
      <c r="D825" s="25"/>
      <c r="E825" s="25"/>
    </row>
    <row r="826" spans="4:5" ht="13.5" customHeight="1" x14ac:dyDescent="0.3">
      <c r="D826" s="25"/>
      <c r="E826" s="25"/>
    </row>
    <row r="827" spans="4:5" ht="13.5" customHeight="1" x14ac:dyDescent="0.3">
      <c r="D827" s="25"/>
      <c r="E827" s="25"/>
    </row>
    <row r="828" spans="4:5" ht="13.5" customHeight="1" x14ac:dyDescent="0.3">
      <c r="D828" s="25"/>
      <c r="E828" s="25"/>
    </row>
    <row r="829" spans="4:5" ht="13.5" customHeight="1" x14ac:dyDescent="0.3">
      <c r="D829" s="25"/>
      <c r="E829" s="25"/>
    </row>
    <row r="830" spans="4:5" ht="13.5" customHeight="1" x14ac:dyDescent="0.3">
      <c r="D830" s="25"/>
      <c r="E830" s="25"/>
    </row>
    <row r="831" spans="4:5" ht="13.5" customHeight="1" x14ac:dyDescent="0.3">
      <c r="D831" s="25"/>
      <c r="E831" s="25"/>
    </row>
    <row r="832" spans="4:5" ht="13.5" customHeight="1" x14ac:dyDescent="0.3">
      <c r="D832" s="25"/>
      <c r="E832" s="25"/>
    </row>
    <row r="833" spans="4:5" ht="13.5" customHeight="1" x14ac:dyDescent="0.3">
      <c r="D833" s="25"/>
      <c r="E833" s="25"/>
    </row>
    <row r="834" spans="4:5" ht="13.5" customHeight="1" x14ac:dyDescent="0.3">
      <c r="D834" s="25"/>
      <c r="E834" s="25"/>
    </row>
    <row r="835" spans="4:5" ht="13.5" customHeight="1" x14ac:dyDescent="0.3">
      <c r="D835" s="25"/>
      <c r="E835" s="25"/>
    </row>
    <row r="836" spans="4:5" ht="13.5" customHeight="1" x14ac:dyDescent="0.3">
      <c r="D836" s="25"/>
      <c r="E836" s="25"/>
    </row>
    <row r="837" spans="4:5" ht="13.5" customHeight="1" x14ac:dyDescent="0.3">
      <c r="D837" s="25"/>
      <c r="E837" s="25"/>
    </row>
    <row r="838" spans="4:5" ht="13.5" customHeight="1" x14ac:dyDescent="0.3">
      <c r="D838" s="25"/>
      <c r="E838" s="25"/>
    </row>
    <row r="839" spans="4:5" ht="13.5" customHeight="1" x14ac:dyDescent="0.3">
      <c r="D839" s="25"/>
      <c r="E839" s="25"/>
    </row>
    <row r="840" spans="4:5" ht="13.5" customHeight="1" x14ac:dyDescent="0.3">
      <c r="D840" s="25"/>
      <c r="E840" s="25"/>
    </row>
    <row r="841" spans="4:5" ht="13.5" customHeight="1" x14ac:dyDescent="0.3">
      <c r="D841" s="25"/>
      <c r="E841" s="25"/>
    </row>
    <row r="842" spans="4:5" ht="13.5" customHeight="1" x14ac:dyDescent="0.3">
      <c r="D842" s="25"/>
      <c r="E842" s="25"/>
    </row>
    <row r="843" spans="4:5" ht="13.5" customHeight="1" x14ac:dyDescent="0.3">
      <c r="D843" s="25"/>
      <c r="E843" s="25"/>
    </row>
    <row r="844" spans="4:5" ht="13.5" customHeight="1" x14ac:dyDescent="0.3">
      <c r="D844" s="25"/>
      <c r="E844" s="25"/>
    </row>
    <row r="845" spans="4:5" ht="13.5" customHeight="1" x14ac:dyDescent="0.3">
      <c r="D845" s="25"/>
      <c r="E845" s="25"/>
    </row>
    <row r="846" spans="4:5" ht="13.5" customHeight="1" x14ac:dyDescent="0.3">
      <c r="D846" s="25"/>
      <c r="E846" s="25"/>
    </row>
    <row r="847" spans="4:5" ht="13.5" customHeight="1" x14ac:dyDescent="0.3">
      <c r="D847" s="25"/>
      <c r="E847" s="25"/>
    </row>
    <row r="848" spans="4:5" ht="13.5" customHeight="1" x14ac:dyDescent="0.3">
      <c r="D848" s="25"/>
      <c r="E848" s="25"/>
    </row>
    <row r="849" spans="4:5" ht="13.5" customHeight="1" x14ac:dyDescent="0.3">
      <c r="D849" s="25"/>
      <c r="E849" s="25"/>
    </row>
    <row r="850" spans="4:5" ht="13.5" customHeight="1" x14ac:dyDescent="0.3">
      <c r="D850" s="25"/>
      <c r="E850" s="25"/>
    </row>
    <row r="851" spans="4:5" ht="13.5" customHeight="1" x14ac:dyDescent="0.3">
      <c r="D851" s="25"/>
      <c r="E851" s="25"/>
    </row>
    <row r="852" spans="4:5" ht="13.5" customHeight="1" x14ac:dyDescent="0.3">
      <c r="D852" s="25"/>
      <c r="E852" s="25"/>
    </row>
    <row r="853" spans="4:5" ht="13.5" customHeight="1" x14ac:dyDescent="0.3">
      <c r="D853" s="25"/>
      <c r="E853" s="25"/>
    </row>
    <row r="854" spans="4:5" ht="13.5" customHeight="1" x14ac:dyDescent="0.3">
      <c r="D854" s="25"/>
      <c r="E854" s="25"/>
    </row>
    <row r="855" spans="4:5" ht="13.5" customHeight="1" x14ac:dyDescent="0.3">
      <c r="D855" s="25"/>
      <c r="E855" s="25"/>
    </row>
    <row r="856" spans="4:5" ht="13.5" customHeight="1" x14ac:dyDescent="0.3">
      <c r="D856" s="25"/>
      <c r="E856" s="25"/>
    </row>
    <row r="857" spans="4:5" ht="13.5" customHeight="1" x14ac:dyDescent="0.3">
      <c r="D857" s="25"/>
      <c r="E857" s="25"/>
    </row>
    <row r="858" spans="4:5" ht="13.5" customHeight="1" x14ac:dyDescent="0.3">
      <c r="D858" s="25"/>
      <c r="E858" s="25"/>
    </row>
    <row r="859" spans="4:5" ht="13.5" customHeight="1" x14ac:dyDescent="0.3">
      <c r="D859" s="25"/>
      <c r="E859" s="25"/>
    </row>
    <row r="860" spans="4:5" ht="13.5" customHeight="1" x14ac:dyDescent="0.3">
      <c r="D860" s="25"/>
      <c r="E860" s="25"/>
    </row>
    <row r="861" spans="4:5" ht="13.5" customHeight="1" x14ac:dyDescent="0.3">
      <c r="D861" s="25"/>
      <c r="E861" s="25"/>
    </row>
    <row r="862" spans="4:5" ht="13.5" customHeight="1" x14ac:dyDescent="0.3">
      <c r="D862" s="25"/>
      <c r="E862" s="25"/>
    </row>
    <row r="863" spans="4:5" ht="13.5" customHeight="1" x14ac:dyDescent="0.3">
      <c r="D863" s="25"/>
      <c r="E863" s="25"/>
    </row>
    <row r="864" spans="4:5" ht="13.5" customHeight="1" x14ac:dyDescent="0.3">
      <c r="D864" s="25"/>
      <c r="E864" s="25"/>
    </row>
    <row r="865" spans="4:5" ht="13.5" customHeight="1" x14ac:dyDescent="0.3">
      <c r="D865" s="25"/>
      <c r="E865" s="25"/>
    </row>
    <row r="866" spans="4:5" ht="13.5" customHeight="1" x14ac:dyDescent="0.3">
      <c r="D866" s="25"/>
      <c r="E866" s="25"/>
    </row>
    <row r="867" spans="4:5" ht="13.5" customHeight="1" x14ac:dyDescent="0.3">
      <c r="D867" s="25"/>
      <c r="E867" s="25"/>
    </row>
    <row r="868" spans="4:5" ht="13.5" customHeight="1" x14ac:dyDescent="0.3">
      <c r="D868" s="25"/>
      <c r="E868" s="25"/>
    </row>
    <row r="869" spans="4:5" ht="13.5" customHeight="1" x14ac:dyDescent="0.3">
      <c r="D869" s="25"/>
      <c r="E869" s="25"/>
    </row>
    <row r="870" spans="4:5" ht="13.5" customHeight="1" x14ac:dyDescent="0.3">
      <c r="D870" s="25"/>
      <c r="E870" s="25"/>
    </row>
    <row r="871" spans="4:5" ht="13.5" customHeight="1" x14ac:dyDescent="0.3">
      <c r="D871" s="25"/>
      <c r="E871" s="25"/>
    </row>
    <row r="872" spans="4:5" ht="13.5" customHeight="1" x14ac:dyDescent="0.3">
      <c r="D872" s="25"/>
      <c r="E872" s="25"/>
    </row>
    <row r="873" spans="4:5" ht="13.5" customHeight="1" x14ac:dyDescent="0.3">
      <c r="D873" s="25"/>
      <c r="E873" s="25"/>
    </row>
    <row r="874" spans="4:5" ht="13.5" customHeight="1" x14ac:dyDescent="0.3">
      <c r="D874" s="25"/>
      <c r="E874" s="25"/>
    </row>
    <row r="875" spans="4:5" ht="13.5" customHeight="1" x14ac:dyDescent="0.3">
      <c r="D875" s="25"/>
      <c r="E875" s="25"/>
    </row>
    <row r="876" spans="4:5" ht="13.5" customHeight="1" x14ac:dyDescent="0.3">
      <c r="D876" s="25"/>
      <c r="E876" s="25"/>
    </row>
    <row r="877" spans="4:5" ht="13.5" customHeight="1" x14ac:dyDescent="0.3">
      <c r="D877" s="25"/>
      <c r="E877" s="25"/>
    </row>
    <row r="878" spans="4:5" ht="13.5" customHeight="1" x14ac:dyDescent="0.3">
      <c r="D878" s="25"/>
      <c r="E878" s="25"/>
    </row>
    <row r="879" spans="4:5" ht="13.5" customHeight="1" x14ac:dyDescent="0.3">
      <c r="D879" s="25"/>
      <c r="E879" s="25"/>
    </row>
    <row r="880" spans="4:5" ht="13.5" customHeight="1" x14ac:dyDescent="0.3">
      <c r="D880" s="25"/>
      <c r="E880" s="25"/>
    </row>
    <row r="881" spans="4:5" ht="13.5" customHeight="1" x14ac:dyDescent="0.3">
      <c r="D881" s="25"/>
      <c r="E881" s="25"/>
    </row>
    <row r="882" spans="4:5" ht="13.5" customHeight="1" x14ac:dyDescent="0.3">
      <c r="D882" s="25"/>
      <c r="E882" s="25"/>
    </row>
    <row r="883" spans="4:5" ht="13.5" customHeight="1" x14ac:dyDescent="0.3">
      <c r="D883" s="25"/>
      <c r="E883" s="25"/>
    </row>
    <row r="884" spans="4:5" ht="13.5" customHeight="1" x14ac:dyDescent="0.3">
      <c r="D884" s="25"/>
      <c r="E884" s="25"/>
    </row>
    <row r="885" spans="4:5" ht="13.5" customHeight="1" x14ac:dyDescent="0.3">
      <c r="D885" s="25"/>
      <c r="E885" s="25"/>
    </row>
    <row r="886" spans="4:5" ht="13.5" customHeight="1" x14ac:dyDescent="0.3">
      <c r="D886" s="25"/>
      <c r="E886" s="25"/>
    </row>
    <row r="887" spans="4:5" ht="13.5" customHeight="1" x14ac:dyDescent="0.3">
      <c r="D887" s="25"/>
      <c r="E887" s="25"/>
    </row>
    <row r="888" spans="4:5" ht="13.5" customHeight="1" x14ac:dyDescent="0.3">
      <c r="D888" s="25"/>
      <c r="E888" s="25"/>
    </row>
    <row r="889" spans="4:5" ht="13.5" customHeight="1" x14ac:dyDescent="0.3">
      <c r="D889" s="25"/>
      <c r="E889" s="25"/>
    </row>
    <row r="890" spans="4:5" ht="13.5" customHeight="1" x14ac:dyDescent="0.3">
      <c r="D890" s="25"/>
      <c r="E890" s="25"/>
    </row>
    <row r="891" spans="4:5" ht="13.5" customHeight="1" x14ac:dyDescent="0.3">
      <c r="D891" s="25"/>
      <c r="E891" s="25"/>
    </row>
    <row r="892" spans="4:5" ht="13.5" customHeight="1" x14ac:dyDescent="0.3">
      <c r="D892" s="25"/>
      <c r="E892" s="25"/>
    </row>
    <row r="893" spans="4:5" ht="13.5" customHeight="1" x14ac:dyDescent="0.3">
      <c r="D893" s="25"/>
      <c r="E893" s="25"/>
    </row>
    <row r="894" spans="4:5" ht="13.5" customHeight="1" x14ac:dyDescent="0.3">
      <c r="D894" s="25"/>
      <c r="E894" s="25"/>
    </row>
    <row r="895" spans="4:5" ht="13.5" customHeight="1" x14ac:dyDescent="0.3">
      <c r="D895" s="25"/>
      <c r="E895" s="25"/>
    </row>
    <row r="896" spans="4:5" ht="13.5" customHeight="1" x14ac:dyDescent="0.3">
      <c r="D896" s="25"/>
      <c r="E896" s="25"/>
    </row>
    <row r="897" spans="4:5" ht="13.5" customHeight="1" x14ac:dyDescent="0.3">
      <c r="D897" s="25"/>
      <c r="E897" s="25"/>
    </row>
    <row r="898" spans="4:5" ht="13.5" customHeight="1" x14ac:dyDescent="0.3">
      <c r="D898" s="25"/>
      <c r="E898" s="25"/>
    </row>
    <row r="899" spans="4:5" ht="13.5" customHeight="1" x14ac:dyDescent="0.3">
      <c r="D899" s="25"/>
      <c r="E899" s="25"/>
    </row>
    <row r="900" spans="4:5" ht="13.5" customHeight="1" x14ac:dyDescent="0.3">
      <c r="D900" s="25"/>
      <c r="E900" s="25"/>
    </row>
    <row r="901" spans="4:5" ht="13.5" customHeight="1" x14ac:dyDescent="0.3">
      <c r="D901" s="25"/>
      <c r="E901" s="25"/>
    </row>
    <row r="902" spans="4:5" ht="13.5" customHeight="1" x14ac:dyDescent="0.3">
      <c r="D902" s="25"/>
      <c r="E902" s="25"/>
    </row>
    <row r="903" spans="4:5" ht="13.5" customHeight="1" x14ac:dyDescent="0.3">
      <c r="D903" s="25"/>
      <c r="E903" s="25"/>
    </row>
    <row r="904" spans="4:5" ht="13.5" customHeight="1" x14ac:dyDescent="0.3">
      <c r="D904" s="25"/>
      <c r="E904" s="25"/>
    </row>
    <row r="905" spans="4:5" ht="13.5" customHeight="1" x14ac:dyDescent="0.3">
      <c r="D905" s="25"/>
      <c r="E905" s="25"/>
    </row>
    <row r="906" spans="4:5" ht="13.5" customHeight="1" x14ac:dyDescent="0.3">
      <c r="D906" s="25"/>
      <c r="E906" s="25"/>
    </row>
    <row r="907" spans="4:5" ht="13.5" customHeight="1" x14ac:dyDescent="0.3">
      <c r="D907" s="25"/>
      <c r="E907" s="25"/>
    </row>
    <row r="908" spans="4:5" ht="13.5" customHeight="1" x14ac:dyDescent="0.3">
      <c r="D908" s="25"/>
      <c r="E908" s="25"/>
    </row>
    <row r="909" spans="4:5" ht="13.5" customHeight="1" x14ac:dyDescent="0.3">
      <c r="D909" s="25"/>
      <c r="E909" s="25"/>
    </row>
    <row r="910" spans="4:5" ht="13.5" customHeight="1" x14ac:dyDescent="0.3">
      <c r="D910" s="25"/>
      <c r="E910" s="25"/>
    </row>
    <row r="911" spans="4:5" ht="13.5" customHeight="1" x14ac:dyDescent="0.3">
      <c r="D911" s="25"/>
      <c r="E911" s="25"/>
    </row>
    <row r="912" spans="4:5" ht="13.5" customHeight="1" x14ac:dyDescent="0.3">
      <c r="D912" s="25"/>
      <c r="E912" s="25"/>
    </row>
    <row r="913" spans="4:5" ht="13.5" customHeight="1" x14ac:dyDescent="0.3">
      <c r="D913" s="25"/>
      <c r="E913" s="25"/>
    </row>
    <row r="914" spans="4:5" ht="13.5" customHeight="1" x14ac:dyDescent="0.3">
      <c r="D914" s="25"/>
      <c r="E914" s="25"/>
    </row>
    <row r="915" spans="4:5" ht="13.5" customHeight="1" x14ac:dyDescent="0.3">
      <c r="D915" s="25"/>
      <c r="E915" s="25"/>
    </row>
    <row r="916" spans="4:5" ht="13.5" customHeight="1" x14ac:dyDescent="0.3">
      <c r="D916" s="25"/>
      <c r="E916" s="25"/>
    </row>
    <row r="917" spans="4:5" ht="13.5" customHeight="1" x14ac:dyDescent="0.3">
      <c r="D917" s="25"/>
      <c r="E917" s="25"/>
    </row>
    <row r="918" spans="4:5" ht="13.5" customHeight="1" x14ac:dyDescent="0.3">
      <c r="D918" s="25"/>
      <c r="E918" s="25"/>
    </row>
    <row r="919" spans="4:5" ht="13.5" customHeight="1" x14ac:dyDescent="0.3">
      <c r="D919" s="25"/>
      <c r="E919" s="25"/>
    </row>
    <row r="920" spans="4:5" ht="13.5" customHeight="1" x14ac:dyDescent="0.3">
      <c r="D920" s="25"/>
      <c r="E920" s="25"/>
    </row>
    <row r="921" spans="4:5" ht="13.5" customHeight="1" x14ac:dyDescent="0.3">
      <c r="D921" s="25"/>
      <c r="E921" s="25"/>
    </row>
    <row r="922" spans="4:5" ht="13.5" customHeight="1" x14ac:dyDescent="0.3">
      <c r="D922" s="25"/>
      <c r="E922" s="25"/>
    </row>
    <row r="923" spans="4:5" ht="13.5" customHeight="1" x14ac:dyDescent="0.3">
      <c r="D923" s="25"/>
      <c r="E923" s="25"/>
    </row>
    <row r="924" spans="4:5" ht="13.5" customHeight="1" x14ac:dyDescent="0.3">
      <c r="D924" s="25"/>
      <c r="E924" s="25"/>
    </row>
    <row r="925" spans="4:5" ht="13.5" customHeight="1" x14ac:dyDescent="0.3">
      <c r="D925" s="25"/>
      <c r="E925" s="25"/>
    </row>
    <row r="926" spans="4:5" ht="13.5" customHeight="1" x14ac:dyDescent="0.3">
      <c r="D926" s="25"/>
      <c r="E926" s="25"/>
    </row>
    <row r="927" spans="4:5" ht="13.5" customHeight="1" x14ac:dyDescent="0.3">
      <c r="D927" s="25"/>
      <c r="E927" s="25"/>
    </row>
    <row r="928" spans="4:5" ht="13.5" customHeight="1" x14ac:dyDescent="0.3">
      <c r="D928" s="25"/>
      <c r="E928" s="25"/>
    </row>
    <row r="929" spans="4:5" ht="13.5" customHeight="1" x14ac:dyDescent="0.3">
      <c r="D929" s="25"/>
      <c r="E929" s="25"/>
    </row>
    <row r="930" spans="4:5" ht="13.5" customHeight="1" x14ac:dyDescent="0.3">
      <c r="D930" s="25"/>
      <c r="E930" s="25"/>
    </row>
    <row r="931" spans="4:5" ht="13.5" customHeight="1" x14ac:dyDescent="0.3">
      <c r="D931" s="25"/>
      <c r="E931" s="25"/>
    </row>
    <row r="932" spans="4:5" ht="13.5" customHeight="1" x14ac:dyDescent="0.3">
      <c r="D932" s="25"/>
      <c r="E932" s="25"/>
    </row>
    <row r="933" spans="4:5" ht="13.5" customHeight="1" x14ac:dyDescent="0.3">
      <c r="D933" s="25"/>
      <c r="E933" s="25"/>
    </row>
    <row r="934" spans="4:5" ht="13.5" customHeight="1" x14ac:dyDescent="0.3">
      <c r="D934" s="25"/>
      <c r="E934" s="25"/>
    </row>
    <row r="935" spans="4:5" ht="13.5" customHeight="1" x14ac:dyDescent="0.3">
      <c r="D935" s="25"/>
      <c r="E935" s="25"/>
    </row>
    <row r="936" spans="4:5" ht="13.5" customHeight="1" x14ac:dyDescent="0.3">
      <c r="D936" s="25"/>
      <c r="E936" s="25"/>
    </row>
    <row r="937" spans="4:5" ht="13.5" customHeight="1" x14ac:dyDescent="0.3">
      <c r="D937" s="25"/>
      <c r="E937" s="25"/>
    </row>
    <row r="938" spans="4:5" ht="13.5" customHeight="1" x14ac:dyDescent="0.3">
      <c r="D938" s="25"/>
      <c r="E938" s="25"/>
    </row>
    <row r="939" spans="4:5" ht="13.5" customHeight="1" x14ac:dyDescent="0.3">
      <c r="D939" s="25"/>
      <c r="E939" s="25"/>
    </row>
    <row r="940" spans="4:5" ht="13.5" customHeight="1" x14ac:dyDescent="0.3">
      <c r="D940" s="25"/>
      <c r="E940" s="25"/>
    </row>
    <row r="941" spans="4:5" ht="13.5" customHeight="1" x14ac:dyDescent="0.3">
      <c r="D941" s="25"/>
      <c r="E941" s="25"/>
    </row>
    <row r="942" spans="4:5" ht="13.5" customHeight="1" x14ac:dyDescent="0.3">
      <c r="D942" s="25"/>
      <c r="E942" s="25"/>
    </row>
    <row r="943" spans="4:5" ht="13.5" customHeight="1" x14ac:dyDescent="0.3">
      <c r="D943" s="25"/>
      <c r="E943" s="25"/>
    </row>
    <row r="944" spans="4:5" ht="13.5" customHeight="1" x14ac:dyDescent="0.3">
      <c r="D944" s="25"/>
      <c r="E944" s="25"/>
    </row>
    <row r="945" spans="4:5" ht="13.5" customHeight="1" x14ac:dyDescent="0.3">
      <c r="D945" s="25"/>
      <c r="E945" s="25"/>
    </row>
    <row r="946" spans="4:5" ht="13.5" customHeight="1" x14ac:dyDescent="0.3">
      <c r="D946" s="25"/>
      <c r="E946" s="25"/>
    </row>
    <row r="947" spans="4:5" ht="13.5" customHeight="1" x14ac:dyDescent="0.3">
      <c r="D947" s="25"/>
      <c r="E947" s="25"/>
    </row>
    <row r="948" spans="4:5" ht="13.5" customHeight="1" x14ac:dyDescent="0.3">
      <c r="D948" s="25"/>
      <c r="E948" s="25"/>
    </row>
    <row r="949" spans="4:5" ht="13.5" customHeight="1" x14ac:dyDescent="0.3">
      <c r="D949" s="25"/>
      <c r="E949" s="25"/>
    </row>
    <row r="950" spans="4:5" ht="13.5" customHeight="1" x14ac:dyDescent="0.3">
      <c r="D950" s="25"/>
      <c r="E950" s="25"/>
    </row>
    <row r="951" spans="4:5" ht="13.5" customHeight="1" x14ac:dyDescent="0.3">
      <c r="D951" s="25"/>
      <c r="E951" s="25"/>
    </row>
    <row r="952" spans="4:5" ht="13.5" customHeight="1" x14ac:dyDescent="0.3">
      <c r="D952" s="25"/>
      <c r="E952" s="25"/>
    </row>
    <row r="953" spans="4:5" ht="13.5" customHeight="1" x14ac:dyDescent="0.3">
      <c r="D953" s="25"/>
      <c r="E953" s="25"/>
    </row>
    <row r="954" spans="4:5" ht="13.5" customHeight="1" x14ac:dyDescent="0.3">
      <c r="D954" s="25"/>
      <c r="E954" s="25"/>
    </row>
    <row r="955" spans="4:5" ht="13.5" customHeight="1" x14ac:dyDescent="0.3">
      <c r="D955" s="25"/>
      <c r="E955" s="25"/>
    </row>
    <row r="956" spans="4:5" ht="13.5" customHeight="1" x14ac:dyDescent="0.3">
      <c r="D956" s="25"/>
      <c r="E956" s="25"/>
    </row>
    <row r="957" spans="4:5" ht="13.5" customHeight="1" x14ac:dyDescent="0.3">
      <c r="D957" s="25"/>
      <c r="E957" s="25"/>
    </row>
    <row r="958" spans="4:5" ht="13.5" customHeight="1" x14ac:dyDescent="0.3">
      <c r="D958" s="25"/>
      <c r="E958" s="25"/>
    </row>
    <row r="959" spans="4:5" ht="13.5" customHeight="1" x14ac:dyDescent="0.3">
      <c r="D959" s="25"/>
      <c r="E959" s="25"/>
    </row>
    <row r="960" spans="4:5" ht="13.5" customHeight="1" x14ac:dyDescent="0.3">
      <c r="D960" s="25"/>
      <c r="E960" s="25"/>
    </row>
    <row r="961" spans="4:5" ht="13.5" customHeight="1" x14ac:dyDescent="0.3">
      <c r="D961" s="25"/>
      <c r="E961" s="25"/>
    </row>
    <row r="962" spans="4:5" ht="13.5" customHeight="1" x14ac:dyDescent="0.3">
      <c r="D962" s="25"/>
      <c r="E962" s="25"/>
    </row>
    <row r="963" spans="4:5" ht="13.5" customHeight="1" x14ac:dyDescent="0.3">
      <c r="D963" s="25"/>
      <c r="E963" s="25"/>
    </row>
    <row r="964" spans="4:5" ht="13.5" customHeight="1" x14ac:dyDescent="0.3">
      <c r="D964" s="25"/>
      <c r="E964" s="25"/>
    </row>
    <row r="965" spans="4:5" ht="13.5" customHeight="1" x14ac:dyDescent="0.3">
      <c r="D965" s="25"/>
      <c r="E965" s="25"/>
    </row>
    <row r="966" spans="4:5" ht="13.5" customHeight="1" x14ac:dyDescent="0.3">
      <c r="D966" s="25"/>
      <c r="E966" s="25"/>
    </row>
    <row r="967" spans="4:5" ht="13.5" customHeight="1" x14ac:dyDescent="0.3">
      <c r="D967" s="25"/>
      <c r="E967" s="25"/>
    </row>
    <row r="968" spans="4:5" ht="13.5" customHeight="1" x14ac:dyDescent="0.3">
      <c r="D968" s="25"/>
      <c r="E968" s="25"/>
    </row>
    <row r="969" spans="4:5" ht="13.5" customHeight="1" x14ac:dyDescent="0.3">
      <c r="D969" s="25"/>
      <c r="E969" s="25"/>
    </row>
    <row r="970" spans="4:5" ht="13.5" customHeight="1" x14ac:dyDescent="0.3">
      <c r="D970" s="25"/>
      <c r="E970" s="25"/>
    </row>
    <row r="971" spans="4:5" ht="13.5" customHeight="1" x14ac:dyDescent="0.3">
      <c r="D971" s="25"/>
      <c r="E971" s="25"/>
    </row>
    <row r="972" spans="4:5" ht="13.5" customHeight="1" x14ac:dyDescent="0.3">
      <c r="D972" s="25"/>
      <c r="E972" s="25"/>
    </row>
    <row r="973" spans="4:5" ht="13.5" customHeight="1" x14ac:dyDescent="0.3">
      <c r="D973" s="25"/>
      <c r="E973" s="25"/>
    </row>
    <row r="974" spans="4:5" ht="13.5" customHeight="1" x14ac:dyDescent="0.3">
      <c r="D974" s="25"/>
      <c r="E974" s="25"/>
    </row>
    <row r="975" spans="4:5" ht="13.5" customHeight="1" x14ac:dyDescent="0.3">
      <c r="D975" s="25"/>
      <c r="E975" s="25"/>
    </row>
    <row r="976" spans="4:5" ht="13.5" customHeight="1" x14ac:dyDescent="0.3">
      <c r="D976" s="25"/>
      <c r="E976" s="25"/>
    </row>
    <row r="977" spans="4:5" ht="13.5" customHeight="1" x14ac:dyDescent="0.3">
      <c r="D977" s="25"/>
      <c r="E977" s="25"/>
    </row>
    <row r="978" spans="4:5" ht="13.5" customHeight="1" x14ac:dyDescent="0.3">
      <c r="D978" s="25"/>
      <c r="E978" s="25"/>
    </row>
    <row r="979" spans="4:5" ht="13.5" customHeight="1" x14ac:dyDescent="0.3">
      <c r="D979" s="25"/>
      <c r="E979" s="25"/>
    </row>
    <row r="980" spans="4:5" ht="13.5" customHeight="1" x14ac:dyDescent="0.3">
      <c r="D980" s="25"/>
      <c r="E980" s="25"/>
    </row>
    <row r="981" spans="4:5" ht="13.5" customHeight="1" x14ac:dyDescent="0.3">
      <c r="D981" s="25"/>
      <c r="E981" s="25"/>
    </row>
    <row r="982" spans="4:5" ht="13.5" customHeight="1" x14ac:dyDescent="0.3">
      <c r="D982" s="25"/>
      <c r="E982" s="25"/>
    </row>
    <row r="983" spans="4:5" ht="13.5" customHeight="1" x14ac:dyDescent="0.3">
      <c r="D983" s="25"/>
      <c r="E983" s="25"/>
    </row>
    <row r="984" spans="4:5" ht="13.5" customHeight="1" x14ac:dyDescent="0.3">
      <c r="D984" s="25"/>
      <c r="E984" s="25"/>
    </row>
    <row r="985" spans="4:5" ht="13.5" customHeight="1" x14ac:dyDescent="0.3">
      <c r="D985" s="25"/>
      <c r="E985" s="25"/>
    </row>
    <row r="986" spans="4:5" ht="13.5" customHeight="1" x14ac:dyDescent="0.3">
      <c r="D986" s="25"/>
      <c r="E986" s="25"/>
    </row>
    <row r="987" spans="4:5" ht="13.5" customHeight="1" x14ac:dyDescent="0.3">
      <c r="D987" s="25"/>
      <c r="E987" s="25"/>
    </row>
    <row r="988" spans="4:5" ht="13.5" customHeight="1" x14ac:dyDescent="0.3">
      <c r="D988" s="25"/>
      <c r="E988" s="25"/>
    </row>
    <row r="989" spans="4:5" ht="13.5" customHeight="1" x14ac:dyDescent="0.3">
      <c r="D989" s="25"/>
      <c r="E989" s="25"/>
    </row>
    <row r="990" spans="4:5" ht="13.5" customHeight="1" x14ac:dyDescent="0.3">
      <c r="D990" s="25"/>
      <c r="E990" s="25"/>
    </row>
    <row r="991" spans="4:5" ht="13.5" customHeight="1" x14ac:dyDescent="0.3">
      <c r="D991" s="25"/>
      <c r="E991" s="25"/>
    </row>
    <row r="992" spans="4:5" ht="13.5" customHeight="1" x14ac:dyDescent="0.3">
      <c r="D992" s="25"/>
      <c r="E992" s="25"/>
    </row>
    <row r="993" spans="4:5" ht="13.5" customHeight="1" x14ac:dyDescent="0.3">
      <c r="D993" s="25"/>
      <c r="E993" s="25"/>
    </row>
    <row r="994" spans="4:5" ht="13.5" customHeight="1" x14ac:dyDescent="0.3">
      <c r="D994" s="25"/>
      <c r="E994" s="25"/>
    </row>
    <row r="995" spans="4:5" ht="13.5" customHeight="1" x14ac:dyDescent="0.3">
      <c r="D995" s="25"/>
      <c r="E995" s="25"/>
    </row>
    <row r="996" spans="4:5" ht="13.5" customHeight="1" x14ac:dyDescent="0.3">
      <c r="D996" s="25"/>
      <c r="E996" s="25"/>
    </row>
    <row r="997" spans="4:5" ht="13.5" customHeight="1" x14ac:dyDescent="0.3">
      <c r="D997" s="25"/>
      <c r="E997" s="25"/>
    </row>
    <row r="998" spans="4:5" ht="13.5" customHeight="1" x14ac:dyDescent="0.3">
      <c r="D998" s="25"/>
      <c r="E998" s="25"/>
    </row>
    <row r="999" spans="4:5" ht="13.5" customHeight="1" x14ac:dyDescent="0.3">
      <c r="D999" s="25"/>
      <c r="E999" s="25"/>
    </row>
    <row r="1000" spans="4:5" ht="13.5" customHeight="1" x14ac:dyDescent="0.3">
      <c r="D1000" s="25"/>
      <c r="E1000" s="25"/>
    </row>
  </sheetData>
  <pageMargins left="0.75" right="0.75" top="1" bottom="1" header="0" footer="0"/>
  <pageSetup orientation="portrait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4.33203125" customWidth="1"/>
    <col min="5" max="5" width="12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36" t="s">
        <v>622</v>
      </c>
      <c r="C1" s="37"/>
      <c r="D1" s="37"/>
    </row>
    <row r="2" spans="1:11" ht="12.75" customHeight="1" x14ac:dyDescent="0.3"/>
    <row r="3" spans="1:11" ht="12.75" customHeight="1" x14ac:dyDescent="0.35">
      <c r="A3" s="26" t="s">
        <v>623</v>
      </c>
      <c r="B3" s="27" t="s">
        <v>624</v>
      </c>
      <c r="C3" s="27" t="s">
        <v>625</v>
      </c>
      <c r="D3" s="26" t="s">
        <v>626</v>
      </c>
      <c r="E3" s="28" t="s">
        <v>627</v>
      </c>
      <c r="G3" s="29" t="s">
        <v>628</v>
      </c>
      <c r="H3" s="16"/>
      <c r="I3" s="16"/>
      <c r="J3" s="16"/>
      <c r="K3" s="16"/>
    </row>
    <row r="4" spans="1:11" ht="12.75" customHeight="1" thickTop="1" thickBot="1" x14ac:dyDescent="0.35">
      <c r="A4" s="24" t="s">
        <v>532</v>
      </c>
      <c r="B4" s="23">
        <v>37622</v>
      </c>
      <c r="C4" s="24" t="s">
        <v>629</v>
      </c>
      <c r="D4" s="24" t="s">
        <v>630</v>
      </c>
      <c r="E4" s="25">
        <v>23</v>
      </c>
    </row>
    <row r="5" spans="1:11" ht="12.75" customHeight="1" thickBot="1" x14ac:dyDescent="0.35">
      <c r="A5" s="24" t="s">
        <v>532</v>
      </c>
      <c r="B5" s="23">
        <v>37626</v>
      </c>
      <c r="C5" s="24" t="s">
        <v>631</v>
      </c>
      <c r="D5" s="24" t="s">
        <v>632</v>
      </c>
      <c r="E5" s="25">
        <v>25</v>
      </c>
      <c r="G5" s="46" t="s">
        <v>657</v>
      </c>
      <c r="H5" s="50" t="s">
        <v>658</v>
      </c>
    </row>
    <row r="6" spans="1:11" ht="12.75" customHeight="1" x14ac:dyDescent="0.3">
      <c r="A6" s="24" t="s">
        <v>532</v>
      </c>
      <c r="B6" s="23">
        <v>10</v>
      </c>
      <c r="C6" s="24" t="s">
        <v>634</v>
      </c>
      <c r="D6" s="24" t="s">
        <v>635</v>
      </c>
      <c r="E6" s="25">
        <v>69</v>
      </c>
      <c r="G6" s="44" t="s">
        <v>633</v>
      </c>
      <c r="H6" s="49">
        <f>SUMIF(Tabella7[tipo],Tabella8[[#This Row],[Colonna1]],Tabella7[importo])</f>
        <v>893.5</v>
      </c>
    </row>
    <row r="7" spans="1:11" ht="12.75" customHeight="1" x14ac:dyDescent="0.3">
      <c r="A7" s="24" t="s">
        <v>532</v>
      </c>
      <c r="B7" s="23">
        <v>37634</v>
      </c>
      <c r="C7" s="24" t="s">
        <v>636</v>
      </c>
      <c r="D7" s="24" t="s">
        <v>637</v>
      </c>
      <c r="E7" s="25">
        <v>554</v>
      </c>
      <c r="G7" s="45" t="s">
        <v>629</v>
      </c>
      <c r="H7" s="48">
        <f>SUMIF(Tabella7[tipo],Tabella8[[#This Row],[Colonna1]],Tabella7[importo])</f>
        <v>121</v>
      </c>
    </row>
    <row r="8" spans="1:11" ht="12.75" customHeight="1" x14ac:dyDescent="0.3">
      <c r="A8" s="24" t="s">
        <v>532</v>
      </c>
      <c r="B8" s="23">
        <v>37635</v>
      </c>
      <c r="C8" s="24" t="s">
        <v>631</v>
      </c>
      <c r="D8" s="24" t="s">
        <v>639</v>
      </c>
      <c r="E8" s="25">
        <v>569</v>
      </c>
      <c r="G8" s="45" t="s">
        <v>638</v>
      </c>
      <c r="H8" s="48">
        <f>SUMIF(Tabella7[tipo],Tabella8[[#This Row],[Colonna1]],Tabella7[importo])</f>
        <v>832</v>
      </c>
    </row>
    <row r="9" spans="1:11" ht="12.75" customHeight="1" x14ac:dyDescent="0.3">
      <c r="A9" s="24" t="s">
        <v>532</v>
      </c>
      <c r="B9" s="23">
        <v>37642</v>
      </c>
      <c r="C9" s="24" t="s">
        <v>636</v>
      </c>
      <c r="D9" s="24" t="s">
        <v>641</v>
      </c>
      <c r="E9" s="25">
        <v>58</v>
      </c>
      <c r="G9" s="45" t="s">
        <v>640</v>
      </c>
      <c r="H9" s="48">
        <f>SUMIF(Tabella7[tipo],Tabella8[[#This Row],[Colonna1]],Tabella7[importo])</f>
        <v>19</v>
      </c>
    </row>
    <row r="10" spans="1:11" ht="12.75" customHeight="1" x14ac:dyDescent="0.3">
      <c r="A10" s="24" t="s">
        <v>532</v>
      </c>
      <c r="B10" s="23">
        <v>37650</v>
      </c>
      <c r="C10" s="24" t="s">
        <v>631</v>
      </c>
      <c r="D10" s="24" t="s">
        <v>642</v>
      </c>
      <c r="E10" s="25">
        <v>885</v>
      </c>
      <c r="G10" s="45" t="s">
        <v>636</v>
      </c>
      <c r="H10" s="48">
        <f>SUMIF(Tabella7[tipo],Tabella8[[#This Row],[Colonna1]],Tabella7[importo])</f>
        <v>766</v>
      </c>
    </row>
    <row r="11" spans="1:11" ht="12.75" customHeight="1" x14ac:dyDescent="0.3">
      <c r="A11" s="24" t="s">
        <v>534</v>
      </c>
      <c r="B11" s="23">
        <v>37653</v>
      </c>
      <c r="C11" s="24" t="s">
        <v>633</v>
      </c>
      <c r="D11" s="24" t="s">
        <v>643</v>
      </c>
      <c r="E11" s="25">
        <v>821</v>
      </c>
      <c r="G11" s="47" t="s">
        <v>631</v>
      </c>
      <c r="H11" s="51">
        <f>SUMIF(Tabella7[tipo],Tabella8[[#This Row],[Colonna1]],Tabella7[importo])</f>
        <v>1479</v>
      </c>
    </row>
    <row r="12" spans="1:11" ht="12.75" customHeight="1" x14ac:dyDescent="0.3">
      <c r="A12" s="24" t="s">
        <v>534</v>
      </c>
      <c r="B12" s="23">
        <v>37657</v>
      </c>
      <c r="C12" s="24" t="s">
        <v>636</v>
      </c>
      <c r="D12" s="24" t="s">
        <v>641</v>
      </c>
      <c r="E12" s="25">
        <v>23</v>
      </c>
    </row>
    <row r="13" spans="1:11" ht="12.75" customHeight="1" x14ac:dyDescent="0.3">
      <c r="A13" s="24" t="s">
        <v>534</v>
      </c>
      <c r="B13" s="23">
        <v>37658</v>
      </c>
      <c r="C13" s="24" t="s">
        <v>629</v>
      </c>
      <c r="D13" s="24" t="s">
        <v>630</v>
      </c>
      <c r="E13" s="25">
        <v>36</v>
      </c>
    </row>
    <row r="14" spans="1:11" ht="12.75" customHeight="1" x14ac:dyDescent="0.3">
      <c r="A14" s="24" t="s">
        <v>534</v>
      </c>
      <c r="B14" s="23">
        <v>37663</v>
      </c>
      <c r="C14" s="24" t="s">
        <v>640</v>
      </c>
      <c r="D14" s="24" t="s">
        <v>644</v>
      </c>
      <c r="E14" s="25">
        <v>5</v>
      </c>
    </row>
    <row r="15" spans="1:11" ht="12.75" customHeight="1" x14ac:dyDescent="0.3">
      <c r="A15" s="24" t="s">
        <v>534</v>
      </c>
      <c r="B15" s="23">
        <v>37666</v>
      </c>
      <c r="C15" s="24" t="s">
        <v>638</v>
      </c>
      <c r="D15" s="24" t="s">
        <v>645</v>
      </c>
      <c r="E15" s="25">
        <v>266</v>
      </c>
    </row>
    <row r="16" spans="1:11" ht="12.75" customHeight="1" x14ac:dyDescent="0.3">
      <c r="A16" s="24" t="s">
        <v>534</v>
      </c>
      <c r="B16" s="23">
        <v>37671</v>
      </c>
      <c r="C16" s="24" t="s">
        <v>638</v>
      </c>
      <c r="D16" s="24" t="s">
        <v>646</v>
      </c>
      <c r="E16" s="25">
        <v>221</v>
      </c>
    </row>
    <row r="17" spans="1:5" ht="12.75" customHeight="1" x14ac:dyDescent="0.3">
      <c r="A17" s="24" t="s">
        <v>534</v>
      </c>
      <c r="B17" s="23">
        <v>37673</v>
      </c>
      <c r="C17" s="24" t="s">
        <v>636</v>
      </c>
      <c r="D17" s="24" t="s">
        <v>641</v>
      </c>
      <c r="E17" s="25">
        <v>56</v>
      </c>
    </row>
    <row r="18" spans="1:5" ht="12.75" customHeight="1" x14ac:dyDescent="0.3">
      <c r="A18" s="24" t="s">
        <v>534</v>
      </c>
      <c r="B18" s="23">
        <v>37675</v>
      </c>
      <c r="C18" s="24" t="s">
        <v>629</v>
      </c>
      <c r="D18" s="24" t="s">
        <v>647</v>
      </c>
      <c r="E18" s="25">
        <v>11</v>
      </c>
    </row>
    <row r="19" spans="1:5" ht="12.75" customHeight="1" x14ac:dyDescent="0.3">
      <c r="A19" s="24" t="s">
        <v>534</v>
      </c>
      <c r="B19" s="23">
        <v>37678</v>
      </c>
      <c r="C19" s="24" t="s">
        <v>636</v>
      </c>
      <c r="D19" s="24" t="s">
        <v>641</v>
      </c>
      <c r="E19" s="25">
        <v>25</v>
      </c>
    </row>
    <row r="20" spans="1:5" ht="12.75" customHeight="1" x14ac:dyDescent="0.3">
      <c r="A20" s="24" t="s">
        <v>535</v>
      </c>
      <c r="B20" s="23">
        <v>37682</v>
      </c>
      <c r="C20" s="24" t="s">
        <v>633</v>
      </c>
      <c r="D20" s="24" t="s">
        <v>648</v>
      </c>
      <c r="E20" s="25">
        <v>72.5</v>
      </c>
    </row>
    <row r="21" spans="1:5" ht="12.75" customHeight="1" x14ac:dyDescent="0.3">
      <c r="A21" s="24" t="s">
        <v>535</v>
      </c>
      <c r="B21" s="23">
        <v>37685</v>
      </c>
      <c r="C21" s="24" t="s">
        <v>636</v>
      </c>
      <c r="D21" s="24" t="s">
        <v>641</v>
      </c>
      <c r="E21" s="25">
        <v>30</v>
      </c>
    </row>
    <row r="22" spans="1:5" ht="12.75" customHeight="1" x14ac:dyDescent="0.3">
      <c r="A22" s="24" t="s">
        <v>535</v>
      </c>
      <c r="B22" s="23">
        <v>37690</v>
      </c>
      <c r="C22" s="24" t="s">
        <v>629</v>
      </c>
      <c r="D22" s="24" t="s">
        <v>630</v>
      </c>
      <c r="E22" s="25">
        <v>51</v>
      </c>
    </row>
    <row r="23" spans="1:5" ht="12.75" customHeight="1" x14ac:dyDescent="0.3">
      <c r="A23" s="24" t="s">
        <v>535</v>
      </c>
      <c r="B23" s="23">
        <v>37695</v>
      </c>
      <c r="C23" s="24" t="s">
        <v>640</v>
      </c>
      <c r="D23" s="24" t="s">
        <v>644</v>
      </c>
      <c r="E23" s="25">
        <v>14</v>
      </c>
    </row>
    <row r="24" spans="1:5" ht="12.75" customHeight="1" x14ac:dyDescent="0.3">
      <c r="A24" s="24" t="s">
        <v>535</v>
      </c>
      <c r="B24" s="23">
        <v>37699</v>
      </c>
      <c r="C24" s="24" t="s">
        <v>638</v>
      </c>
      <c r="D24" s="24" t="s">
        <v>649</v>
      </c>
      <c r="E24" s="25">
        <v>75</v>
      </c>
    </row>
    <row r="25" spans="1:5" ht="12.75" customHeight="1" x14ac:dyDescent="0.3">
      <c r="A25" s="24" t="s">
        <v>535</v>
      </c>
      <c r="B25" s="23">
        <v>37701</v>
      </c>
      <c r="C25" s="24" t="s">
        <v>638</v>
      </c>
      <c r="D25" s="24" t="s">
        <v>650</v>
      </c>
      <c r="E25" s="25">
        <v>270</v>
      </c>
    </row>
    <row r="26" spans="1:5" ht="12.75" customHeight="1" x14ac:dyDescent="0.3">
      <c r="A26" s="24" t="s">
        <v>535</v>
      </c>
      <c r="B26" s="23">
        <v>37705</v>
      </c>
      <c r="C26" s="24" t="s">
        <v>636</v>
      </c>
      <c r="D26" s="24" t="s">
        <v>641</v>
      </c>
      <c r="E26" s="2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honeticPr fontId="12" type="noConversion"/>
  <pageMargins left="0.7" right="0.7" top="0.75" bottom="0.75" header="0" footer="0"/>
  <pageSetup orientation="landscape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abSelected="1" workbookViewId="0">
      <selection activeCell="G3" sqref="G3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11" width="8.6640625" customWidth="1"/>
    <col min="12" max="12" width="10.5546875" bestFit="1" customWidth="1"/>
    <col min="13" max="26" width="8.6640625" customWidth="1"/>
  </cols>
  <sheetData>
    <row r="1" spans="1:12" ht="12.75" customHeight="1" x14ac:dyDescent="0.3">
      <c r="A1" s="30" t="s">
        <v>651</v>
      </c>
    </row>
    <row r="2" spans="1:12" ht="12.75" customHeight="1" x14ac:dyDescent="0.3">
      <c r="A2" s="30"/>
    </row>
    <row r="3" spans="1:12" ht="12.75" customHeight="1" x14ac:dyDescent="0.3">
      <c r="A3" s="23"/>
    </row>
    <row r="4" spans="1:12" ht="12.75" customHeight="1" x14ac:dyDescent="0.3">
      <c r="A4" s="23"/>
      <c r="E4" s="29" t="s">
        <v>652</v>
      </c>
      <c r="F4" s="54">
        <f ca="1">TODAY()</f>
        <v>45251</v>
      </c>
      <c r="G4" s="2"/>
    </row>
    <row r="5" spans="1:12" ht="12.75" customHeight="1" x14ac:dyDescent="0.3">
      <c r="A5" s="23"/>
      <c r="E5" s="2"/>
      <c r="F5" s="2"/>
      <c r="G5" s="2"/>
    </row>
    <row r="6" spans="1:12" ht="12.75" customHeight="1" x14ac:dyDescent="0.3">
      <c r="A6" s="23" t="s">
        <v>624</v>
      </c>
      <c r="B6" s="24" t="s">
        <v>625</v>
      </c>
      <c r="C6" s="24" t="s">
        <v>626</v>
      </c>
      <c r="D6" s="24" t="s">
        <v>627</v>
      </c>
      <c r="E6" s="29" t="s">
        <v>653</v>
      </c>
      <c r="F6" s="29" t="s">
        <v>530</v>
      </c>
      <c r="G6" s="29" t="s">
        <v>654</v>
      </c>
      <c r="H6" s="29" t="s">
        <v>655</v>
      </c>
      <c r="I6" s="29" t="s">
        <v>656</v>
      </c>
    </row>
    <row r="7" spans="1:12" ht="12.75" customHeight="1" x14ac:dyDescent="0.3">
      <c r="A7" s="23">
        <v>37622</v>
      </c>
      <c r="B7" s="24" t="s">
        <v>629</v>
      </c>
      <c r="C7" s="24" t="s">
        <v>630</v>
      </c>
      <c r="D7" s="24">
        <v>23</v>
      </c>
      <c r="E7">
        <f>YEAR(A7)</f>
        <v>2003</v>
      </c>
      <c r="F7">
        <f>MONTH(A7)</f>
        <v>1</v>
      </c>
      <c r="G7">
        <f>DAY(A7)</f>
        <v>1</v>
      </c>
      <c r="H7" s="53">
        <f ca="1">TODAY()-A7</f>
        <v>7629</v>
      </c>
      <c r="I7">
        <f ca="1">NETWORKDAYS(A7,TODAY())</f>
        <v>5450</v>
      </c>
    </row>
    <row r="8" spans="1:12" ht="12.75" customHeight="1" x14ac:dyDescent="0.3">
      <c r="A8" s="23">
        <v>37261</v>
      </c>
      <c r="B8" s="24" t="s">
        <v>631</v>
      </c>
      <c r="C8" s="24" t="s">
        <v>632</v>
      </c>
      <c r="D8" s="2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3">
        <f t="shared" ref="H8:H29" ca="1" si="3">TODAY()-A8</f>
        <v>7990</v>
      </c>
      <c r="I8">
        <f t="shared" ref="I8:I29" ca="1" si="4">NETWORKDAYS(A8,TODAY())</f>
        <v>5707</v>
      </c>
    </row>
    <row r="9" spans="1:12" ht="12.75" customHeight="1" x14ac:dyDescent="0.3">
      <c r="A9" s="23">
        <v>38718</v>
      </c>
      <c r="B9" s="24" t="s">
        <v>634</v>
      </c>
      <c r="C9" s="24" t="s">
        <v>635</v>
      </c>
      <c r="D9" s="24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3">
        <f t="shared" ca="1" si="3"/>
        <v>6533</v>
      </c>
      <c r="I9">
        <f t="shared" ca="1" si="4"/>
        <v>4667</v>
      </c>
    </row>
    <row r="10" spans="1:12" ht="12.75" customHeight="1" x14ac:dyDescent="0.3">
      <c r="A10" s="23">
        <v>37634</v>
      </c>
      <c r="B10" s="24" t="s">
        <v>636</v>
      </c>
      <c r="C10" s="24" t="s">
        <v>637</v>
      </c>
      <c r="D10" s="24">
        <v>554</v>
      </c>
      <c r="E10">
        <f t="shared" si="0"/>
        <v>2003</v>
      </c>
      <c r="F10">
        <f>MONTH(A10)</f>
        <v>1</v>
      </c>
      <c r="G10">
        <f t="shared" si="2"/>
        <v>13</v>
      </c>
      <c r="H10" s="53">
        <f t="shared" ca="1" si="3"/>
        <v>7617</v>
      </c>
      <c r="I10">
        <f t="shared" ca="1" si="4"/>
        <v>5442</v>
      </c>
    </row>
    <row r="11" spans="1:12" ht="12.75" customHeight="1" x14ac:dyDescent="0.3">
      <c r="A11" s="23">
        <v>37635</v>
      </c>
      <c r="B11" s="24" t="s">
        <v>631</v>
      </c>
      <c r="C11" s="24" t="s">
        <v>639</v>
      </c>
      <c r="D11" s="2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3">
        <f t="shared" ca="1" si="3"/>
        <v>7616</v>
      </c>
      <c r="I11">
        <f t="shared" ca="1" si="4"/>
        <v>5441</v>
      </c>
    </row>
    <row r="12" spans="1:12" ht="12.75" customHeight="1" x14ac:dyDescent="0.3">
      <c r="A12" s="23">
        <v>37642</v>
      </c>
      <c r="B12" s="24" t="s">
        <v>636</v>
      </c>
      <c r="C12" s="24" t="s">
        <v>641</v>
      </c>
      <c r="D12" s="2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3">
        <f t="shared" ca="1" si="3"/>
        <v>7609</v>
      </c>
      <c r="I12">
        <f t="shared" ca="1" si="4"/>
        <v>5436</v>
      </c>
    </row>
    <row r="13" spans="1:12" ht="12.75" customHeight="1" x14ac:dyDescent="0.3">
      <c r="A13" s="23">
        <v>37650</v>
      </c>
      <c r="B13" s="24" t="s">
        <v>631</v>
      </c>
      <c r="C13" s="24" t="s">
        <v>642</v>
      </c>
      <c r="D13" s="2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3">
        <f t="shared" ca="1" si="3"/>
        <v>7601</v>
      </c>
      <c r="I13">
        <f t="shared" ca="1" si="4"/>
        <v>5430</v>
      </c>
      <c r="L13" s="52"/>
    </row>
    <row r="14" spans="1:12" ht="12.75" customHeight="1" x14ac:dyDescent="0.3">
      <c r="A14" s="23">
        <v>37653</v>
      </c>
      <c r="B14" s="24" t="s">
        <v>633</v>
      </c>
      <c r="C14" s="24" t="s">
        <v>643</v>
      </c>
      <c r="D14" s="2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3">
        <f t="shared" ca="1" si="3"/>
        <v>7598</v>
      </c>
      <c r="I14">
        <f t="shared" ca="1" si="4"/>
        <v>5427</v>
      </c>
    </row>
    <row r="15" spans="1:12" ht="12.75" customHeight="1" x14ac:dyDescent="0.3">
      <c r="A15" s="23">
        <v>37657</v>
      </c>
      <c r="B15" s="24" t="s">
        <v>636</v>
      </c>
      <c r="C15" s="24" t="s">
        <v>641</v>
      </c>
      <c r="D15" s="2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3">
        <f t="shared" ca="1" si="3"/>
        <v>7594</v>
      </c>
      <c r="I15">
        <f t="shared" ca="1" si="4"/>
        <v>5425</v>
      </c>
    </row>
    <row r="16" spans="1:12" ht="12.75" customHeight="1" x14ac:dyDescent="0.3">
      <c r="A16" s="23">
        <v>37658</v>
      </c>
      <c r="B16" s="24" t="s">
        <v>629</v>
      </c>
      <c r="C16" s="24" t="s">
        <v>630</v>
      </c>
      <c r="D16" s="2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3">
        <f t="shared" ca="1" si="3"/>
        <v>7593</v>
      </c>
      <c r="I16">
        <f t="shared" ca="1" si="4"/>
        <v>5424</v>
      </c>
    </row>
    <row r="17" spans="1:9" ht="12.75" customHeight="1" x14ac:dyDescent="0.3">
      <c r="A17" s="23">
        <v>37663</v>
      </c>
      <c r="B17" s="24" t="s">
        <v>640</v>
      </c>
      <c r="C17" s="24" t="s">
        <v>644</v>
      </c>
      <c r="D17" s="2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3">
        <f t="shared" ca="1" si="3"/>
        <v>7588</v>
      </c>
      <c r="I17">
        <f t="shared" ca="1" si="4"/>
        <v>5421</v>
      </c>
    </row>
    <row r="18" spans="1:9" ht="12.75" customHeight="1" x14ac:dyDescent="0.3">
      <c r="A18" s="23">
        <v>37666</v>
      </c>
      <c r="B18" s="24" t="s">
        <v>638</v>
      </c>
      <c r="C18" s="24" t="s">
        <v>645</v>
      </c>
      <c r="D18" s="2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3">
        <f t="shared" ca="1" si="3"/>
        <v>7585</v>
      </c>
      <c r="I18">
        <f t="shared" ca="1" si="4"/>
        <v>5418</v>
      </c>
    </row>
    <row r="19" spans="1:9" ht="12.75" customHeight="1" x14ac:dyDescent="0.3">
      <c r="A19" s="23">
        <v>38402</v>
      </c>
      <c r="B19" s="24" t="s">
        <v>638</v>
      </c>
      <c r="C19" s="24" t="s">
        <v>646</v>
      </c>
      <c r="D19" s="2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3">
        <f t="shared" ca="1" si="3"/>
        <v>6849</v>
      </c>
      <c r="I19">
        <f t="shared" ca="1" si="4"/>
        <v>4892</v>
      </c>
    </row>
    <row r="20" spans="1:9" ht="12.75" customHeight="1" x14ac:dyDescent="0.3">
      <c r="A20" s="23">
        <v>37673</v>
      </c>
      <c r="B20" s="24" t="s">
        <v>636</v>
      </c>
      <c r="C20" s="24" t="s">
        <v>641</v>
      </c>
      <c r="D20" s="2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3">
        <f t="shared" ca="1" si="3"/>
        <v>7578</v>
      </c>
      <c r="I20">
        <f t="shared" ca="1" si="4"/>
        <v>5413</v>
      </c>
    </row>
    <row r="21" spans="1:9" ht="12.75" customHeight="1" x14ac:dyDescent="0.3">
      <c r="A21" s="23">
        <v>37675</v>
      </c>
      <c r="B21" s="24" t="s">
        <v>629</v>
      </c>
      <c r="C21" s="24" t="s">
        <v>647</v>
      </c>
      <c r="D21" s="2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3">
        <f t="shared" ca="1" si="3"/>
        <v>7576</v>
      </c>
      <c r="I21">
        <f t="shared" ca="1" si="4"/>
        <v>5412</v>
      </c>
    </row>
    <row r="22" spans="1:9" ht="12.75" customHeight="1" x14ac:dyDescent="0.3">
      <c r="A22" s="23">
        <v>37678</v>
      </c>
      <c r="B22" s="24" t="s">
        <v>636</v>
      </c>
      <c r="C22" s="24" t="s">
        <v>641</v>
      </c>
      <c r="D22" s="2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3">
        <f t="shared" ca="1" si="3"/>
        <v>7573</v>
      </c>
      <c r="I22">
        <f t="shared" ca="1" si="4"/>
        <v>5410</v>
      </c>
    </row>
    <row r="23" spans="1:9" ht="12.75" customHeight="1" x14ac:dyDescent="0.3">
      <c r="A23" s="23">
        <v>38048</v>
      </c>
      <c r="B23" s="24" t="s">
        <v>633</v>
      </c>
      <c r="C23" s="24" t="s">
        <v>648</v>
      </c>
      <c r="D23" s="2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3">
        <f t="shared" ca="1" si="3"/>
        <v>7203</v>
      </c>
      <c r="I23">
        <f t="shared" ca="1" si="4"/>
        <v>5146</v>
      </c>
    </row>
    <row r="24" spans="1:9" ht="12.75" customHeight="1" x14ac:dyDescent="0.3">
      <c r="A24" s="23">
        <v>37685</v>
      </c>
      <c r="B24" s="24" t="s">
        <v>636</v>
      </c>
      <c r="C24" s="24" t="s">
        <v>641</v>
      </c>
      <c r="D24" s="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3">
        <f t="shared" ca="1" si="3"/>
        <v>7566</v>
      </c>
      <c r="I24">
        <f t="shared" ca="1" si="4"/>
        <v>5405</v>
      </c>
    </row>
    <row r="25" spans="1:9" ht="12.75" customHeight="1" x14ac:dyDescent="0.3">
      <c r="A25" s="23">
        <v>37690</v>
      </c>
      <c r="B25" s="24" t="s">
        <v>629</v>
      </c>
      <c r="C25" s="24" t="s">
        <v>630</v>
      </c>
      <c r="D25" s="2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3">
        <f t="shared" ca="1" si="3"/>
        <v>7561</v>
      </c>
      <c r="I25">
        <f t="shared" ca="1" si="4"/>
        <v>5402</v>
      </c>
    </row>
    <row r="26" spans="1:9" ht="12.75" customHeight="1" x14ac:dyDescent="0.3">
      <c r="A26" s="23">
        <v>37695</v>
      </c>
      <c r="B26" s="24" t="s">
        <v>640</v>
      </c>
      <c r="C26" s="24" t="s">
        <v>644</v>
      </c>
      <c r="D26" s="2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3">
        <f t="shared" ca="1" si="3"/>
        <v>7556</v>
      </c>
      <c r="I26">
        <f t="shared" ca="1" si="4"/>
        <v>5397</v>
      </c>
    </row>
    <row r="27" spans="1:9" ht="12.75" customHeight="1" x14ac:dyDescent="0.3">
      <c r="A27" s="23">
        <v>38065</v>
      </c>
      <c r="B27" s="24" t="s">
        <v>638</v>
      </c>
      <c r="C27" s="24" t="s">
        <v>649</v>
      </c>
      <c r="D27" s="2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3">
        <f t="shared" ca="1" si="3"/>
        <v>7186</v>
      </c>
      <c r="I27">
        <f t="shared" ca="1" si="4"/>
        <v>5133</v>
      </c>
    </row>
    <row r="28" spans="1:9" ht="12.75" customHeight="1" x14ac:dyDescent="0.3">
      <c r="A28" s="23">
        <v>39528</v>
      </c>
      <c r="B28" s="24" t="s">
        <v>638</v>
      </c>
      <c r="C28" s="24" t="s">
        <v>650</v>
      </c>
      <c r="D28" s="2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3">
        <f t="shared" ca="1" si="3"/>
        <v>5723</v>
      </c>
      <c r="I28">
        <f t="shared" ca="1" si="4"/>
        <v>4088</v>
      </c>
    </row>
    <row r="29" spans="1:9" ht="12.75" customHeight="1" x14ac:dyDescent="0.3">
      <c r="A29" s="23">
        <v>37705</v>
      </c>
      <c r="B29" s="24" t="s">
        <v>636</v>
      </c>
      <c r="C29" s="24" t="s">
        <v>641</v>
      </c>
      <c r="D29" s="2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3">
        <f t="shared" ca="1" si="3"/>
        <v>7546</v>
      </c>
      <c r="I29">
        <f t="shared" ca="1" si="4"/>
        <v>5391</v>
      </c>
    </row>
    <row r="30" spans="1:9" ht="12.75" customHeight="1" x14ac:dyDescent="0.3">
      <c r="A30" s="23"/>
    </row>
    <row r="31" spans="1:9" ht="12.75" customHeight="1" x14ac:dyDescent="0.3">
      <c r="A31" s="23"/>
    </row>
    <row r="32" spans="1:9" ht="12.75" customHeight="1" x14ac:dyDescent="0.3">
      <c r="A32" s="23"/>
    </row>
    <row r="33" spans="1:1" ht="12.75" customHeight="1" x14ac:dyDescent="0.3">
      <c r="A33" s="23"/>
    </row>
    <row r="34" spans="1:1" ht="12.75" customHeight="1" x14ac:dyDescent="0.3">
      <c r="A34" s="23"/>
    </row>
    <row r="35" spans="1:1" ht="12.75" customHeight="1" x14ac:dyDescent="0.3">
      <c r="A35" s="23"/>
    </row>
    <row r="36" spans="1:1" ht="12.75" customHeight="1" x14ac:dyDescent="0.3">
      <c r="A36" s="23"/>
    </row>
    <row r="37" spans="1:1" ht="12.75" customHeight="1" x14ac:dyDescent="0.3">
      <c r="A37" s="23"/>
    </row>
    <row r="38" spans="1:1" ht="12.75" customHeight="1" x14ac:dyDescent="0.3">
      <c r="A38" s="23"/>
    </row>
    <row r="39" spans="1:1" ht="12.75" customHeight="1" x14ac:dyDescent="0.3">
      <c r="A39" s="23"/>
    </row>
    <row r="40" spans="1:1" ht="12.75" customHeight="1" x14ac:dyDescent="0.3">
      <c r="A40" s="23"/>
    </row>
    <row r="41" spans="1:1" ht="12.75" customHeight="1" x14ac:dyDescent="0.3">
      <c r="A41" s="23"/>
    </row>
    <row r="42" spans="1:1" ht="12.75" customHeight="1" x14ac:dyDescent="0.3">
      <c r="A42" s="23"/>
    </row>
    <row r="43" spans="1:1" ht="12.75" customHeight="1" x14ac:dyDescent="0.3">
      <c r="A43" s="23"/>
    </row>
    <row r="44" spans="1:1" ht="12.75" customHeight="1" x14ac:dyDescent="0.3">
      <c r="A44" s="23"/>
    </row>
    <row r="45" spans="1:1" ht="12.75" customHeight="1" x14ac:dyDescent="0.3">
      <c r="A45" s="23"/>
    </row>
    <row r="46" spans="1:1" ht="12.75" customHeight="1" x14ac:dyDescent="0.3">
      <c r="A46" s="23"/>
    </row>
    <row r="47" spans="1:1" ht="12.75" customHeight="1" x14ac:dyDescent="0.3">
      <c r="A47" s="23"/>
    </row>
    <row r="48" spans="1:1" ht="12.75" customHeight="1" x14ac:dyDescent="0.3">
      <c r="A48" s="23"/>
    </row>
    <row r="49" spans="1:1" ht="12.75" customHeight="1" x14ac:dyDescent="0.3">
      <c r="A49" s="23"/>
    </row>
    <row r="50" spans="1:1" ht="12.75" customHeight="1" x14ac:dyDescent="0.3">
      <c r="A50" s="23"/>
    </row>
    <row r="51" spans="1:1" ht="12.75" customHeight="1" x14ac:dyDescent="0.3">
      <c r="A51" s="23"/>
    </row>
    <row r="52" spans="1:1" ht="12.75" customHeight="1" x14ac:dyDescent="0.3">
      <c r="A52" s="23"/>
    </row>
    <row r="53" spans="1:1" ht="12.75" customHeight="1" x14ac:dyDescent="0.3">
      <c r="A53" s="23"/>
    </row>
    <row r="54" spans="1:1" ht="12.75" customHeight="1" x14ac:dyDescent="0.3">
      <c r="A54" s="23"/>
    </row>
    <row r="55" spans="1:1" ht="12.75" customHeight="1" x14ac:dyDescent="0.3">
      <c r="A55" s="23"/>
    </row>
    <row r="56" spans="1:1" ht="12.75" customHeight="1" x14ac:dyDescent="0.3">
      <c r="A56" s="23"/>
    </row>
    <row r="57" spans="1:1" ht="12.75" customHeight="1" x14ac:dyDescent="0.3">
      <c r="A57" s="23"/>
    </row>
    <row r="58" spans="1:1" ht="12.75" customHeight="1" x14ac:dyDescent="0.3">
      <c r="A58" s="23"/>
    </row>
    <row r="59" spans="1:1" ht="12.75" customHeight="1" x14ac:dyDescent="0.3">
      <c r="A59" s="23"/>
    </row>
    <row r="60" spans="1:1" ht="12.75" customHeight="1" x14ac:dyDescent="0.3">
      <c r="A60" s="23"/>
    </row>
    <row r="61" spans="1:1" ht="12.75" customHeight="1" x14ac:dyDescent="0.3">
      <c r="A61" s="23"/>
    </row>
    <row r="62" spans="1:1" ht="12.75" customHeight="1" x14ac:dyDescent="0.3">
      <c r="A62" s="23"/>
    </row>
    <row r="63" spans="1:1" ht="12.75" customHeight="1" x14ac:dyDescent="0.3">
      <c r="A63" s="23"/>
    </row>
    <row r="64" spans="1:1" ht="12.75" customHeight="1" x14ac:dyDescent="0.3">
      <c r="A64" s="23"/>
    </row>
    <row r="65" spans="1:1" ht="12.75" customHeight="1" x14ac:dyDescent="0.3">
      <c r="A65" s="23"/>
    </row>
    <row r="66" spans="1:1" ht="12.75" customHeight="1" x14ac:dyDescent="0.3">
      <c r="A66" s="23"/>
    </row>
    <row r="67" spans="1:1" ht="12.75" customHeight="1" x14ac:dyDescent="0.3">
      <c r="A67" s="23"/>
    </row>
    <row r="68" spans="1:1" ht="12.75" customHeight="1" x14ac:dyDescent="0.3">
      <c r="A68" s="23"/>
    </row>
    <row r="69" spans="1:1" ht="12.75" customHeight="1" x14ac:dyDescent="0.3">
      <c r="A69" s="23"/>
    </row>
    <row r="70" spans="1:1" ht="12.75" customHeight="1" x14ac:dyDescent="0.3">
      <c r="A70" s="23"/>
    </row>
    <row r="71" spans="1:1" ht="12.75" customHeight="1" x14ac:dyDescent="0.3">
      <c r="A71" s="23"/>
    </row>
    <row r="72" spans="1:1" ht="12.75" customHeight="1" x14ac:dyDescent="0.3">
      <c r="A72" s="23"/>
    </row>
    <row r="73" spans="1:1" ht="12.75" customHeight="1" x14ac:dyDescent="0.3">
      <c r="A73" s="23"/>
    </row>
    <row r="74" spans="1:1" ht="12.75" customHeight="1" x14ac:dyDescent="0.3">
      <c r="A74" s="23"/>
    </row>
    <row r="75" spans="1:1" ht="12.75" customHeight="1" x14ac:dyDescent="0.3">
      <c r="A75" s="23"/>
    </row>
    <row r="76" spans="1:1" ht="12.75" customHeight="1" x14ac:dyDescent="0.3">
      <c r="A76" s="23"/>
    </row>
    <row r="77" spans="1:1" ht="12.75" customHeight="1" x14ac:dyDescent="0.3">
      <c r="A77" s="23"/>
    </row>
    <row r="78" spans="1:1" ht="12.75" customHeight="1" x14ac:dyDescent="0.3">
      <c r="A78" s="23"/>
    </row>
    <row r="79" spans="1:1" ht="12.75" customHeight="1" x14ac:dyDescent="0.3">
      <c r="A79" s="23"/>
    </row>
    <row r="80" spans="1:1" ht="12.75" customHeight="1" x14ac:dyDescent="0.3">
      <c r="A80" s="23"/>
    </row>
    <row r="81" spans="1:1" ht="12.75" customHeight="1" x14ac:dyDescent="0.3">
      <c r="A81" s="23"/>
    </row>
    <row r="82" spans="1:1" ht="12.75" customHeight="1" x14ac:dyDescent="0.3">
      <c r="A82" s="23"/>
    </row>
    <row r="83" spans="1:1" ht="12.75" customHeight="1" x14ac:dyDescent="0.3">
      <c r="A83" s="23"/>
    </row>
    <row r="84" spans="1:1" ht="12.75" customHeight="1" x14ac:dyDescent="0.3">
      <c r="A84" s="23"/>
    </row>
    <row r="85" spans="1:1" ht="12.75" customHeight="1" x14ac:dyDescent="0.3">
      <c r="A85" s="23"/>
    </row>
    <row r="86" spans="1:1" ht="12.75" customHeight="1" x14ac:dyDescent="0.3">
      <c r="A86" s="23"/>
    </row>
    <row r="87" spans="1:1" ht="12.75" customHeight="1" x14ac:dyDescent="0.3">
      <c r="A87" s="23"/>
    </row>
    <row r="88" spans="1:1" ht="12.75" customHeight="1" x14ac:dyDescent="0.3">
      <c r="A88" s="23"/>
    </row>
    <row r="89" spans="1:1" ht="12.75" customHeight="1" x14ac:dyDescent="0.3">
      <c r="A89" s="23"/>
    </row>
    <row r="90" spans="1:1" ht="12.75" customHeight="1" x14ac:dyDescent="0.3">
      <c r="A90" s="23"/>
    </row>
    <row r="91" spans="1:1" ht="12.75" customHeight="1" x14ac:dyDescent="0.3">
      <c r="A91" s="23"/>
    </row>
    <row r="92" spans="1:1" ht="12.75" customHeight="1" x14ac:dyDescent="0.3">
      <c r="A92" s="23"/>
    </row>
    <row r="93" spans="1:1" ht="12.75" customHeight="1" x14ac:dyDescent="0.3">
      <c r="A93" s="23"/>
    </row>
    <row r="94" spans="1:1" ht="12.75" customHeight="1" x14ac:dyDescent="0.3">
      <c r="A94" s="23"/>
    </row>
    <row r="95" spans="1:1" ht="12.75" customHeight="1" x14ac:dyDescent="0.3">
      <c r="A95" s="23"/>
    </row>
    <row r="96" spans="1:1" ht="12.75" customHeight="1" x14ac:dyDescent="0.3">
      <c r="A96" s="23"/>
    </row>
    <row r="97" spans="1:1" ht="12.75" customHeight="1" x14ac:dyDescent="0.3">
      <c r="A97" s="23"/>
    </row>
    <row r="98" spans="1:1" ht="12.75" customHeight="1" x14ac:dyDescent="0.3">
      <c r="A98" s="23"/>
    </row>
    <row r="99" spans="1:1" ht="12.75" customHeight="1" x14ac:dyDescent="0.3">
      <c r="A99" s="23"/>
    </row>
    <row r="100" spans="1:1" ht="12.75" customHeight="1" x14ac:dyDescent="0.3">
      <c r="A100" s="23"/>
    </row>
    <row r="101" spans="1:1" ht="12.75" customHeight="1" x14ac:dyDescent="0.3">
      <c r="A101" s="23"/>
    </row>
    <row r="102" spans="1:1" ht="12.75" customHeight="1" x14ac:dyDescent="0.3">
      <c r="A102" s="23"/>
    </row>
    <row r="103" spans="1:1" ht="12.75" customHeight="1" x14ac:dyDescent="0.3">
      <c r="A103" s="23"/>
    </row>
    <row r="104" spans="1:1" ht="12.75" customHeight="1" x14ac:dyDescent="0.3">
      <c r="A104" s="23"/>
    </row>
    <row r="105" spans="1:1" ht="12.75" customHeight="1" x14ac:dyDescent="0.3">
      <c r="A105" s="23"/>
    </row>
    <row r="106" spans="1:1" ht="12.75" customHeight="1" x14ac:dyDescent="0.3">
      <c r="A106" s="23"/>
    </row>
    <row r="107" spans="1:1" ht="12.75" customHeight="1" x14ac:dyDescent="0.3">
      <c r="A107" s="23"/>
    </row>
    <row r="108" spans="1:1" ht="12.75" customHeight="1" x14ac:dyDescent="0.3">
      <c r="A108" s="23"/>
    </row>
    <row r="109" spans="1:1" ht="12.75" customHeight="1" x14ac:dyDescent="0.3">
      <c r="A109" s="23"/>
    </row>
    <row r="110" spans="1:1" ht="12.75" customHeight="1" x14ac:dyDescent="0.3">
      <c r="A110" s="23"/>
    </row>
    <row r="111" spans="1:1" ht="12.75" customHeight="1" x14ac:dyDescent="0.3">
      <c r="A111" s="23"/>
    </row>
    <row r="112" spans="1:1" ht="12.75" customHeight="1" x14ac:dyDescent="0.3">
      <c r="A112" s="23"/>
    </row>
    <row r="113" spans="1:1" ht="12.75" customHeight="1" x14ac:dyDescent="0.3">
      <c r="A113" s="23"/>
    </row>
    <row r="114" spans="1:1" ht="12.75" customHeight="1" x14ac:dyDescent="0.3">
      <c r="A114" s="23"/>
    </row>
    <row r="115" spans="1:1" ht="12.75" customHeight="1" x14ac:dyDescent="0.3">
      <c r="A115" s="23"/>
    </row>
    <row r="116" spans="1:1" ht="12.75" customHeight="1" x14ac:dyDescent="0.3">
      <c r="A116" s="23"/>
    </row>
    <row r="117" spans="1:1" ht="12.75" customHeight="1" x14ac:dyDescent="0.3">
      <c r="A117" s="23"/>
    </row>
    <row r="118" spans="1:1" ht="12.75" customHeight="1" x14ac:dyDescent="0.3">
      <c r="A118" s="23"/>
    </row>
    <row r="119" spans="1:1" ht="12.75" customHeight="1" x14ac:dyDescent="0.3">
      <c r="A119" s="23"/>
    </row>
    <row r="120" spans="1:1" ht="12.75" customHeight="1" x14ac:dyDescent="0.3">
      <c r="A120" s="23"/>
    </row>
    <row r="121" spans="1:1" ht="12.75" customHeight="1" x14ac:dyDescent="0.3">
      <c r="A121" s="23"/>
    </row>
    <row r="122" spans="1:1" ht="12.75" customHeight="1" x14ac:dyDescent="0.3">
      <c r="A122" s="23"/>
    </row>
    <row r="123" spans="1:1" ht="12.75" customHeight="1" x14ac:dyDescent="0.3">
      <c r="A123" s="23"/>
    </row>
    <row r="124" spans="1:1" ht="12.75" customHeight="1" x14ac:dyDescent="0.3">
      <c r="A124" s="23"/>
    </row>
    <row r="125" spans="1:1" ht="12.75" customHeight="1" x14ac:dyDescent="0.3">
      <c r="A125" s="23"/>
    </row>
    <row r="126" spans="1:1" ht="12.75" customHeight="1" x14ac:dyDescent="0.3">
      <c r="A126" s="23"/>
    </row>
    <row r="127" spans="1:1" ht="12.75" customHeight="1" x14ac:dyDescent="0.3">
      <c r="A127" s="23"/>
    </row>
    <row r="128" spans="1:1" ht="12.75" customHeight="1" x14ac:dyDescent="0.3">
      <c r="A128" s="23"/>
    </row>
    <row r="129" spans="1:1" ht="12.75" customHeight="1" x14ac:dyDescent="0.3">
      <c r="A129" s="23"/>
    </row>
    <row r="130" spans="1:1" ht="12.75" customHeight="1" x14ac:dyDescent="0.3">
      <c r="A130" s="23"/>
    </row>
    <row r="131" spans="1:1" ht="12.75" customHeight="1" x14ac:dyDescent="0.3">
      <c r="A131" s="23"/>
    </row>
    <row r="132" spans="1:1" ht="12.75" customHeight="1" x14ac:dyDescent="0.3">
      <c r="A132" s="23"/>
    </row>
    <row r="133" spans="1:1" ht="12.75" customHeight="1" x14ac:dyDescent="0.3">
      <c r="A133" s="23"/>
    </row>
    <row r="134" spans="1:1" ht="12.75" customHeight="1" x14ac:dyDescent="0.3">
      <c r="A134" s="23"/>
    </row>
    <row r="135" spans="1:1" ht="12.75" customHeight="1" x14ac:dyDescent="0.3">
      <c r="A135" s="23"/>
    </row>
    <row r="136" spans="1:1" ht="12.75" customHeight="1" x14ac:dyDescent="0.3">
      <c r="A136" s="23"/>
    </row>
    <row r="137" spans="1:1" ht="12.75" customHeight="1" x14ac:dyDescent="0.3">
      <c r="A137" s="23"/>
    </row>
    <row r="138" spans="1:1" ht="12.75" customHeight="1" x14ac:dyDescent="0.3">
      <c r="A138" s="23"/>
    </row>
    <row r="139" spans="1:1" ht="12.75" customHeight="1" x14ac:dyDescent="0.3">
      <c r="A139" s="23"/>
    </row>
    <row r="140" spans="1:1" ht="12.75" customHeight="1" x14ac:dyDescent="0.3">
      <c r="A140" s="23"/>
    </row>
    <row r="141" spans="1:1" ht="12.75" customHeight="1" x14ac:dyDescent="0.3">
      <c r="A141" s="23"/>
    </row>
    <row r="142" spans="1:1" ht="12.75" customHeight="1" x14ac:dyDescent="0.3">
      <c r="A142" s="23"/>
    </row>
    <row r="143" spans="1:1" ht="12.75" customHeight="1" x14ac:dyDescent="0.3">
      <c r="A143" s="23"/>
    </row>
    <row r="144" spans="1:1" ht="12.75" customHeight="1" x14ac:dyDescent="0.3">
      <c r="A144" s="23"/>
    </row>
    <row r="145" spans="1:1" ht="12.75" customHeight="1" x14ac:dyDescent="0.3">
      <c r="A145" s="23"/>
    </row>
    <row r="146" spans="1:1" ht="12.75" customHeight="1" x14ac:dyDescent="0.3">
      <c r="A146" s="23"/>
    </row>
    <row r="147" spans="1:1" ht="12.75" customHeight="1" x14ac:dyDescent="0.3">
      <c r="A147" s="23"/>
    </row>
    <row r="148" spans="1:1" ht="12.75" customHeight="1" x14ac:dyDescent="0.3">
      <c r="A148" s="23"/>
    </row>
    <row r="149" spans="1:1" ht="12.75" customHeight="1" x14ac:dyDescent="0.3">
      <c r="A149" s="23"/>
    </row>
    <row r="150" spans="1:1" ht="12.75" customHeight="1" x14ac:dyDescent="0.3">
      <c r="A150" s="23"/>
    </row>
    <row r="151" spans="1:1" ht="12.75" customHeight="1" x14ac:dyDescent="0.3">
      <c r="A151" s="23"/>
    </row>
    <row r="152" spans="1:1" ht="12.75" customHeight="1" x14ac:dyDescent="0.3">
      <c r="A152" s="23"/>
    </row>
    <row r="153" spans="1:1" ht="12.75" customHeight="1" x14ac:dyDescent="0.3">
      <c r="A153" s="23"/>
    </row>
    <row r="154" spans="1:1" ht="12.75" customHeight="1" x14ac:dyDescent="0.3">
      <c r="A154" s="23"/>
    </row>
    <row r="155" spans="1:1" ht="12.75" customHeight="1" x14ac:dyDescent="0.3">
      <c r="A155" s="23"/>
    </row>
    <row r="156" spans="1:1" ht="12.75" customHeight="1" x14ac:dyDescent="0.3">
      <c r="A156" s="23"/>
    </row>
    <row r="157" spans="1:1" ht="12.75" customHeight="1" x14ac:dyDescent="0.3">
      <c r="A157" s="23"/>
    </row>
    <row r="158" spans="1:1" ht="12.75" customHeight="1" x14ac:dyDescent="0.3">
      <c r="A158" s="23"/>
    </row>
    <row r="159" spans="1:1" ht="12.75" customHeight="1" x14ac:dyDescent="0.3">
      <c r="A159" s="23"/>
    </row>
    <row r="160" spans="1:1" ht="12.75" customHeight="1" x14ac:dyDescent="0.3">
      <c r="A160" s="23"/>
    </row>
    <row r="161" spans="1:1" ht="12.75" customHeight="1" x14ac:dyDescent="0.3">
      <c r="A161" s="23"/>
    </row>
    <row r="162" spans="1:1" ht="12.75" customHeight="1" x14ac:dyDescent="0.3">
      <c r="A162" s="23"/>
    </row>
    <row r="163" spans="1:1" ht="12.75" customHeight="1" x14ac:dyDescent="0.3">
      <c r="A163" s="23"/>
    </row>
    <row r="164" spans="1:1" ht="12.75" customHeight="1" x14ac:dyDescent="0.3">
      <c r="A164" s="23"/>
    </row>
    <row r="165" spans="1:1" ht="12.75" customHeight="1" x14ac:dyDescent="0.3">
      <c r="A165" s="23"/>
    </row>
    <row r="166" spans="1:1" ht="12.75" customHeight="1" x14ac:dyDescent="0.3">
      <c r="A166" s="23"/>
    </row>
    <row r="167" spans="1:1" ht="12.75" customHeight="1" x14ac:dyDescent="0.3">
      <c r="A167" s="23"/>
    </row>
    <row r="168" spans="1:1" ht="12.75" customHeight="1" x14ac:dyDescent="0.3">
      <c r="A168" s="23"/>
    </row>
    <row r="169" spans="1:1" ht="12.75" customHeight="1" x14ac:dyDescent="0.3">
      <c r="A169" s="23"/>
    </row>
    <row r="170" spans="1:1" ht="12.75" customHeight="1" x14ac:dyDescent="0.3">
      <c r="A170" s="23"/>
    </row>
    <row r="171" spans="1:1" ht="12.75" customHeight="1" x14ac:dyDescent="0.3">
      <c r="A171" s="23"/>
    </row>
    <row r="172" spans="1:1" ht="12.75" customHeight="1" x14ac:dyDescent="0.3">
      <c r="A172" s="23"/>
    </row>
    <row r="173" spans="1:1" ht="12.75" customHeight="1" x14ac:dyDescent="0.3">
      <c r="A173" s="23"/>
    </row>
    <row r="174" spans="1:1" ht="12.75" customHeight="1" x14ac:dyDescent="0.3">
      <c r="A174" s="23"/>
    </row>
    <row r="175" spans="1:1" ht="12.75" customHeight="1" x14ac:dyDescent="0.3">
      <c r="A175" s="23"/>
    </row>
    <row r="176" spans="1:1" ht="12.75" customHeight="1" x14ac:dyDescent="0.3">
      <c r="A176" s="23"/>
    </row>
    <row r="177" spans="1:1" ht="12.75" customHeight="1" x14ac:dyDescent="0.3">
      <c r="A177" s="23"/>
    </row>
    <row r="178" spans="1:1" ht="12.75" customHeight="1" x14ac:dyDescent="0.3">
      <c r="A178" s="23"/>
    </row>
    <row r="179" spans="1:1" ht="12.75" customHeight="1" x14ac:dyDescent="0.3">
      <c r="A179" s="23"/>
    </row>
    <row r="180" spans="1:1" ht="12.75" customHeight="1" x14ac:dyDescent="0.3">
      <c r="A180" s="23"/>
    </row>
    <row r="181" spans="1:1" ht="12.75" customHeight="1" x14ac:dyDescent="0.3">
      <c r="A181" s="23"/>
    </row>
    <row r="182" spans="1:1" ht="12.75" customHeight="1" x14ac:dyDescent="0.3">
      <c r="A182" s="23"/>
    </row>
    <row r="183" spans="1:1" ht="12.75" customHeight="1" x14ac:dyDescent="0.3">
      <c r="A183" s="23"/>
    </row>
    <row r="184" spans="1:1" ht="12.75" customHeight="1" x14ac:dyDescent="0.3">
      <c r="A184" s="23"/>
    </row>
    <row r="185" spans="1:1" ht="12.75" customHeight="1" x14ac:dyDescent="0.3">
      <c r="A185" s="23"/>
    </row>
    <row r="186" spans="1:1" ht="12.75" customHeight="1" x14ac:dyDescent="0.3">
      <c r="A186" s="23"/>
    </row>
    <row r="187" spans="1:1" ht="12.75" customHeight="1" x14ac:dyDescent="0.3">
      <c r="A187" s="23"/>
    </row>
    <row r="188" spans="1:1" ht="12.75" customHeight="1" x14ac:dyDescent="0.3">
      <c r="A188" s="23"/>
    </row>
    <row r="189" spans="1:1" ht="12.75" customHeight="1" x14ac:dyDescent="0.3">
      <c r="A189" s="23"/>
    </row>
    <row r="190" spans="1:1" ht="12.75" customHeight="1" x14ac:dyDescent="0.3">
      <c r="A190" s="23"/>
    </row>
    <row r="191" spans="1:1" ht="12.75" customHeight="1" x14ac:dyDescent="0.3">
      <c r="A191" s="23"/>
    </row>
    <row r="192" spans="1:1" ht="12.75" customHeight="1" x14ac:dyDescent="0.3">
      <c r="A192" s="23"/>
    </row>
    <row r="193" spans="1:1" ht="12.75" customHeight="1" x14ac:dyDescent="0.3">
      <c r="A193" s="23"/>
    </row>
    <row r="194" spans="1:1" ht="12.75" customHeight="1" x14ac:dyDescent="0.3">
      <c r="A194" s="23"/>
    </row>
    <row r="195" spans="1:1" ht="12.75" customHeight="1" x14ac:dyDescent="0.3">
      <c r="A195" s="23"/>
    </row>
    <row r="196" spans="1:1" ht="12.75" customHeight="1" x14ac:dyDescent="0.3">
      <c r="A196" s="23"/>
    </row>
    <row r="197" spans="1:1" ht="12.75" customHeight="1" x14ac:dyDescent="0.3">
      <c r="A197" s="23"/>
    </row>
    <row r="198" spans="1:1" ht="12.75" customHeight="1" x14ac:dyDescent="0.3">
      <c r="A198" s="23"/>
    </row>
    <row r="199" spans="1:1" ht="12.75" customHeight="1" x14ac:dyDescent="0.3">
      <c r="A199" s="23"/>
    </row>
    <row r="200" spans="1:1" ht="12.75" customHeight="1" x14ac:dyDescent="0.3">
      <c r="A200" s="23"/>
    </row>
    <row r="201" spans="1:1" ht="12.75" customHeight="1" x14ac:dyDescent="0.3">
      <c r="A201" s="23"/>
    </row>
    <row r="202" spans="1:1" ht="12.75" customHeight="1" x14ac:dyDescent="0.3">
      <c r="A202" s="23"/>
    </row>
    <row r="203" spans="1:1" ht="12.75" customHeight="1" x14ac:dyDescent="0.3">
      <c r="A203" s="23"/>
    </row>
    <row r="204" spans="1:1" ht="12.75" customHeight="1" x14ac:dyDescent="0.3">
      <c r="A204" s="23"/>
    </row>
    <row r="205" spans="1:1" ht="12.75" customHeight="1" x14ac:dyDescent="0.3">
      <c r="A205" s="23"/>
    </row>
    <row r="206" spans="1:1" ht="12.75" customHeight="1" x14ac:dyDescent="0.3">
      <c r="A206" s="23"/>
    </row>
    <row r="207" spans="1:1" ht="12.75" customHeight="1" x14ac:dyDescent="0.3">
      <c r="A207" s="23"/>
    </row>
    <row r="208" spans="1:1" ht="12.75" customHeight="1" x14ac:dyDescent="0.3">
      <c r="A208" s="23"/>
    </row>
    <row r="209" spans="1:1" ht="12.75" customHeight="1" x14ac:dyDescent="0.3">
      <c r="A209" s="23"/>
    </row>
    <row r="210" spans="1:1" ht="12.75" customHeight="1" x14ac:dyDescent="0.3">
      <c r="A210" s="23"/>
    </row>
    <row r="211" spans="1:1" ht="12.75" customHeight="1" x14ac:dyDescent="0.3">
      <c r="A211" s="23"/>
    </row>
    <row r="212" spans="1:1" ht="12.75" customHeight="1" x14ac:dyDescent="0.3">
      <c r="A212" s="23"/>
    </row>
    <row r="213" spans="1:1" ht="12.75" customHeight="1" x14ac:dyDescent="0.3">
      <c r="A213" s="23"/>
    </row>
    <row r="214" spans="1:1" ht="12.75" customHeight="1" x14ac:dyDescent="0.3">
      <c r="A214" s="23"/>
    </row>
    <row r="215" spans="1:1" ht="12.75" customHeight="1" x14ac:dyDescent="0.3">
      <c r="A215" s="23"/>
    </row>
    <row r="216" spans="1:1" ht="12.75" customHeight="1" x14ac:dyDescent="0.3">
      <c r="A216" s="23"/>
    </row>
    <row r="217" spans="1:1" ht="12.75" customHeight="1" x14ac:dyDescent="0.3">
      <c r="A217" s="23"/>
    </row>
    <row r="218" spans="1:1" ht="12.75" customHeight="1" x14ac:dyDescent="0.3">
      <c r="A218" s="23"/>
    </row>
    <row r="219" spans="1:1" ht="12.75" customHeight="1" x14ac:dyDescent="0.3">
      <c r="A219" s="23"/>
    </row>
    <row r="220" spans="1:1" ht="12.75" customHeight="1" x14ac:dyDescent="0.3">
      <c r="A220" s="23"/>
    </row>
    <row r="221" spans="1:1" ht="12.75" customHeight="1" x14ac:dyDescent="0.3">
      <c r="A221" s="23"/>
    </row>
    <row r="222" spans="1:1" ht="12.75" customHeight="1" x14ac:dyDescent="0.3">
      <c r="A222" s="23"/>
    </row>
    <row r="223" spans="1:1" ht="12.75" customHeight="1" x14ac:dyDescent="0.3">
      <c r="A223" s="23"/>
    </row>
    <row r="224" spans="1:1" ht="12.75" customHeight="1" x14ac:dyDescent="0.3">
      <c r="A224" s="23"/>
    </row>
    <row r="225" spans="1:1" ht="12.75" customHeight="1" x14ac:dyDescent="0.3">
      <c r="A225" s="23"/>
    </row>
    <row r="226" spans="1:1" ht="12.75" customHeight="1" x14ac:dyDescent="0.3">
      <c r="A226" s="23"/>
    </row>
    <row r="227" spans="1:1" ht="12.75" customHeight="1" x14ac:dyDescent="0.3">
      <c r="A227" s="23"/>
    </row>
    <row r="228" spans="1:1" ht="12.75" customHeight="1" x14ac:dyDescent="0.3">
      <c r="A228" s="23"/>
    </row>
    <row r="229" spans="1:1" ht="12.75" customHeight="1" x14ac:dyDescent="0.3">
      <c r="A229" s="23"/>
    </row>
    <row r="230" spans="1:1" ht="12.75" customHeight="1" x14ac:dyDescent="0.3">
      <c r="A230" s="23"/>
    </row>
    <row r="231" spans="1:1" ht="12.75" customHeight="1" x14ac:dyDescent="0.3">
      <c r="A231" s="23"/>
    </row>
    <row r="232" spans="1:1" ht="12.75" customHeight="1" x14ac:dyDescent="0.3">
      <c r="A232" s="23"/>
    </row>
    <row r="233" spans="1:1" ht="12.75" customHeight="1" x14ac:dyDescent="0.3">
      <c r="A233" s="23"/>
    </row>
    <row r="234" spans="1:1" ht="12.75" customHeight="1" x14ac:dyDescent="0.3">
      <c r="A234" s="23"/>
    </row>
    <row r="235" spans="1:1" ht="12.75" customHeight="1" x14ac:dyDescent="0.3">
      <c r="A235" s="23"/>
    </row>
    <row r="236" spans="1:1" ht="12.75" customHeight="1" x14ac:dyDescent="0.3">
      <c r="A236" s="23"/>
    </row>
    <row r="237" spans="1:1" ht="12.75" customHeight="1" x14ac:dyDescent="0.3">
      <c r="A237" s="23"/>
    </row>
    <row r="238" spans="1:1" ht="12.75" customHeight="1" x14ac:dyDescent="0.3">
      <c r="A238" s="23"/>
    </row>
    <row r="239" spans="1:1" ht="12.75" customHeight="1" x14ac:dyDescent="0.3">
      <c r="A239" s="23"/>
    </row>
    <row r="240" spans="1:1" ht="12.75" customHeight="1" x14ac:dyDescent="0.3">
      <c r="A240" s="23"/>
    </row>
    <row r="241" spans="1:1" ht="12.75" customHeight="1" x14ac:dyDescent="0.3">
      <c r="A241" s="23"/>
    </row>
    <row r="242" spans="1:1" ht="12.75" customHeight="1" x14ac:dyDescent="0.3">
      <c r="A242" s="23"/>
    </row>
    <row r="243" spans="1:1" ht="12.75" customHeight="1" x14ac:dyDescent="0.3">
      <c r="A243" s="23"/>
    </row>
    <row r="244" spans="1:1" ht="12.75" customHeight="1" x14ac:dyDescent="0.3">
      <c r="A244" s="23"/>
    </row>
    <row r="245" spans="1:1" ht="12.75" customHeight="1" x14ac:dyDescent="0.3">
      <c r="A245" s="23"/>
    </row>
    <row r="246" spans="1:1" ht="12.75" customHeight="1" x14ac:dyDescent="0.3">
      <c r="A246" s="23"/>
    </row>
    <row r="247" spans="1:1" ht="12.75" customHeight="1" x14ac:dyDescent="0.3">
      <c r="A247" s="23"/>
    </row>
    <row r="248" spans="1:1" ht="12.75" customHeight="1" x14ac:dyDescent="0.3">
      <c r="A248" s="23"/>
    </row>
    <row r="249" spans="1:1" ht="12.75" customHeight="1" x14ac:dyDescent="0.3">
      <c r="A249" s="23"/>
    </row>
    <row r="250" spans="1:1" ht="12.75" customHeight="1" x14ac:dyDescent="0.3">
      <c r="A250" s="23"/>
    </row>
    <row r="251" spans="1:1" ht="12.75" customHeight="1" x14ac:dyDescent="0.3">
      <c r="A251" s="23"/>
    </row>
    <row r="252" spans="1:1" ht="12.75" customHeight="1" x14ac:dyDescent="0.3">
      <c r="A252" s="23"/>
    </row>
    <row r="253" spans="1:1" ht="12.75" customHeight="1" x14ac:dyDescent="0.3">
      <c r="A253" s="23"/>
    </row>
    <row r="254" spans="1:1" ht="12.75" customHeight="1" x14ac:dyDescent="0.3">
      <c r="A254" s="23"/>
    </row>
    <row r="255" spans="1:1" ht="12.75" customHeight="1" x14ac:dyDescent="0.3">
      <c r="A255" s="23"/>
    </row>
    <row r="256" spans="1:1" ht="12.75" customHeight="1" x14ac:dyDescent="0.3">
      <c r="A256" s="23"/>
    </row>
    <row r="257" spans="1:1" ht="12.75" customHeight="1" x14ac:dyDescent="0.3">
      <c r="A257" s="23"/>
    </row>
    <row r="258" spans="1:1" ht="12.75" customHeight="1" x14ac:dyDescent="0.3">
      <c r="A258" s="23"/>
    </row>
    <row r="259" spans="1:1" ht="12.75" customHeight="1" x14ac:dyDescent="0.3">
      <c r="A259" s="23"/>
    </row>
    <row r="260" spans="1:1" ht="12.75" customHeight="1" x14ac:dyDescent="0.3">
      <c r="A260" s="23"/>
    </row>
    <row r="261" spans="1:1" ht="12.75" customHeight="1" x14ac:dyDescent="0.3">
      <c r="A261" s="23"/>
    </row>
    <row r="262" spans="1:1" ht="12.75" customHeight="1" x14ac:dyDescent="0.3">
      <c r="A262" s="23"/>
    </row>
    <row r="263" spans="1:1" ht="12.75" customHeight="1" x14ac:dyDescent="0.3">
      <c r="A263" s="23"/>
    </row>
    <row r="264" spans="1:1" ht="12.75" customHeight="1" x14ac:dyDescent="0.3">
      <c r="A264" s="23"/>
    </row>
    <row r="265" spans="1:1" ht="12.75" customHeight="1" x14ac:dyDescent="0.3">
      <c r="A265" s="23"/>
    </row>
    <row r="266" spans="1:1" ht="12.75" customHeight="1" x14ac:dyDescent="0.3">
      <c r="A266" s="23"/>
    </row>
    <row r="267" spans="1:1" ht="12.75" customHeight="1" x14ac:dyDescent="0.3">
      <c r="A267" s="23"/>
    </row>
    <row r="268" spans="1:1" ht="12.75" customHeight="1" x14ac:dyDescent="0.3">
      <c r="A268" s="23"/>
    </row>
    <row r="269" spans="1:1" ht="12.75" customHeight="1" x14ac:dyDescent="0.3">
      <c r="A269" s="23"/>
    </row>
    <row r="270" spans="1:1" ht="12.75" customHeight="1" x14ac:dyDescent="0.3">
      <c r="A270" s="23"/>
    </row>
    <row r="271" spans="1:1" ht="12.75" customHeight="1" x14ac:dyDescent="0.3">
      <c r="A271" s="23"/>
    </row>
    <row r="272" spans="1:1" ht="12.75" customHeight="1" x14ac:dyDescent="0.3">
      <c r="A272" s="23"/>
    </row>
    <row r="273" spans="1:1" ht="12.75" customHeight="1" x14ac:dyDescent="0.3">
      <c r="A273" s="23"/>
    </row>
    <row r="274" spans="1:1" ht="12.75" customHeight="1" x14ac:dyDescent="0.3">
      <c r="A274" s="23"/>
    </row>
    <row r="275" spans="1:1" ht="12.75" customHeight="1" x14ac:dyDescent="0.3">
      <c r="A275" s="23"/>
    </row>
    <row r="276" spans="1:1" ht="12.75" customHeight="1" x14ac:dyDescent="0.3">
      <c r="A276" s="23"/>
    </row>
    <row r="277" spans="1:1" ht="12.75" customHeight="1" x14ac:dyDescent="0.3">
      <c r="A277" s="23"/>
    </row>
    <row r="278" spans="1:1" ht="12.75" customHeight="1" x14ac:dyDescent="0.3">
      <c r="A278" s="23"/>
    </row>
    <row r="279" spans="1:1" ht="12.75" customHeight="1" x14ac:dyDescent="0.3">
      <c r="A279" s="23"/>
    </row>
    <row r="280" spans="1:1" ht="12.75" customHeight="1" x14ac:dyDescent="0.3">
      <c r="A280" s="23"/>
    </row>
    <row r="281" spans="1:1" ht="12.75" customHeight="1" x14ac:dyDescent="0.3">
      <c r="A281" s="23"/>
    </row>
    <row r="282" spans="1:1" ht="12.75" customHeight="1" x14ac:dyDescent="0.3">
      <c r="A282" s="23"/>
    </row>
    <row r="283" spans="1:1" ht="12.75" customHeight="1" x14ac:dyDescent="0.3">
      <c r="A283" s="23"/>
    </row>
    <row r="284" spans="1:1" ht="12.75" customHeight="1" x14ac:dyDescent="0.3">
      <c r="A284" s="23"/>
    </row>
    <row r="285" spans="1:1" ht="12.75" customHeight="1" x14ac:dyDescent="0.3">
      <c r="A285" s="23"/>
    </row>
    <row r="286" spans="1:1" ht="12.75" customHeight="1" x14ac:dyDescent="0.3">
      <c r="A286" s="23"/>
    </row>
    <row r="287" spans="1:1" ht="12.75" customHeight="1" x14ac:dyDescent="0.3">
      <c r="A287" s="23"/>
    </row>
    <row r="288" spans="1:1" ht="12.75" customHeight="1" x14ac:dyDescent="0.3">
      <c r="A288" s="23"/>
    </row>
    <row r="289" spans="1:1" ht="12.75" customHeight="1" x14ac:dyDescent="0.3">
      <c r="A289" s="23"/>
    </row>
    <row r="290" spans="1:1" ht="12.75" customHeight="1" x14ac:dyDescent="0.3">
      <c r="A290" s="23"/>
    </row>
    <row r="291" spans="1:1" ht="12.75" customHeight="1" x14ac:dyDescent="0.3">
      <c r="A291" s="23"/>
    </row>
    <row r="292" spans="1:1" ht="12.75" customHeight="1" x14ac:dyDescent="0.3">
      <c r="A292" s="23"/>
    </row>
    <row r="293" spans="1:1" ht="12.75" customHeight="1" x14ac:dyDescent="0.3">
      <c r="A293" s="23"/>
    </row>
    <row r="294" spans="1:1" ht="12.75" customHeight="1" x14ac:dyDescent="0.3">
      <c r="A294" s="23"/>
    </row>
    <row r="295" spans="1:1" ht="12.75" customHeight="1" x14ac:dyDescent="0.3">
      <c r="A295" s="23"/>
    </row>
    <row r="296" spans="1:1" ht="12.75" customHeight="1" x14ac:dyDescent="0.3">
      <c r="A296" s="23"/>
    </row>
    <row r="297" spans="1:1" ht="12.75" customHeight="1" x14ac:dyDescent="0.3">
      <c r="A297" s="23"/>
    </row>
    <row r="298" spans="1:1" ht="12.75" customHeight="1" x14ac:dyDescent="0.3">
      <c r="A298" s="23"/>
    </row>
    <row r="299" spans="1:1" ht="12.75" customHeight="1" x14ac:dyDescent="0.3">
      <c r="A299" s="23"/>
    </row>
    <row r="300" spans="1:1" ht="12.75" customHeight="1" x14ac:dyDescent="0.3">
      <c r="A300" s="23"/>
    </row>
    <row r="301" spans="1:1" ht="12.75" customHeight="1" x14ac:dyDescent="0.3">
      <c r="A301" s="23"/>
    </row>
    <row r="302" spans="1:1" ht="12.75" customHeight="1" x14ac:dyDescent="0.3">
      <c r="A302" s="23"/>
    </row>
    <row r="303" spans="1:1" ht="12.75" customHeight="1" x14ac:dyDescent="0.3">
      <c r="A303" s="23"/>
    </row>
    <row r="304" spans="1:1" ht="12.75" customHeight="1" x14ac:dyDescent="0.3">
      <c r="A304" s="23"/>
    </row>
    <row r="305" spans="1:1" ht="12.75" customHeight="1" x14ac:dyDescent="0.3">
      <c r="A305" s="23"/>
    </row>
    <row r="306" spans="1:1" ht="12.75" customHeight="1" x14ac:dyDescent="0.3">
      <c r="A306" s="23"/>
    </row>
    <row r="307" spans="1:1" ht="12.75" customHeight="1" x14ac:dyDescent="0.3">
      <c r="A307" s="23"/>
    </row>
    <row r="308" spans="1:1" ht="12.75" customHeight="1" x14ac:dyDescent="0.3">
      <c r="A308" s="23"/>
    </row>
    <row r="309" spans="1:1" ht="12.75" customHeight="1" x14ac:dyDescent="0.3">
      <c r="A309" s="23"/>
    </row>
    <row r="310" spans="1:1" ht="12.75" customHeight="1" x14ac:dyDescent="0.3">
      <c r="A310" s="23"/>
    </row>
    <row r="311" spans="1:1" ht="12.75" customHeight="1" x14ac:dyDescent="0.3">
      <c r="A311" s="23"/>
    </row>
    <row r="312" spans="1:1" ht="12.75" customHeight="1" x14ac:dyDescent="0.3">
      <c r="A312" s="23"/>
    </row>
    <row r="313" spans="1:1" ht="12.75" customHeight="1" x14ac:dyDescent="0.3">
      <c r="A313" s="23"/>
    </row>
    <row r="314" spans="1:1" ht="12.75" customHeight="1" x14ac:dyDescent="0.3">
      <c r="A314" s="23"/>
    </row>
    <row r="315" spans="1:1" ht="12.75" customHeight="1" x14ac:dyDescent="0.3">
      <c r="A315" s="23"/>
    </row>
    <row r="316" spans="1:1" ht="12.75" customHeight="1" x14ac:dyDescent="0.3">
      <c r="A316" s="23"/>
    </row>
    <row r="317" spans="1:1" ht="12.75" customHeight="1" x14ac:dyDescent="0.3">
      <c r="A317" s="23"/>
    </row>
    <row r="318" spans="1:1" ht="12.75" customHeight="1" x14ac:dyDescent="0.3">
      <c r="A318" s="23"/>
    </row>
    <row r="319" spans="1:1" ht="12.75" customHeight="1" x14ac:dyDescent="0.3">
      <c r="A319" s="23"/>
    </row>
    <row r="320" spans="1:1" ht="12.75" customHeight="1" x14ac:dyDescent="0.3">
      <c r="A320" s="23"/>
    </row>
    <row r="321" spans="1:1" ht="12.75" customHeight="1" x14ac:dyDescent="0.3">
      <c r="A321" s="23"/>
    </row>
    <row r="322" spans="1:1" ht="12.75" customHeight="1" x14ac:dyDescent="0.3">
      <c r="A322" s="23"/>
    </row>
    <row r="323" spans="1:1" ht="12.75" customHeight="1" x14ac:dyDescent="0.3">
      <c r="A323" s="23"/>
    </row>
    <row r="324" spans="1:1" ht="12.75" customHeight="1" x14ac:dyDescent="0.3">
      <c r="A324" s="23"/>
    </row>
    <row r="325" spans="1:1" ht="12.75" customHeight="1" x14ac:dyDescent="0.3">
      <c r="A325" s="23"/>
    </row>
    <row r="326" spans="1:1" ht="12.75" customHeight="1" x14ac:dyDescent="0.3">
      <c r="A326" s="23"/>
    </row>
    <row r="327" spans="1:1" ht="12.75" customHeight="1" x14ac:dyDescent="0.3">
      <c r="A327" s="23"/>
    </row>
    <row r="328" spans="1:1" ht="12.75" customHeight="1" x14ac:dyDescent="0.3">
      <c r="A328" s="23"/>
    </row>
    <row r="329" spans="1:1" ht="12.75" customHeight="1" x14ac:dyDescent="0.3">
      <c r="A329" s="23"/>
    </row>
    <row r="330" spans="1:1" ht="12.75" customHeight="1" x14ac:dyDescent="0.3">
      <c r="A330" s="23"/>
    </row>
    <row r="331" spans="1:1" ht="12.75" customHeight="1" x14ac:dyDescent="0.3">
      <c r="A331" s="23"/>
    </row>
    <row r="332" spans="1:1" ht="12.75" customHeight="1" x14ac:dyDescent="0.3">
      <c r="A332" s="23"/>
    </row>
    <row r="333" spans="1:1" ht="12.75" customHeight="1" x14ac:dyDescent="0.3">
      <c r="A333" s="23"/>
    </row>
    <row r="334" spans="1:1" ht="12.75" customHeight="1" x14ac:dyDescent="0.3">
      <c r="A334" s="23"/>
    </row>
    <row r="335" spans="1:1" ht="12.75" customHeight="1" x14ac:dyDescent="0.3">
      <c r="A335" s="23"/>
    </row>
    <row r="336" spans="1:1" ht="12.75" customHeight="1" x14ac:dyDescent="0.3">
      <c r="A336" s="23"/>
    </row>
    <row r="337" spans="1:1" ht="12.75" customHeight="1" x14ac:dyDescent="0.3">
      <c r="A337" s="23"/>
    </row>
    <row r="338" spans="1:1" ht="12.75" customHeight="1" x14ac:dyDescent="0.3">
      <c r="A338" s="23"/>
    </row>
    <row r="339" spans="1:1" ht="12.75" customHeight="1" x14ac:dyDescent="0.3">
      <c r="A339" s="23"/>
    </row>
    <row r="340" spans="1:1" ht="12.75" customHeight="1" x14ac:dyDescent="0.3">
      <c r="A340" s="23"/>
    </row>
    <row r="341" spans="1:1" ht="12.75" customHeight="1" x14ac:dyDescent="0.3">
      <c r="A341" s="23"/>
    </row>
    <row r="342" spans="1:1" ht="12.75" customHeight="1" x14ac:dyDescent="0.3">
      <c r="A342" s="23"/>
    </row>
    <row r="343" spans="1:1" ht="12.75" customHeight="1" x14ac:dyDescent="0.3">
      <c r="A343" s="23"/>
    </row>
    <row r="344" spans="1:1" ht="12.75" customHeight="1" x14ac:dyDescent="0.3">
      <c r="A344" s="23"/>
    </row>
    <row r="345" spans="1:1" ht="12.75" customHeight="1" x14ac:dyDescent="0.3">
      <c r="A345" s="23"/>
    </row>
    <row r="346" spans="1:1" ht="12.75" customHeight="1" x14ac:dyDescent="0.3">
      <c r="A346" s="23"/>
    </row>
    <row r="347" spans="1:1" ht="12.75" customHeight="1" x14ac:dyDescent="0.3">
      <c r="A347" s="23"/>
    </row>
    <row r="348" spans="1:1" ht="12.75" customHeight="1" x14ac:dyDescent="0.3">
      <c r="A348" s="23"/>
    </row>
    <row r="349" spans="1:1" ht="12.75" customHeight="1" x14ac:dyDescent="0.3">
      <c r="A349" s="23"/>
    </row>
    <row r="350" spans="1:1" ht="12.75" customHeight="1" x14ac:dyDescent="0.3">
      <c r="A350" s="23"/>
    </row>
    <row r="351" spans="1:1" ht="12.75" customHeight="1" x14ac:dyDescent="0.3">
      <c r="A351" s="23"/>
    </row>
    <row r="352" spans="1:1" ht="12.75" customHeight="1" x14ac:dyDescent="0.3">
      <c r="A352" s="23"/>
    </row>
    <row r="353" spans="1:1" ht="12.75" customHeight="1" x14ac:dyDescent="0.3">
      <c r="A353" s="23"/>
    </row>
    <row r="354" spans="1:1" ht="12.75" customHeight="1" x14ac:dyDescent="0.3">
      <c r="A354" s="23"/>
    </row>
    <row r="355" spans="1:1" ht="12.75" customHeight="1" x14ac:dyDescent="0.3">
      <c r="A355" s="23"/>
    </row>
    <row r="356" spans="1:1" ht="12.75" customHeight="1" x14ac:dyDescent="0.3">
      <c r="A356" s="23"/>
    </row>
    <row r="357" spans="1:1" ht="12.75" customHeight="1" x14ac:dyDescent="0.3">
      <c r="A357" s="23"/>
    </row>
    <row r="358" spans="1:1" ht="12.75" customHeight="1" x14ac:dyDescent="0.3">
      <c r="A358" s="23"/>
    </row>
    <row r="359" spans="1:1" ht="12.75" customHeight="1" x14ac:dyDescent="0.3">
      <c r="A359" s="23"/>
    </row>
    <row r="360" spans="1:1" ht="12.75" customHeight="1" x14ac:dyDescent="0.3">
      <c r="A360" s="23"/>
    </row>
    <row r="361" spans="1:1" ht="12.75" customHeight="1" x14ac:dyDescent="0.3">
      <c r="A361" s="23"/>
    </row>
    <row r="362" spans="1:1" ht="12.75" customHeight="1" x14ac:dyDescent="0.3">
      <c r="A362" s="23"/>
    </row>
    <row r="363" spans="1:1" ht="12.75" customHeight="1" x14ac:dyDescent="0.3">
      <c r="A363" s="23"/>
    </row>
    <row r="364" spans="1:1" ht="12.75" customHeight="1" x14ac:dyDescent="0.3">
      <c r="A364" s="23"/>
    </row>
    <row r="365" spans="1:1" ht="12.75" customHeight="1" x14ac:dyDescent="0.3">
      <c r="A365" s="23"/>
    </row>
    <row r="366" spans="1:1" ht="12.75" customHeight="1" x14ac:dyDescent="0.3">
      <c r="A366" s="23"/>
    </row>
    <row r="367" spans="1:1" ht="12.75" customHeight="1" x14ac:dyDescent="0.3">
      <c r="A367" s="23"/>
    </row>
    <row r="368" spans="1:1" ht="12.75" customHeight="1" x14ac:dyDescent="0.3">
      <c r="A368" s="23"/>
    </row>
    <row r="369" spans="1:1" ht="12.75" customHeight="1" x14ac:dyDescent="0.3">
      <c r="A369" s="23"/>
    </row>
    <row r="370" spans="1:1" ht="12.75" customHeight="1" x14ac:dyDescent="0.3">
      <c r="A370" s="23"/>
    </row>
    <row r="371" spans="1:1" ht="12.75" customHeight="1" x14ac:dyDescent="0.3">
      <c r="A371" s="23"/>
    </row>
    <row r="372" spans="1:1" ht="12.75" customHeight="1" x14ac:dyDescent="0.3">
      <c r="A372" s="23"/>
    </row>
    <row r="373" spans="1:1" ht="12.75" customHeight="1" x14ac:dyDescent="0.3">
      <c r="A373" s="23"/>
    </row>
    <row r="374" spans="1:1" ht="12.75" customHeight="1" x14ac:dyDescent="0.3">
      <c r="A374" s="23"/>
    </row>
    <row r="375" spans="1:1" ht="12.75" customHeight="1" x14ac:dyDescent="0.3">
      <c r="A375" s="23"/>
    </row>
    <row r="376" spans="1:1" ht="12.75" customHeight="1" x14ac:dyDescent="0.3">
      <c r="A376" s="23"/>
    </row>
    <row r="377" spans="1:1" ht="12.75" customHeight="1" x14ac:dyDescent="0.3">
      <c r="A377" s="23"/>
    </row>
    <row r="378" spans="1:1" ht="12.75" customHeight="1" x14ac:dyDescent="0.3">
      <c r="A378" s="23"/>
    </row>
    <row r="379" spans="1:1" ht="12.75" customHeight="1" x14ac:dyDescent="0.3">
      <c r="A379" s="23"/>
    </row>
    <row r="380" spans="1:1" ht="12.75" customHeight="1" x14ac:dyDescent="0.3">
      <c r="A380" s="23"/>
    </row>
    <row r="381" spans="1:1" ht="12.75" customHeight="1" x14ac:dyDescent="0.3">
      <c r="A381" s="23"/>
    </row>
    <row r="382" spans="1:1" ht="12.75" customHeight="1" x14ac:dyDescent="0.3">
      <c r="A382" s="23"/>
    </row>
    <row r="383" spans="1:1" ht="12.75" customHeight="1" x14ac:dyDescent="0.3">
      <c r="A383" s="23"/>
    </row>
    <row r="384" spans="1:1" ht="12.75" customHeight="1" x14ac:dyDescent="0.3">
      <c r="A384" s="23"/>
    </row>
    <row r="385" spans="1:1" ht="12.75" customHeight="1" x14ac:dyDescent="0.3">
      <c r="A385" s="23"/>
    </row>
    <row r="386" spans="1:1" ht="12.75" customHeight="1" x14ac:dyDescent="0.3">
      <c r="A386" s="23"/>
    </row>
    <row r="387" spans="1:1" ht="12.75" customHeight="1" x14ac:dyDescent="0.3">
      <c r="A387" s="23"/>
    </row>
    <row r="388" spans="1:1" ht="12.75" customHeight="1" x14ac:dyDescent="0.3">
      <c r="A388" s="23"/>
    </row>
    <row r="389" spans="1:1" ht="12.75" customHeight="1" x14ac:dyDescent="0.3">
      <c r="A389" s="23"/>
    </row>
    <row r="390" spans="1:1" ht="12.75" customHeight="1" x14ac:dyDescent="0.3">
      <c r="A390" s="23"/>
    </row>
    <row r="391" spans="1:1" ht="12.75" customHeight="1" x14ac:dyDescent="0.3">
      <c r="A391" s="23"/>
    </row>
    <row r="392" spans="1:1" ht="12.75" customHeight="1" x14ac:dyDescent="0.3">
      <c r="A392" s="23"/>
    </row>
    <row r="393" spans="1:1" ht="12.75" customHeight="1" x14ac:dyDescent="0.3">
      <c r="A393" s="23"/>
    </row>
    <row r="394" spans="1:1" ht="12.75" customHeight="1" x14ac:dyDescent="0.3">
      <c r="A394" s="23"/>
    </row>
    <row r="395" spans="1:1" ht="12.75" customHeight="1" x14ac:dyDescent="0.3">
      <c r="A395" s="23"/>
    </row>
    <row r="396" spans="1:1" ht="12.75" customHeight="1" x14ac:dyDescent="0.3">
      <c r="A396" s="23"/>
    </row>
    <row r="397" spans="1:1" ht="12.75" customHeight="1" x14ac:dyDescent="0.3">
      <c r="A397" s="23"/>
    </row>
    <row r="398" spans="1:1" ht="12.75" customHeight="1" x14ac:dyDescent="0.3">
      <c r="A398" s="23"/>
    </row>
    <row r="399" spans="1:1" ht="12.75" customHeight="1" x14ac:dyDescent="0.3">
      <c r="A399" s="23"/>
    </row>
    <row r="400" spans="1:1" ht="12.75" customHeight="1" x14ac:dyDescent="0.3">
      <c r="A400" s="23"/>
    </row>
    <row r="401" spans="1:1" ht="12.75" customHeight="1" x14ac:dyDescent="0.3">
      <c r="A401" s="23"/>
    </row>
    <row r="402" spans="1:1" ht="12.75" customHeight="1" x14ac:dyDescent="0.3">
      <c r="A402" s="23"/>
    </row>
    <row r="403" spans="1:1" ht="12.75" customHeight="1" x14ac:dyDescent="0.3">
      <c r="A403" s="23"/>
    </row>
    <row r="404" spans="1:1" ht="12.75" customHeight="1" x14ac:dyDescent="0.3">
      <c r="A404" s="23"/>
    </row>
    <row r="405" spans="1:1" ht="12.75" customHeight="1" x14ac:dyDescent="0.3">
      <c r="A405" s="23"/>
    </row>
    <row r="406" spans="1:1" ht="12.75" customHeight="1" x14ac:dyDescent="0.3">
      <c r="A406" s="23"/>
    </row>
    <row r="407" spans="1:1" ht="12.75" customHeight="1" x14ac:dyDescent="0.3">
      <c r="A407" s="23"/>
    </row>
    <row r="408" spans="1:1" ht="12.75" customHeight="1" x14ac:dyDescent="0.3">
      <c r="A408" s="23"/>
    </row>
    <row r="409" spans="1:1" ht="12.75" customHeight="1" x14ac:dyDescent="0.3">
      <c r="A409" s="23"/>
    </row>
    <row r="410" spans="1:1" ht="12.75" customHeight="1" x14ac:dyDescent="0.3">
      <c r="A410" s="23"/>
    </row>
    <row r="411" spans="1:1" ht="12.75" customHeight="1" x14ac:dyDescent="0.3">
      <c r="A411" s="23"/>
    </row>
    <row r="412" spans="1:1" ht="12.75" customHeight="1" x14ac:dyDescent="0.3">
      <c r="A412" s="23"/>
    </row>
    <row r="413" spans="1:1" ht="12.75" customHeight="1" x14ac:dyDescent="0.3">
      <c r="A413" s="23"/>
    </row>
    <row r="414" spans="1:1" ht="12.75" customHeight="1" x14ac:dyDescent="0.3">
      <c r="A414" s="23"/>
    </row>
    <row r="415" spans="1:1" ht="12.75" customHeight="1" x14ac:dyDescent="0.3">
      <c r="A415" s="23"/>
    </row>
    <row r="416" spans="1:1" ht="12.75" customHeight="1" x14ac:dyDescent="0.3">
      <c r="A416" s="23"/>
    </row>
    <row r="417" spans="1:1" ht="12.75" customHeight="1" x14ac:dyDescent="0.3">
      <c r="A417" s="23"/>
    </row>
    <row r="418" spans="1:1" ht="12.75" customHeight="1" x14ac:dyDescent="0.3">
      <c r="A418" s="23"/>
    </row>
    <row r="419" spans="1:1" ht="12.75" customHeight="1" x14ac:dyDescent="0.3">
      <c r="A419" s="23"/>
    </row>
    <row r="420" spans="1:1" ht="12.75" customHeight="1" x14ac:dyDescent="0.3">
      <c r="A420" s="23"/>
    </row>
    <row r="421" spans="1:1" ht="12.75" customHeight="1" x14ac:dyDescent="0.3">
      <c r="A421" s="23"/>
    </row>
    <row r="422" spans="1:1" ht="12.75" customHeight="1" x14ac:dyDescent="0.3">
      <c r="A422" s="23"/>
    </row>
    <row r="423" spans="1:1" ht="12.75" customHeight="1" x14ac:dyDescent="0.3">
      <c r="A423" s="23"/>
    </row>
    <row r="424" spans="1:1" ht="12.75" customHeight="1" x14ac:dyDescent="0.3">
      <c r="A424" s="23"/>
    </row>
    <row r="425" spans="1:1" ht="12.75" customHeight="1" x14ac:dyDescent="0.3">
      <c r="A425" s="23"/>
    </row>
    <row r="426" spans="1:1" ht="12.75" customHeight="1" x14ac:dyDescent="0.3">
      <c r="A426" s="23"/>
    </row>
    <row r="427" spans="1:1" ht="12.75" customHeight="1" x14ac:dyDescent="0.3">
      <c r="A427" s="23"/>
    </row>
    <row r="428" spans="1:1" ht="12.75" customHeight="1" x14ac:dyDescent="0.3">
      <c r="A428" s="23"/>
    </row>
    <row r="429" spans="1:1" ht="12.75" customHeight="1" x14ac:dyDescent="0.3">
      <c r="A429" s="23"/>
    </row>
    <row r="430" spans="1:1" ht="12.75" customHeight="1" x14ac:dyDescent="0.3">
      <c r="A430" s="23"/>
    </row>
    <row r="431" spans="1:1" ht="12.75" customHeight="1" x14ac:dyDescent="0.3">
      <c r="A431" s="23"/>
    </row>
    <row r="432" spans="1:1" ht="12.75" customHeight="1" x14ac:dyDescent="0.3">
      <c r="A432" s="23"/>
    </row>
    <row r="433" spans="1:1" ht="12.75" customHeight="1" x14ac:dyDescent="0.3">
      <c r="A433" s="23"/>
    </row>
    <row r="434" spans="1:1" ht="12.75" customHeight="1" x14ac:dyDescent="0.3">
      <c r="A434" s="23"/>
    </row>
    <row r="435" spans="1:1" ht="12.75" customHeight="1" x14ac:dyDescent="0.3">
      <c r="A435" s="23"/>
    </row>
    <row r="436" spans="1:1" ht="12.75" customHeight="1" x14ac:dyDescent="0.3">
      <c r="A436" s="23"/>
    </row>
    <row r="437" spans="1:1" ht="12.75" customHeight="1" x14ac:dyDescent="0.3">
      <c r="A437" s="23"/>
    </row>
    <row r="438" spans="1:1" ht="12.75" customHeight="1" x14ac:dyDescent="0.3">
      <c r="A438" s="23"/>
    </row>
    <row r="439" spans="1:1" ht="12.75" customHeight="1" x14ac:dyDescent="0.3">
      <c r="A439" s="23"/>
    </row>
    <row r="440" spans="1:1" ht="12.75" customHeight="1" x14ac:dyDescent="0.3">
      <c r="A440" s="23"/>
    </row>
    <row r="441" spans="1:1" ht="12.75" customHeight="1" x14ac:dyDescent="0.3">
      <c r="A441" s="23"/>
    </row>
    <row r="442" spans="1:1" ht="12.75" customHeight="1" x14ac:dyDescent="0.3">
      <c r="A442" s="23"/>
    </row>
    <row r="443" spans="1:1" ht="12.75" customHeight="1" x14ac:dyDescent="0.3">
      <c r="A443" s="23"/>
    </row>
    <row r="444" spans="1:1" ht="12.75" customHeight="1" x14ac:dyDescent="0.3">
      <c r="A444" s="23"/>
    </row>
    <row r="445" spans="1:1" ht="12.75" customHeight="1" x14ac:dyDescent="0.3">
      <c r="A445" s="23"/>
    </row>
    <row r="446" spans="1:1" ht="12.75" customHeight="1" x14ac:dyDescent="0.3">
      <c r="A446" s="23"/>
    </row>
    <row r="447" spans="1:1" ht="12.75" customHeight="1" x14ac:dyDescent="0.3">
      <c r="A447" s="23"/>
    </row>
    <row r="448" spans="1:1" ht="12.75" customHeight="1" x14ac:dyDescent="0.3">
      <c r="A448" s="23"/>
    </row>
    <row r="449" spans="1:1" ht="12.75" customHeight="1" x14ac:dyDescent="0.3">
      <c r="A449" s="23"/>
    </row>
    <row r="450" spans="1:1" ht="12.75" customHeight="1" x14ac:dyDescent="0.3">
      <c r="A450" s="23"/>
    </row>
    <row r="451" spans="1:1" ht="12.75" customHeight="1" x14ac:dyDescent="0.3">
      <c r="A451" s="23"/>
    </row>
    <row r="452" spans="1:1" ht="12.75" customHeight="1" x14ac:dyDescent="0.3">
      <c r="A452" s="23"/>
    </row>
    <row r="453" spans="1:1" ht="12.75" customHeight="1" x14ac:dyDescent="0.3">
      <c r="A453" s="23"/>
    </row>
    <row r="454" spans="1:1" ht="12.75" customHeight="1" x14ac:dyDescent="0.3">
      <c r="A454" s="23"/>
    </row>
    <row r="455" spans="1:1" ht="12.75" customHeight="1" x14ac:dyDescent="0.3">
      <c r="A455" s="23"/>
    </row>
    <row r="456" spans="1:1" ht="12.75" customHeight="1" x14ac:dyDescent="0.3">
      <c r="A456" s="23"/>
    </row>
    <row r="457" spans="1:1" ht="12.75" customHeight="1" x14ac:dyDescent="0.3">
      <c r="A457" s="23"/>
    </row>
    <row r="458" spans="1:1" ht="12.75" customHeight="1" x14ac:dyDescent="0.3">
      <c r="A458" s="23"/>
    </row>
    <row r="459" spans="1:1" ht="12.75" customHeight="1" x14ac:dyDescent="0.3">
      <c r="A459" s="23"/>
    </row>
    <row r="460" spans="1:1" ht="12.75" customHeight="1" x14ac:dyDescent="0.3">
      <c r="A460" s="23"/>
    </row>
    <row r="461" spans="1:1" ht="12.75" customHeight="1" x14ac:dyDescent="0.3">
      <c r="A461" s="23"/>
    </row>
    <row r="462" spans="1:1" ht="12.75" customHeight="1" x14ac:dyDescent="0.3">
      <c r="A462" s="23"/>
    </row>
    <row r="463" spans="1:1" ht="12.75" customHeight="1" x14ac:dyDescent="0.3">
      <c r="A463" s="23"/>
    </row>
    <row r="464" spans="1:1" ht="12.75" customHeight="1" x14ac:dyDescent="0.3">
      <c r="A464" s="23"/>
    </row>
    <row r="465" spans="1:1" ht="12.75" customHeight="1" x14ac:dyDescent="0.3">
      <c r="A465" s="23"/>
    </row>
    <row r="466" spans="1:1" ht="12.75" customHeight="1" x14ac:dyDescent="0.3">
      <c r="A466" s="23"/>
    </row>
    <row r="467" spans="1:1" ht="12.75" customHeight="1" x14ac:dyDescent="0.3">
      <c r="A467" s="23"/>
    </row>
    <row r="468" spans="1:1" ht="12.75" customHeight="1" x14ac:dyDescent="0.3">
      <c r="A468" s="23"/>
    </row>
    <row r="469" spans="1:1" ht="12.75" customHeight="1" x14ac:dyDescent="0.3">
      <c r="A469" s="23"/>
    </row>
    <row r="470" spans="1:1" ht="12.75" customHeight="1" x14ac:dyDescent="0.3">
      <c r="A470" s="23"/>
    </row>
    <row r="471" spans="1:1" ht="12.75" customHeight="1" x14ac:dyDescent="0.3">
      <c r="A471" s="23"/>
    </row>
    <row r="472" spans="1:1" ht="12.75" customHeight="1" x14ac:dyDescent="0.3">
      <c r="A472" s="23"/>
    </row>
    <row r="473" spans="1:1" ht="12.75" customHeight="1" x14ac:dyDescent="0.3">
      <c r="A473" s="23"/>
    </row>
    <row r="474" spans="1:1" ht="12.75" customHeight="1" x14ac:dyDescent="0.3">
      <c r="A474" s="23"/>
    </row>
    <row r="475" spans="1:1" ht="12.75" customHeight="1" x14ac:dyDescent="0.3">
      <c r="A475" s="23"/>
    </row>
    <row r="476" spans="1:1" ht="12.75" customHeight="1" x14ac:dyDescent="0.3">
      <c r="A476" s="23"/>
    </row>
    <row r="477" spans="1:1" ht="12.75" customHeight="1" x14ac:dyDescent="0.3">
      <c r="A477" s="23"/>
    </row>
    <row r="478" spans="1:1" ht="12.75" customHeight="1" x14ac:dyDescent="0.3">
      <c r="A478" s="23"/>
    </row>
    <row r="479" spans="1:1" ht="12.75" customHeight="1" x14ac:dyDescent="0.3">
      <c r="A479" s="23"/>
    </row>
    <row r="480" spans="1:1" ht="12.75" customHeight="1" x14ac:dyDescent="0.3">
      <c r="A480" s="23"/>
    </row>
    <row r="481" spans="1:1" ht="12.75" customHeight="1" x14ac:dyDescent="0.3">
      <c r="A481" s="23"/>
    </row>
    <row r="482" spans="1:1" ht="12.75" customHeight="1" x14ac:dyDescent="0.3">
      <c r="A482" s="23"/>
    </row>
    <row r="483" spans="1:1" ht="12.75" customHeight="1" x14ac:dyDescent="0.3">
      <c r="A483" s="23"/>
    </row>
    <row r="484" spans="1:1" ht="12.75" customHeight="1" x14ac:dyDescent="0.3">
      <c r="A484" s="23"/>
    </row>
    <row r="485" spans="1:1" ht="12.75" customHeight="1" x14ac:dyDescent="0.3">
      <c r="A485" s="23"/>
    </row>
    <row r="486" spans="1:1" ht="12.75" customHeight="1" x14ac:dyDescent="0.3">
      <c r="A486" s="23"/>
    </row>
    <row r="487" spans="1:1" ht="12.75" customHeight="1" x14ac:dyDescent="0.3">
      <c r="A487" s="23"/>
    </row>
    <row r="488" spans="1:1" ht="12.75" customHeight="1" x14ac:dyDescent="0.3">
      <c r="A488" s="23"/>
    </row>
    <row r="489" spans="1:1" ht="12.75" customHeight="1" x14ac:dyDescent="0.3">
      <c r="A489" s="23"/>
    </row>
    <row r="490" spans="1:1" ht="12.75" customHeight="1" x14ac:dyDescent="0.3">
      <c r="A490" s="23"/>
    </row>
    <row r="491" spans="1:1" ht="12.75" customHeight="1" x14ac:dyDescent="0.3">
      <c r="A491" s="23"/>
    </row>
    <row r="492" spans="1:1" ht="12.75" customHeight="1" x14ac:dyDescent="0.3">
      <c r="A492" s="23"/>
    </row>
    <row r="493" spans="1:1" ht="12.75" customHeight="1" x14ac:dyDescent="0.3">
      <c r="A493" s="23"/>
    </row>
    <row r="494" spans="1:1" ht="12.75" customHeight="1" x14ac:dyDescent="0.3">
      <c r="A494" s="23"/>
    </row>
    <row r="495" spans="1:1" ht="12.75" customHeight="1" x14ac:dyDescent="0.3">
      <c r="A495" s="23"/>
    </row>
    <row r="496" spans="1:1" ht="12.75" customHeight="1" x14ac:dyDescent="0.3">
      <c r="A496" s="23"/>
    </row>
    <row r="497" spans="1:1" ht="12.75" customHeight="1" x14ac:dyDescent="0.3">
      <c r="A497" s="23"/>
    </row>
    <row r="498" spans="1:1" ht="12.75" customHeight="1" x14ac:dyDescent="0.3">
      <c r="A498" s="23"/>
    </row>
    <row r="499" spans="1:1" ht="12.75" customHeight="1" x14ac:dyDescent="0.3">
      <c r="A499" s="23"/>
    </row>
    <row r="500" spans="1:1" ht="12.75" customHeight="1" x14ac:dyDescent="0.3">
      <c r="A500" s="23"/>
    </row>
    <row r="501" spans="1:1" ht="12.75" customHeight="1" x14ac:dyDescent="0.3">
      <c r="A501" s="23"/>
    </row>
    <row r="502" spans="1:1" ht="12.75" customHeight="1" x14ac:dyDescent="0.3">
      <c r="A502" s="23"/>
    </row>
    <row r="503" spans="1:1" ht="12.75" customHeight="1" x14ac:dyDescent="0.3">
      <c r="A503" s="23"/>
    </row>
    <row r="504" spans="1:1" ht="12.75" customHeight="1" x14ac:dyDescent="0.3">
      <c r="A504" s="23"/>
    </row>
    <row r="505" spans="1:1" ht="12.75" customHeight="1" x14ac:dyDescent="0.3">
      <c r="A505" s="23"/>
    </row>
    <row r="506" spans="1:1" ht="12.75" customHeight="1" x14ac:dyDescent="0.3">
      <c r="A506" s="23"/>
    </row>
    <row r="507" spans="1:1" ht="12.75" customHeight="1" x14ac:dyDescent="0.3">
      <c r="A507" s="23"/>
    </row>
    <row r="508" spans="1:1" ht="12.75" customHeight="1" x14ac:dyDescent="0.3">
      <c r="A508" s="23"/>
    </row>
    <row r="509" spans="1:1" ht="12.75" customHeight="1" x14ac:dyDescent="0.3">
      <c r="A509" s="23"/>
    </row>
    <row r="510" spans="1:1" ht="12.75" customHeight="1" x14ac:dyDescent="0.3">
      <c r="A510" s="23"/>
    </row>
    <row r="511" spans="1:1" ht="12.75" customHeight="1" x14ac:dyDescent="0.3">
      <c r="A511" s="23"/>
    </row>
    <row r="512" spans="1:1" ht="12.75" customHeight="1" x14ac:dyDescent="0.3">
      <c r="A512" s="23"/>
    </row>
    <row r="513" spans="1:1" ht="12.75" customHeight="1" x14ac:dyDescent="0.3">
      <c r="A513" s="23"/>
    </row>
    <row r="514" spans="1:1" ht="12.75" customHeight="1" x14ac:dyDescent="0.3">
      <c r="A514" s="23"/>
    </row>
    <row r="515" spans="1:1" ht="12.75" customHeight="1" x14ac:dyDescent="0.3">
      <c r="A515" s="23"/>
    </row>
    <row r="516" spans="1:1" ht="12.75" customHeight="1" x14ac:dyDescent="0.3">
      <c r="A516" s="23"/>
    </row>
    <row r="517" spans="1:1" ht="12.75" customHeight="1" x14ac:dyDescent="0.3">
      <c r="A517" s="23"/>
    </row>
    <row r="518" spans="1:1" ht="12.75" customHeight="1" x14ac:dyDescent="0.3">
      <c r="A518" s="23"/>
    </row>
    <row r="519" spans="1:1" ht="12.75" customHeight="1" x14ac:dyDescent="0.3">
      <c r="A519" s="23"/>
    </row>
    <row r="520" spans="1:1" ht="12.75" customHeight="1" x14ac:dyDescent="0.3">
      <c r="A520" s="23"/>
    </row>
    <row r="521" spans="1:1" ht="12.75" customHeight="1" x14ac:dyDescent="0.3">
      <c r="A521" s="23"/>
    </row>
    <row r="522" spans="1:1" ht="12.75" customHeight="1" x14ac:dyDescent="0.3">
      <c r="A522" s="23"/>
    </row>
    <row r="523" spans="1:1" ht="12.75" customHeight="1" x14ac:dyDescent="0.3">
      <c r="A523" s="23"/>
    </row>
    <row r="524" spans="1:1" ht="12.75" customHeight="1" x14ac:dyDescent="0.3">
      <c r="A524" s="23"/>
    </row>
    <row r="525" spans="1:1" ht="12.75" customHeight="1" x14ac:dyDescent="0.3">
      <c r="A525" s="23"/>
    </row>
    <row r="526" spans="1:1" ht="12.75" customHeight="1" x14ac:dyDescent="0.3">
      <c r="A526" s="23"/>
    </row>
    <row r="527" spans="1:1" ht="12.75" customHeight="1" x14ac:dyDescent="0.3">
      <c r="A527" s="23"/>
    </row>
    <row r="528" spans="1:1" ht="12.75" customHeight="1" x14ac:dyDescent="0.3">
      <c r="A528" s="23"/>
    </row>
    <row r="529" spans="1:1" ht="12.75" customHeight="1" x14ac:dyDescent="0.3">
      <c r="A529" s="23"/>
    </row>
    <row r="530" spans="1:1" ht="12.75" customHeight="1" x14ac:dyDescent="0.3">
      <c r="A530" s="23"/>
    </row>
    <row r="531" spans="1:1" ht="12.75" customHeight="1" x14ac:dyDescent="0.3">
      <c r="A531" s="23"/>
    </row>
    <row r="532" spans="1:1" ht="12.75" customHeight="1" x14ac:dyDescent="0.3">
      <c r="A532" s="23"/>
    </row>
    <row r="533" spans="1:1" ht="12.75" customHeight="1" x14ac:dyDescent="0.3">
      <c r="A533" s="23"/>
    </row>
    <row r="534" spans="1:1" ht="12.75" customHeight="1" x14ac:dyDescent="0.3">
      <c r="A534" s="23"/>
    </row>
    <row r="535" spans="1:1" ht="12.75" customHeight="1" x14ac:dyDescent="0.3">
      <c r="A535" s="23"/>
    </row>
    <row r="536" spans="1:1" ht="12.75" customHeight="1" x14ac:dyDescent="0.3">
      <c r="A536" s="23"/>
    </row>
    <row r="537" spans="1:1" ht="12.75" customHeight="1" x14ac:dyDescent="0.3">
      <c r="A537" s="23"/>
    </row>
    <row r="538" spans="1:1" ht="12.75" customHeight="1" x14ac:dyDescent="0.3">
      <c r="A538" s="23"/>
    </row>
    <row r="539" spans="1:1" ht="12.75" customHeight="1" x14ac:dyDescent="0.3">
      <c r="A539" s="23"/>
    </row>
    <row r="540" spans="1:1" ht="12.75" customHeight="1" x14ac:dyDescent="0.3">
      <c r="A540" s="23"/>
    </row>
    <row r="541" spans="1:1" ht="12.75" customHeight="1" x14ac:dyDescent="0.3">
      <c r="A541" s="23"/>
    </row>
    <row r="542" spans="1:1" ht="12.75" customHeight="1" x14ac:dyDescent="0.3">
      <c r="A542" s="23"/>
    </row>
    <row r="543" spans="1:1" ht="12.75" customHeight="1" x14ac:dyDescent="0.3">
      <c r="A543" s="23"/>
    </row>
    <row r="544" spans="1:1" ht="12.75" customHeight="1" x14ac:dyDescent="0.3">
      <c r="A544" s="23"/>
    </row>
    <row r="545" spans="1:1" ht="12.75" customHeight="1" x14ac:dyDescent="0.3">
      <c r="A545" s="23"/>
    </row>
    <row r="546" spans="1:1" ht="12.75" customHeight="1" x14ac:dyDescent="0.3">
      <c r="A546" s="23"/>
    </row>
    <row r="547" spans="1:1" ht="12.75" customHeight="1" x14ac:dyDescent="0.3">
      <c r="A547" s="23"/>
    </row>
    <row r="548" spans="1:1" ht="12.75" customHeight="1" x14ac:dyDescent="0.3">
      <c r="A548" s="23"/>
    </row>
    <row r="549" spans="1:1" ht="12.75" customHeight="1" x14ac:dyDescent="0.3">
      <c r="A549" s="23"/>
    </row>
    <row r="550" spans="1:1" ht="12.75" customHeight="1" x14ac:dyDescent="0.3">
      <c r="A550" s="23"/>
    </row>
    <row r="551" spans="1:1" ht="12.75" customHeight="1" x14ac:dyDescent="0.3">
      <c r="A551" s="23"/>
    </row>
    <row r="552" spans="1:1" ht="12.75" customHeight="1" x14ac:dyDescent="0.3">
      <c r="A552" s="23"/>
    </row>
    <row r="553" spans="1:1" ht="12.75" customHeight="1" x14ac:dyDescent="0.3">
      <c r="A553" s="23"/>
    </row>
    <row r="554" spans="1:1" ht="12.75" customHeight="1" x14ac:dyDescent="0.3">
      <c r="A554" s="23"/>
    </row>
    <row r="555" spans="1:1" ht="12.75" customHeight="1" x14ac:dyDescent="0.3">
      <c r="A555" s="23"/>
    </row>
    <row r="556" spans="1:1" ht="12.75" customHeight="1" x14ac:dyDescent="0.3">
      <c r="A556" s="23"/>
    </row>
    <row r="557" spans="1:1" ht="12.75" customHeight="1" x14ac:dyDescent="0.3">
      <c r="A557" s="23"/>
    </row>
    <row r="558" spans="1:1" ht="12.75" customHeight="1" x14ac:dyDescent="0.3">
      <c r="A558" s="23"/>
    </row>
    <row r="559" spans="1:1" ht="12.75" customHeight="1" x14ac:dyDescent="0.3">
      <c r="A559" s="23"/>
    </row>
    <row r="560" spans="1:1" ht="12.75" customHeight="1" x14ac:dyDescent="0.3">
      <c r="A560" s="23"/>
    </row>
    <row r="561" spans="1:1" ht="12.75" customHeight="1" x14ac:dyDescent="0.3">
      <c r="A561" s="23"/>
    </row>
    <row r="562" spans="1:1" ht="12.75" customHeight="1" x14ac:dyDescent="0.3">
      <c r="A562" s="23"/>
    </row>
    <row r="563" spans="1:1" ht="12.75" customHeight="1" x14ac:dyDescent="0.3">
      <c r="A563" s="23"/>
    </row>
    <row r="564" spans="1:1" ht="12.75" customHeight="1" x14ac:dyDescent="0.3">
      <c r="A564" s="23"/>
    </row>
    <row r="565" spans="1:1" ht="12.75" customHeight="1" x14ac:dyDescent="0.3">
      <c r="A565" s="23"/>
    </row>
    <row r="566" spans="1:1" ht="12.75" customHeight="1" x14ac:dyDescent="0.3">
      <c r="A566" s="23"/>
    </row>
    <row r="567" spans="1:1" ht="12.75" customHeight="1" x14ac:dyDescent="0.3">
      <c r="A567" s="23"/>
    </row>
    <row r="568" spans="1:1" ht="12.75" customHeight="1" x14ac:dyDescent="0.3">
      <c r="A568" s="23"/>
    </row>
    <row r="569" spans="1:1" ht="12.75" customHeight="1" x14ac:dyDescent="0.3">
      <c r="A569" s="23"/>
    </row>
    <row r="570" spans="1:1" ht="12.75" customHeight="1" x14ac:dyDescent="0.3">
      <c r="A570" s="23"/>
    </row>
    <row r="571" spans="1:1" ht="12.75" customHeight="1" x14ac:dyDescent="0.3">
      <c r="A571" s="23"/>
    </row>
    <row r="572" spans="1:1" ht="12.75" customHeight="1" x14ac:dyDescent="0.3">
      <c r="A572" s="23"/>
    </row>
    <row r="573" spans="1:1" ht="12.75" customHeight="1" x14ac:dyDescent="0.3">
      <c r="A573" s="23"/>
    </row>
    <row r="574" spans="1:1" ht="12.75" customHeight="1" x14ac:dyDescent="0.3">
      <c r="A574" s="23"/>
    </row>
    <row r="575" spans="1:1" ht="12.75" customHeight="1" x14ac:dyDescent="0.3">
      <c r="A575" s="23"/>
    </row>
    <row r="576" spans="1:1" ht="12.75" customHeight="1" x14ac:dyDescent="0.3">
      <c r="A576" s="23"/>
    </row>
    <row r="577" spans="1:1" ht="12.75" customHeight="1" x14ac:dyDescent="0.3">
      <c r="A577" s="23"/>
    </row>
    <row r="578" spans="1:1" ht="12.75" customHeight="1" x14ac:dyDescent="0.3">
      <c r="A578" s="23"/>
    </row>
    <row r="579" spans="1:1" ht="12.75" customHeight="1" x14ac:dyDescent="0.3">
      <c r="A579" s="23"/>
    </row>
    <row r="580" spans="1:1" ht="12.75" customHeight="1" x14ac:dyDescent="0.3">
      <c r="A580" s="23"/>
    </row>
    <row r="581" spans="1:1" ht="12.75" customHeight="1" x14ac:dyDescent="0.3">
      <c r="A581" s="23"/>
    </row>
    <row r="582" spans="1:1" ht="12.75" customHeight="1" x14ac:dyDescent="0.3">
      <c r="A582" s="23"/>
    </row>
    <row r="583" spans="1:1" ht="12.75" customHeight="1" x14ac:dyDescent="0.3">
      <c r="A583" s="23"/>
    </row>
    <row r="584" spans="1:1" ht="12.75" customHeight="1" x14ac:dyDescent="0.3">
      <c r="A584" s="23"/>
    </row>
    <row r="585" spans="1:1" ht="12.75" customHeight="1" x14ac:dyDescent="0.3">
      <c r="A585" s="23"/>
    </row>
    <row r="586" spans="1:1" ht="12.75" customHeight="1" x14ac:dyDescent="0.3">
      <c r="A586" s="23"/>
    </row>
    <row r="587" spans="1:1" ht="12.75" customHeight="1" x14ac:dyDescent="0.3">
      <c r="A587" s="23"/>
    </row>
    <row r="588" spans="1:1" ht="12.75" customHeight="1" x14ac:dyDescent="0.3">
      <c r="A588" s="23"/>
    </row>
    <row r="589" spans="1:1" ht="12.75" customHeight="1" x14ac:dyDescent="0.3">
      <c r="A589" s="23"/>
    </row>
    <row r="590" spans="1:1" ht="12.75" customHeight="1" x14ac:dyDescent="0.3">
      <c r="A590" s="23"/>
    </row>
    <row r="591" spans="1:1" ht="12.75" customHeight="1" x14ac:dyDescent="0.3">
      <c r="A591" s="23"/>
    </row>
    <row r="592" spans="1:1" ht="12.75" customHeight="1" x14ac:dyDescent="0.3">
      <c r="A592" s="23"/>
    </row>
    <row r="593" spans="1:1" ht="12.75" customHeight="1" x14ac:dyDescent="0.3">
      <c r="A593" s="23"/>
    </row>
    <row r="594" spans="1:1" ht="12.75" customHeight="1" x14ac:dyDescent="0.3">
      <c r="A594" s="23"/>
    </row>
    <row r="595" spans="1:1" ht="12.75" customHeight="1" x14ac:dyDescent="0.3">
      <c r="A595" s="23"/>
    </row>
    <row r="596" spans="1:1" ht="12.75" customHeight="1" x14ac:dyDescent="0.3">
      <c r="A596" s="23"/>
    </row>
    <row r="597" spans="1:1" ht="12.75" customHeight="1" x14ac:dyDescent="0.3">
      <c r="A597" s="23"/>
    </row>
    <row r="598" spans="1:1" ht="12.75" customHeight="1" x14ac:dyDescent="0.3">
      <c r="A598" s="23"/>
    </row>
    <row r="599" spans="1:1" ht="12.75" customHeight="1" x14ac:dyDescent="0.3">
      <c r="A599" s="23"/>
    </row>
    <row r="600" spans="1:1" ht="12.75" customHeight="1" x14ac:dyDescent="0.3">
      <c r="A600" s="23"/>
    </row>
    <row r="601" spans="1:1" ht="12.75" customHeight="1" x14ac:dyDescent="0.3">
      <c r="A601" s="23"/>
    </row>
    <row r="602" spans="1:1" ht="12.75" customHeight="1" x14ac:dyDescent="0.3">
      <c r="A602" s="23"/>
    </row>
    <row r="603" spans="1:1" ht="12.75" customHeight="1" x14ac:dyDescent="0.3">
      <c r="A603" s="23"/>
    </row>
    <row r="604" spans="1:1" ht="12.75" customHeight="1" x14ac:dyDescent="0.3">
      <c r="A604" s="23"/>
    </row>
    <row r="605" spans="1:1" ht="12.75" customHeight="1" x14ac:dyDescent="0.3">
      <c r="A605" s="23"/>
    </row>
    <row r="606" spans="1:1" ht="12.75" customHeight="1" x14ac:dyDescent="0.3">
      <c r="A606" s="23"/>
    </row>
    <row r="607" spans="1:1" ht="12.75" customHeight="1" x14ac:dyDescent="0.3">
      <c r="A607" s="23"/>
    </row>
    <row r="608" spans="1:1" ht="12.75" customHeight="1" x14ac:dyDescent="0.3">
      <c r="A608" s="23"/>
    </row>
    <row r="609" spans="1:1" ht="12.75" customHeight="1" x14ac:dyDescent="0.3">
      <c r="A609" s="23"/>
    </row>
    <row r="610" spans="1:1" ht="12.75" customHeight="1" x14ac:dyDescent="0.3">
      <c r="A610" s="23"/>
    </row>
    <row r="611" spans="1:1" ht="12.75" customHeight="1" x14ac:dyDescent="0.3">
      <c r="A611" s="23"/>
    </row>
    <row r="612" spans="1:1" ht="12.75" customHeight="1" x14ac:dyDescent="0.3">
      <c r="A612" s="23"/>
    </row>
    <row r="613" spans="1:1" ht="12.75" customHeight="1" x14ac:dyDescent="0.3">
      <c r="A613" s="23"/>
    </row>
    <row r="614" spans="1:1" ht="12.75" customHeight="1" x14ac:dyDescent="0.3">
      <c r="A614" s="23"/>
    </row>
    <row r="615" spans="1:1" ht="12.75" customHeight="1" x14ac:dyDescent="0.3">
      <c r="A615" s="23"/>
    </row>
    <row r="616" spans="1:1" ht="12.75" customHeight="1" x14ac:dyDescent="0.3">
      <c r="A616" s="23"/>
    </row>
    <row r="617" spans="1:1" ht="12.75" customHeight="1" x14ac:dyDescent="0.3">
      <c r="A617" s="23"/>
    </row>
    <row r="618" spans="1:1" ht="12.75" customHeight="1" x14ac:dyDescent="0.3">
      <c r="A618" s="23"/>
    </row>
    <row r="619" spans="1:1" ht="12.75" customHeight="1" x14ac:dyDescent="0.3">
      <c r="A619" s="23"/>
    </row>
    <row r="620" spans="1:1" ht="12.75" customHeight="1" x14ac:dyDescent="0.3">
      <c r="A620" s="23"/>
    </row>
    <row r="621" spans="1:1" ht="12.75" customHeight="1" x14ac:dyDescent="0.3">
      <c r="A621" s="23"/>
    </row>
    <row r="622" spans="1:1" ht="12.75" customHeight="1" x14ac:dyDescent="0.3">
      <c r="A622" s="23"/>
    </row>
    <row r="623" spans="1:1" ht="12.75" customHeight="1" x14ac:dyDescent="0.3">
      <c r="A623" s="23"/>
    </row>
    <row r="624" spans="1:1" ht="12.75" customHeight="1" x14ac:dyDescent="0.3">
      <c r="A624" s="23"/>
    </row>
    <row r="625" spans="1:1" ht="12.75" customHeight="1" x14ac:dyDescent="0.3">
      <c r="A625" s="23"/>
    </row>
    <row r="626" spans="1:1" ht="12.75" customHeight="1" x14ac:dyDescent="0.3">
      <c r="A626" s="23"/>
    </row>
    <row r="627" spans="1:1" ht="12.75" customHeight="1" x14ac:dyDescent="0.3">
      <c r="A627" s="23"/>
    </row>
    <row r="628" spans="1:1" ht="12.75" customHeight="1" x14ac:dyDescent="0.3">
      <c r="A628" s="23"/>
    </row>
    <row r="629" spans="1:1" ht="12.75" customHeight="1" x14ac:dyDescent="0.3">
      <c r="A629" s="23"/>
    </row>
    <row r="630" spans="1:1" ht="12.75" customHeight="1" x14ac:dyDescent="0.3">
      <c r="A630" s="23"/>
    </row>
    <row r="631" spans="1:1" ht="12.75" customHeight="1" x14ac:dyDescent="0.3">
      <c r="A631" s="23"/>
    </row>
    <row r="632" spans="1:1" ht="12.75" customHeight="1" x14ac:dyDescent="0.3">
      <c r="A632" s="23"/>
    </row>
    <row r="633" spans="1:1" ht="12.75" customHeight="1" x14ac:dyDescent="0.3">
      <c r="A633" s="23"/>
    </row>
    <row r="634" spans="1:1" ht="12.75" customHeight="1" x14ac:dyDescent="0.3">
      <c r="A634" s="23"/>
    </row>
    <row r="635" spans="1:1" ht="12.75" customHeight="1" x14ac:dyDescent="0.3">
      <c r="A635" s="23"/>
    </row>
    <row r="636" spans="1:1" ht="12.75" customHeight="1" x14ac:dyDescent="0.3">
      <c r="A636" s="23"/>
    </row>
    <row r="637" spans="1:1" ht="12.75" customHeight="1" x14ac:dyDescent="0.3">
      <c r="A637" s="23"/>
    </row>
    <row r="638" spans="1:1" ht="12.75" customHeight="1" x14ac:dyDescent="0.3">
      <c r="A638" s="23"/>
    </row>
    <row r="639" spans="1:1" ht="12.75" customHeight="1" x14ac:dyDescent="0.3">
      <c r="A639" s="23"/>
    </row>
    <row r="640" spans="1:1" ht="12.75" customHeight="1" x14ac:dyDescent="0.3">
      <c r="A640" s="23"/>
    </row>
    <row r="641" spans="1:1" ht="12.75" customHeight="1" x14ac:dyDescent="0.3">
      <c r="A641" s="23"/>
    </row>
    <row r="642" spans="1:1" ht="12.75" customHeight="1" x14ac:dyDescent="0.3">
      <c r="A642" s="23"/>
    </row>
    <row r="643" spans="1:1" ht="12.75" customHeight="1" x14ac:dyDescent="0.3">
      <c r="A643" s="23"/>
    </row>
    <row r="644" spans="1:1" ht="12.75" customHeight="1" x14ac:dyDescent="0.3">
      <c r="A644" s="23"/>
    </row>
    <row r="645" spans="1:1" ht="12.75" customHeight="1" x14ac:dyDescent="0.3">
      <c r="A645" s="23"/>
    </row>
    <row r="646" spans="1:1" ht="12.75" customHeight="1" x14ac:dyDescent="0.3">
      <c r="A646" s="23"/>
    </row>
    <row r="647" spans="1:1" ht="12.75" customHeight="1" x14ac:dyDescent="0.3">
      <c r="A647" s="23"/>
    </row>
    <row r="648" spans="1:1" ht="12.75" customHeight="1" x14ac:dyDescent="0.3">
      <c r="A648" s="23"/>
    </row>
    <row r="649" spans="1:1" ht="12.75" customHeight="1" x14ac:dyDescent="0.3">
      <c r="A649" s="23"/>
    </row>
    <row r="650" spans="1:1" ht="12.75" customHeight="1" x14ac:dyDescent="0.3">
      <c r="A650" s="23"/>
    </row>
    <row r="651" spans="1:1" ht="12.75" customHeight="1" x14ac:dyDescent="0.3">
      <c r="A651" s="23"/>
    </row>
    <row r="652" spans="1:1" ht="12.75" customHeight="1" x14ac:dyDescent="0.3">
      <c r="A652" s="23"/>
    </row>
    <row r="653" spans="1:1" ht="12.75" customHeight="1" x14ac:dyDescent="0.3">
      <c r="A653" s="23"/>
    </row>
    <row r="654" spans="1:1" ht="12.75" customHeight="1" x14ac:dyDescent="0.3">
      <c r="A654" s="23"/>
    </row>
    <row r="655" spans="1:1" ht="12.75" customHeight="1" x14ac:dyDescent="0.3">
      <c r="A655" s="23"/>
    </row>
    <row r="656" spans="1:1" ht="12.75" customHeight="1" x14ac:dyDescent="0.3">
      <c r="A656" s="23"/>
    </row>
    <row r="657" spans="1:1" ht="12.75" customHeight="1" x14ac:dyDescent="0.3">
      <c r="A657" s="23"/>
    </row>
    <row r="658" spans="1:1" ht="12.75" customHeight="1" x14ac:dyDescent="0.3">
      <c r="A658" s="23"/>
    </row>
    <row r="659" spans="1:1" ht="12.75" customHeight="1" x14ac:dyDescent="0.3">
      <c r="A659" s="23"/>
    </row>
    <row r="660" spans="1:1" ht="12.75" customHeight="1" x14ac:dyDescent="0.3">
      <c r="A660" s="23"/>
    </row>
    <row r="661" spans="1:1" ht="12.75" customHeight="1" x14ac:dyDescent="0.3">
      <c r="A661" s="23"/>
    </row>
    <row r="662" spans="1:1" ht="12.75" customHeight="1" x14ac:dyDescent="0.3">
      <c r="A662" s="23"/>
    </row>
    <row r="663" spans="1:1" ht="12.75" customHeight="1" x14ac:dyDescent="0.3">
      <c r="A663" s="23"/>
    </row>
    <row r="664" spans="1:1" ht="12.75" customHeight="1" x14ac:dyDescent="0.3">
      <c r="A664" s="23"/>
    </row>
    <row r="665" spans="1:1" ht="12.75" customHeight="1" x14ac:dyDescent="0.3">
      <c r="A665" s="23"/>
    </row>
    <row r="666" spans="1:1" ht="12.75" customHeight="1" x14ac:dyDescent="0.3">
      <c r="A666" s="23"/>
    </row>
    <row r="667" spans="1:1" ht="12.75" customHeight="1" x14ac:dyDescent="0.3">
      <c r="A667" s="23"/>
    </row>
    <row r="668" spans="1:1" ht="12.75" customHeight="1" x14ac:dyDescent="0.3">
      <c r="A668" s="23"/>
    </row>
    <row r="669" spans="1:1" ht="12.75" customHeight="1" x14ac:dyDescent="0.3">
      <c r="A669" s="23"/>
    </row>
    <row r="670" spans="1:1" ht="12.75" customHeight="1" x14ac:dyDescent="0.3">
      <c r="A670" s="23"/>
    </row>
    <row r="671" spans="1:1" ht="12.75" customHeight="1" x14ac:dyDescent="0.3">
      <c r="A671" s="23"/>
    </row>
    <row r="672" spans="1:1" ht="12.75" customHeight="1" x14ac:dyDescent="0.3">
      <c r="A672" s="23"/>
    </row>
    <row r="673" spans="1:1" ht="12.75" customHeight="1" x14ac:dyDescent="0.3">
      <c r="A673" s="23"/>
    </row>
    <row r="674" spans="1:1" ht="12.75" customHeight="1" x14ac:dyDescent="0.3">
      <c r="A674" s="23"/>
    </row>
    <row r="675" spans="1:1" ht="12.75" customHeight="1" x14ac:dyDescent="0.3">
      <c r="A675" s="23"/>
    </row>
    <row r="676" spans="1:1" ht="12.75" customHeight="1" x14ac:dyDescent="0.3">
      <c r="A676" s="23"/>
    </row>
    <row r="677" spans="1:1" ht="12.75" customHeight="1" x14ac:dyDescent="0.3">
      <c r="A677" s="23"/>
    </row>
    <row r="678" spans="1:1" ht="12.75" customHeight="1" x14ac:dyDescent="0.3">
      <c r="A678" s="23"/>
    </row>
    <row r="679" spans="1:1" ht="12.75" customHeight="1" x14ac:dyDescent="0.3">
      <c r="A679" s="23"/>
    </row>
    <row r="680" spans="1:1" ht="12.75" customHeight="1" x14ac:dyDescent="0.3">
      <c r="A680" s="23"/>
    </row>
    <row r="681" spans="1:1" ht="12.75" customHeight="1" x14ac:dyDescent="0.3">
      <c r="A681" s="23"/>
    </row>
    <row r="682" spans="1:1" ht="12.75" customHeight="1" x14ac:dyDescent="0.3">
      <c r="A682" s="23"/>
    </row>
    <row r="683" spans="1:1" ht="12.75" customHeight="1" x14ac:dyDescent="0.3">
      <c r="A683" s="23"/>
    </row>
    <row r="684" spans="1:1" ht="12.75" customHeight="1" x14ac:dyDescent="0.3">
      <c r="A684" s="23"/>
    </row>
    <row r="685" spans="1:1" ht="12.75" customHeight="1" x14ac:dyDescent="0.3">
      <c r="A685" s="23"/>
    </row>
    <row r="686" spans="1:1" ht="12.75" customHeight="1" x14ac:dyDescent="0.3">
      <c r="A686" s="23"/>
    </row>
    <row r="687" spans="1:1" ht="12.75" customHeight="1" x14ac:dyDescent="0.3">
      <c r="A687" s="23"/>
    </row>
    <row r="688" spans="1:1" ht="12.75" customHeight="1" x14ac:dyDescent="0.3">
      <c r="A688" s="23"/>
    </row>
    <row r="689" spans="1:1" ht="12.75" customHeight="1" x14ac:dyDescent="0.3">
      <c r="A689" s="23"/>
    </row>
    <row r="690" spans="1:1" ht="12.75" customHeight="1" x14ac:dyDescent="0.3">
      <c r="A690" s="23"/>
    </row>
    <row r="691" spans="1:1" ht="12.75" customHeight="1" x14ac:dyDescent="0.3">
      <c r="A691" s="23"/>
    </row>
    <row r="692" spans="1:1" ht="12.75" customHeight="1" x14ac:dyDescent="0.3">
      <c r="A692" s="23"/>
    </row>
    <row r="693" spans="1:1" ht="12.75" customHeight="1" x14ac:dyDescent="0.3">
      <c r="A693" s="23"/>
    </row>
    <row r="694" spans="1:1" ht="12.75" customHeight="1" x14ac:dyDescent="0.3">
      <c r="A694" s="23"/>
    </row>
    <row r="695" spans="1:1" ht="12.75" customHeight="1" x14ac:dyDescent="0.3">
      <c r="A695" s="23"/>
    </row>
    <row r="696" spans="1:1" ht="12.75" customHeight="1" x14ac:dyDescent="0.3">
      <c r="A696" s="23"/>
    </row>
    <row r="697" spans="1:1" ht="12.75" customHeight="1" x14ac:dyDescent="0.3">
      <c r="A697" s="23"/>
    </row>
    <row r="698" spans="1:1" ht="12.75" customHeight="1" x14ac:dyDescent="0.3">
      <c r="A698" s="23"/>
    </row>
    <row r="699" spans="1:1" ht="12.75" customHeight="1" x14ac:dyDescent="0.3">
      <c r="A699" s="23"/>
    </row>
    <row r="700" spans="1:1" ht="12.75" customHeight="1" x14ac:dyDescent="0.3">
      <c r="A700" s="23"/>
    </row>
    <row r="701" spans="1:1" ht="12.75" customHeight="1" x14ac:dyDescent="0.3">
      <c r="A701" s="23"/>
    </row>
    <row r="702" spans="1:1" ht="12.75" customHeight="1" x14ac:dyDescent="0.3">
      <c r="A702" s="23"/>
    </row>
    <row r="703" spans="1:1" ht="12.75" customHeight="1" x14ac:dyDescent="0.3">
      <c r="A703" s="23"/>
    </row>
    <row r="704" spans="1:1" ht="12.75" customHeight="1" x14ac:dyDescent="0.3">
      <c r="A704" s="23"/>
    </row>
    <row r="705" spans="1:1" ht="12.75" customHeight="1" x14ac:dyDescent="0.3">
      <c r="A705" s="23"/>
    </row>
    <row r="706" spans="1:1" ht="12.75" customHeight="1" x14ac:dyDescent="0.3">
      <c r="A706" s="23"/>
    </row>
    <row r="707" spans="1:1" ht="12.75" customHeight="1" x14ac:dyDescent="0.3">
      <c r="A707" s="23"/>
    </row>
    <row r="708" spans="1:1" ht="12.75" customHeight="1" x14ac:dyDescent="0.3">
      <c r="A708" s="23"/>
    </row>
    <row r="709" spans="1:1" ht="12.75" customHeight="1" x14ac:dyDescent="0.3">
      <c r="A709" s="23"/>
    </row>
    <row r="710" spans="1:1" ht="12.75" customHeight="1" x14ac:dyDescent="0.3">
      <c r="A710" s="23"/>
    </row>
    <row r="711" spans="1:1" ht="12.75" customHeight="1" x14ac:dyDescent="0.3">
      <c r="A711" s="23"/>
    </row>
    <row r="712" spans="1:1" ht="12.75" customHeight="1" x14ac:dyDescent="0.3">
      <c r="A712" s="23"/>
    </row>
    <row r="713" spans="1:1" ht="12.75" customHeight="1" x14ac:dyDescent="0.3">
      <c r="A713" s="23"/>
    </row>
    <row r="714" spans="1:1" ht="12.75" customHeight="1" x14ac:dyDescent="0.3">
      <c r="A714" s="23"/>
    </row>
    <row r="715" spans="1:1" ht="12.75" customHeight="1" x14ac:dyDescent="0.3">
      <c r="A715" s="23"/>
    </row>
    <row r="716" spans="1:1" ht="12.75" customHeight="1" x14ac:dyDescent="0.3">
      <c r="A716" s="23"/>
    </row>
    <row r="717" spans="1:1" ht="12.75" customHeight="1" x14ac:dyDescent="0.3">
      <c r="A717" s="23"/>
    </row>
    <row r="718" spans="1:1" ht="12.75" customHeight="1" x14ac:dyDescent="0.3">
      <c r="A718" s="23"/>
    </row>
    <row r="719" spans="1:1" ht="12.75" customHeight="1" x14ac:dyDescent="0.3">
      <c r="A719" s="23"/>
    </row>
    <row r="720" spans="1:1" ht="12.75" customHeight="1" x14ac:dyDescent="0.3">
      <c r="A720" s="23"/>
    </row>
    <row r="721" spans="1:1" ht="12.75" customHeight="1" x14ac:dyDescent="0.3">
      <c r="A721" s="23"/>
    </row>
    <row r="722" spans="1:1" ht="12.75" customHeight="1" x14ac:dyDescent="0.3">
      <c r="A722" s="23"/>
    </row>
    <row r="723" spans="1:1" ht="12.75" customHeight="1" x14ac:dyDescent="0.3">
      <c r="A723" s="23"/>
    </row>
    <row r="724" spans="1:1" ht="12.75" customHeight="1" x14ac:dyDescent="0.3">
      <c r="A724" s="23"/>
    </row>
    <row r="725" spans="1:1" ht="12.75" customHeight="1" x14ac:dyDescent="0.3">
      <c r="A725" s="23"/>
    </row>
    <row r="726" spans="1:1" ht="12.75" customHeight="1" x14ac:dyDescent="0.3">
      <c r="A726" s="23"/>
    </row>
    <row r="727" spans="1:1" ht="12.75" customHeight="1" x14ac:dyDescent="0.3">
      <c r="A727" s="23"/>
    </row>
    <row r="728" spans="1:1" ht="12.75" customHeight="1" x14ac:dyDescent="0.3">
      <c r="A728" s="23"/>
    </row>
    <row r="729" spans="1:1" ht="12.75" customHeight="1" x14ac:dyDescent="0.3">
      <c r="A729" s="23"/>
    </row>
    <row r="730" spans="1:1" ht="12.75" customHeight="1" x14ac:dyDescent="0.3">
      <c r="A730" s="23"/>
    </row>
    <row r="731" spans="1:1" ht="12.75" customHeight="1" x14ac:dyDescent="0.3">
      <c r="A731" s="23"/>
    </row>
    <row r="732" spans="1:1" ht="12.75" customHeight="1" x14ac:dyDescent="0.3">
      <c r="A732" s="23"/>
    </row>
    <row r="733" spans="1:1" ht="12.75" customHeight="1" x14ac:dyDescent="0.3">
      <c r="A733" s="23"/>
    </row>
    <row r="734" spans="1:1" ht="12.75" customHeight="1" x14ac:dyDescent="0.3">
      <c r="A734" s="23"/>
    </row>
    <row r="735" spans="1:1" ht="12.75" customHeight="1" x14ac:dyDescent="0.3">
      <c r="A735" s="23"/>
    </row>
    <row r="736" spans="1:1" ht="12.75" customHeight="1" x14ac:dyDescent="0.3">
      <c r="A736" s="23"/>
    </row>
    <row r="737" spans="1:1" ht="12.75" customHeight="1" x14ac:dyDescent="0.3">
      <c r="A737" s="23"/>
    </row>
    <row r="738" spans="1:1" ht="12.75" customHeight="1" x14ac:dyDescent="0.3">
      <c r="A738" s="23"/>
    </row>
    <row r="739" spans="1:1" ht="12.75" customHeight="1" x14ac:dyDescent="0.3">
      <c r="A739" s="23"/>
    </row>
    <row r="740" spans="1:1" ht="12.75" customHeight="1" x14ac:dyDescent="0.3">
      <c r="A740" s="23"/>
    </row>
    <row r="741" spans="1:1" ht="12.75" customHeight="1" x14ac:dyDescent="0.3">
      <c r="A741" s="23"/>
    </row>
    <row r="742" spans="1:1" ht="12.75" customHeight="1" x14ac:dyDescent="0.3">
      <c r="A742" s="23"/>
    </row>
    <row r="743" spans="1:1" ht="12.75" customHeight="1" x14ac:dyDescent="0.3">
      <c r="A743" s="23"/>
    </row>
    <row r="744" spans="1:1" ht="12.75" customHeight="1" x14ac:dyDescent="0.3">
      <c r="A744" s="23"/>
    </row>
    <row r="745" spans="1:1" ht="12.75" customHeight="1" x14ac:dyDescent="0.3">
      <c r="A745" s="23"/>
    </row>
    <row r="746" spans="1:1" ht="12.75" customHeight="1" x14ac:dyDescent="0.3">
      <c r="A746" s="23"/>
    </row>
    <row r="747" spans="1:1" ht="12.75" customHeight="1" x14ac:dyDescent="0.3">
      <c r="A747" s="23"/>
    </row>
    <row r="748" spans="1:1" ht="12.75" customHeight="1" x14ac:dyDescent="0.3">
      <c r="A748" s="23"/>
    </row>
    <row r="749" spans="1:1" ht="12.75" customHeight="1" x14ac:dyDescent="0.3">
      <c r="A749" s="23"/>
    </row>
    <row r="750" spans="1:1" ht="12.75" customHeight="1" x14ac:dyDescent="0.3">
      <c r="A750" s="23"/>
    </row>
    <row r="751" spans="1:1" ht="12.75" customHeight="1" x14ac:dyDescent="0.3">
      <c r="A751" s="23"/>
    </row>
    <row r="752" spans="1:1" ht="12.75" customHeight="1" x14ac:dyDescent="0.3">
      <c r="A752" s="23"/>
    </row>
    <row r="753" spans="1:1" ht="12.75" customHeight="1" x14ac:dyDescent="0.3">
      <c r="A753" s="23"/>
    </row>
    <row r="754" spans="1:1" ht="12.75" customHeight="1" x14ac:dyDescent="0.3">
      <c r="A754" s="23"/>
    </row>
    <row r="755" spans="1:1" ht="12.75" customHeight="1" x14ac:dyDescent="0.3">
      <c r="A755" s="23"/>
    </row>
    <row r="756" spans="1:1" ht="12.75" customHeight="1" x14ac:dyDescent="0.3">
      <c r="A756" s="23"/>
    </row>
    <row r="757" spans="1:1" ht="12.75" customHeight="1" x14ac:dyDescent="0.3">
      <c r="A757" s="23"/>
    </row>
    <row r="758" spans="1:1" ht="12.75" customHeight="1" x14ac:dyDescent="0.3">
      <c r="A758" s="23"/>
    </row>
    <row r="759" spans="1:1" ht="12.75" customHeight="1" x14ac:dyDescent="0.3">
      <c r="A759" s="23"/>
    </row>
    <row r="760" spans="1:1" ht="12.75" customHeight="1" x14ac:dyDescent="0.3">
      <c r="A760" s="23"/>
    </row>
    <row r="761" spans="1:1" ht="12.75" customHeight="1" x14ac:dyDescent="0.3">
      <c r="A761" s="23"/>
    </row>
    <row r="762" spans="1:1" ht="12.75" customHeight="1" x14ac:dyDescent="0.3">
      <c r="A762" s="23"/>
    </row>
    <row r="763" spans="1:1" ht="12.75" customHeight="1" x14ac:dyDescent="0.3">
      <c r="A763" s="23"/>
    </row>
    <row r="764" spans="1:1" ht="12.75" customHeight="1" x14ac:dyDescent="0.3">
      <c r="A764" s="23"/>
    </row>
    <row r="765" spans="1:1" ht="12.75" customHeight="1" x14ac:dyDescent="0.3">
      <c r="A765" s="23"/>
    </row>
    <row r="766" spans="1:1" ht="12.75" customHeight="1" x14ac:dyDescent="0.3">
      <c r="A766" s="23"/>
    </row>
    <row r="767" spans="1:1" ht="12.75" customHeight="1" x14ac:dyDescent="0.3">
      <c r="A767" s="23"/>
    </row>
    <row r="768" spans="1:1" ht="12.75" customHeight="1" x14ac:dyDescent="0.3">
      <c r="A768" s="23"/>
    </row>
    <row r="769" spans="1:1" ht="12.75" customHeight="1" x14ac:dyDescent="0.3">
      <c r="A769" s="23"/>
    </row>
    <row r="770" spans="1:1" ht="12.75" customHeight="1" x14ac:dyDescent="0.3">
      <c r="A770" s="23"/>
    </row>
    <row r="771" spans="1:1" ht="12.75" customHeight="1" x14ac:dyDescent="0.3">
      <c r="A771" s="23"/>
    </row>
    <row r="772" spans="1:1" ht="12.75" customHeight="1" x14ac:dyDescent="0.3">
      <c r="A772" s="23"/>
    </row>
    <row r="773" spans="1:1" ht="12.75" customHeight="1" x14ac:dyDescent="0.3">
      <c r="A773" s="23"/>
    </row>
    <row r="774" spans="1:1" ht="12.75" customHeight="1" x14ac:dyDescent="0.3">
      <c r="A774" s="23"/>
    </row>
    <row r="775" spans="1:1" ht="12.75" customHeight="1" x14ac:dyDescent="0.3">
      <c r="A775" s="23"/>
    </row>
    <row r="776" spans="1:1" ht="12.75" customHeight="1" x14ac:dyDescent="0.3">
      <c r="A776" s="23"/>
    </row>
    <row r="777" spans="1:1" ht="12.75" customHeight="1" x14ac:dyDescent="0.3">
      <c r="A777" s="23"/>
    </row>
    <row r="778" spans="1:1" ht="12.75" customHeight="1" x14ac:dyDescent="0.3">
      <c r="A778" s="23"/>
    </row>
    <row r="779" spans="1:1" ht="12.75" customHeight="1" x14ac:dyDescent="0.3">
      <c r="A779" s="23"/>
    </row>
    <row r="780" spans="1:1" ht="12.75" customHeight="1" x14ac:dyDescent="0.3">
      <c r="A780" s="23"/>
    </row>
    <row r="781" spans="1:1" ht="12.75" customHeight="1" x14ac:dyDescent="0.3">
      <c r="A781" s="23"/>
    </row>
    <row r="782" spans="1:1" ht="12.75" customHeight="1" x14ac:dyDescent="0.3">
      <c r="A782" s="23"/>
    </row>
    <row r="783" spans="1:1" ht="12.75" customHeight="1" x14ac:dyDescent="0.3">
      <c r="A783" s="23"/>
    </row>
    <row r="784" spans="1:1" ht="12.75" customHeight="1" x14ac:dyDescent="0.3">
      <c r="A784" s="23"/>
    </row>
    <row r="785" spans="1:1" ht="12.75" customHeight="1" x14ac:dyDescent="0.3">
      <c r="A785" s="23"/>
    </row>
    <row r="786" spans="1:1" ht="12.75" customHeight="1" x14ac:dyDescent="0.3">
      <c r="A786" s="23"/>
    </row>
    <row r="787" spans="1:1" ht="12.75" customHeight="1" x14ac:dyDescent="0.3">
      <c r="A787" s="23"/>
    </row>
    <row r="788" spans="1:1" ht="12.75" customHeight="1" x14ac:dyDescent="0.3">
      <c r="A788" s="23"/>
    </row>
    <row r="789" spans="1:1" ht="12.75" customHeight="1" x14ac:dyDescent="0.3">
      <c r="A789" s="23"/>
    </row>
    <row r="790" spans="1:1" ht="12.75" customHeight="1" x14ac:dyDescent="0.3">
      <c r="A790" s="23"/>
    </row>
    <row r="791" spans="1:1" ht="12.75" customHeight="1" x14ac:dyDescent="0.3">
      <c r="A791" s="23"/>
    </row>
    <row r="792" spans="1:1" ht="12.75" customHeight="1" x14ac:dyDescent="0.3">
      <c r="A792" s="23"/>
    </row>
    <row r="793" spans="1:1" ht="12.75" customHeight="1" x14ac:dyDescent="0.3">
      <c r="A793" s="23"/>
    </row>
    <row r="794" spans="1:1" ht="12.75" customHeight="1" x14ac:dyDescent="0.3">
      <c r="A794" s="23"/>
    </row>
    <row r="795" spans="1:1" ht="12.75" customHeight="1" x14ac:dyDescent="0.3">
      <c r="A795" s="23"/>
    </row>
    <row r="796" spans="1:1" ht="12.75" customHeight="1" x14ac:dyDescent="0.3">
      <c r="A796" s="23"/>
    </row>
    <row r="797" spans="1:1" ht="12.75" customHeight="1" x14ac:dyDescent="0.3">
      <c r="A797" s="23"/>
    </row>
    <row r="798" spans="1:1" ht="12.75" customHeight="1" x14ac:dyDescent="0.3">
      <c r="A798" s="23"/>
    </row>
    <row r="799" spans="1:1" ht="12.75" customHeight="1" x14ac:dyDescent="0.3">
      <c r="A799" s="23"/>
    </row>
    <row r="800" spans="1:1" ht="12.75" customHeight="1" x14ac:dyDescent="0.3">
      <c r="A800" s="23"/>
    </row>
    <row r="801" spans="1:1" ht="12.75" customHeight="1" x14ac:dyDescent="0.3">
      <c r="A801" s="23"/>
    </row>
    <row r="802" spans="1:1" ht="12.75" customHeight="1" x14ac:dyDescent="0.3">
      <c r="A802" s="23"/>
    </row>
    <row r="803" spans="1:1" ht="12.75" customHeight="1" x14ac:dyDescent="0.3">
      <c r="A803" s="23"/>
    </row>
    <row r="804" spans="1:1" ht="12.75" customHeight="1" x14ac:dyDescent="0.3">
      <c r="A804" s="23"/>
    </row>
    <row r="805" spans="1:1" ht="12.75" customHeight="1" x14ac:dyDescent="0.3">
      <c r="A805" s="23"/>
    </row>
    <row r="806" spans="1:1" ht="12.75" customHeight="1" x14ac:dyDescent="0.3">
      <c r="A806" s="23"/>
    </row>
    <row r="807" spans="1:1" ht="12.75" customHeight="1" x14ac:dyDescent="0.3">
      <c r="A807" s="23"/>
    </row>
    <row r="808" spans="1:1" ht="12.75" customHeight="1" x14ac:dyDescent="0.3">
      <c r="A808" s="23"/>
    </row>
    <row r="809" spans="1:1" ht="12.75" customHeight="1" x14ac:dyDescent="0.3">
      <c r="A809" s="23"/>
    </row>
    <row r="810" spans="1:1" ht="12.75" customHeight="1" x14ac:dyDescent="0.3">
      <c r="A810" s="23"/>
    </row>
    <row r="811" spans="1:1" ht="12.75" customHeight="1" x14ac:dyDescent="0.3">
      <c r="A811" s="23"/>
    </row>
    <row r="812" spans="1:1" ht="12.75" customHeight="1" x14ac:dyDescent="0.3">
      <c r="A812" s="23"/>
    </row>
    <row r="813" spans="1:1" ht="12.75" customHeight="1" x14ac:dyDescent="0.3">
      <c r="A813" s="23"/>
    </row>
    <row r="814" spans="1:1" ht="12.75" customHeight="1" x14ac:dyDescent="0.3">
      <c r="A814" s="23"/>
    </row>
    <row r="815" spans="1:1" ht="12.75" customHeight="1" x14ac:dyDescent="0.3">
      <c r="A815" s="23"/>
    </row>
    <row r="816" spans="1:1" ht="12.75" customHeight="1" x14ac:dyDescent="0.3">
      <c r="A816" s="23"/>
    </row>
    <row r="817" spans="1:1" ht="12.75" customHeight="1" x14ac:dyDescent="0.3">
      <c r="A817" s="23"/>
    </row>
    <row r="818" spans="1:1" ht="12.75" customHeight="1" x14ac:dyDescent="0.3">
      <c r="A818" s="23"/>
    </row>
    <row r="819" spans="1:1" ht="12.75" customHeight="1" x14ac:dyDescent="0.3">
      <c r="A819" s="23"/>
    </row>
    <row r="820" spans="1:1" ht="12.75" customHeight="1" x14ac:dyDescent="0.3">
      <c r="A820" s="23"/>
    </row>
    <row r="821" spans="1:1" ht="12.75" customHeight="1" x14ac:dyDescent="0.3">
      <c r="A821" s="23"/>
    </row>
    <row r="822" spans="1:1" ht="12.75" customHeight="1" x14ac:dyDescent="0.3">
      <c r="A822" s="23"/>
    </row>
    <row r="823" spans="1:1" ht="12.75" customHeight="1" x14ac:dyDescent="0.3">
      <c r="A823" s="23"/>
    </row>
    <row r="824" spans="1:1" ht="12.75" customHeight="1" x14ac:dyDescent="0.3">
      <c r="A824" s="23"/>
    </row>
    <row r="825" spans="1:1" ht="12.75" customHeight="1" x14ac:dyDescent="0.3">
      <c r="A825" s="23"/>
    </row>
    <row r="826" spans="1:1" ht="12.75" customHeight="1" x14ac:dyDescent="0.3">
      <c r="A826" s="23"/>
    </row>
    <row r="827" spans="1:1" ht="12.75" customHeight="1" x14ac:dyDescent="0.3">
      <c r="A827" s="23"/>
    </row>
    <row r="828" spans="1:1" ht="12.75" customHeight="1" x14ac:dyDescent="0.3">
      <c r="A828" s="23"/>
    </row>
    <row r="829" spans="1:1" ht="12.75" customHeight="1" x14ac:dyDescent="0.3">
      <c r="A829" s="23"/>
    </row>
    <row r="830" spans="1:1" ht="12.75" customHeight="1" x14ac:dyDescent="0.3">
      <c r="A830" s="23"/>
    </row>
    <row r="831" spans="1:1" ht="12.75" customHeight="1" x14ac:dyDescent="0.3">
      <c r="A831" s="23"/>
    </row>
    <row r="832" spans="1:1" ht="12.75" customHeight="1" x14ac:dyDescent="0.3">
      <c r="A832" s="23"/>
    </row>
    <row r="833" spans="1:1" ht="12.75" customHeight="1" x14ac:dyDescent="0.3">
      <c r="A833" s="23"/>
    </row>
    <row r="834" spans="1:1" ht="12.75" customHeight="1" x14ac:dyDescent="0.3">
      <c r="A834" s="23"/>
    </row>
    <row r="835" spans="1:1" ht="12.75" customHeight="1" x14ac:dyDescent="0.3">
      <c r="A835" s="23"/>
    </row>
    <row r="836" spans="1:1" ht="12.75" customHeight="1" x14ac:dyDescent="0.3">
      <c r="A836" s="23"/>
    </row>
    <row r="837" spans="1:1" ht="12.75" customHeight="1" x14ac:dyDescent="0.3">
      <c r="A837" s="23"/>
    </row>
    <row r="838" spans="1:1" ht="12.75" customHeight="1" x14ac:dyDescent="0.3">
      <c r="A838" s="23"/>
    </row>
    <row r="839" spans="1:1" ht="12.75" customHeight="1" x14ac:dyDescent="0.3">
      <c r="A839" s="23"/>
    </row>
    <row r="840" spans="1:1" ht="12.75" customHeight="1" x14ac:dyDescent="0.3">
      <c r="A840" s="23"/>
    </row>
    <row r="841" spans="1:1" ht="12.75" customHeight="1" x14ac:dyDescent="0.3">
      <c r="A841" s="23"/>
    </row>
    <row r="842" spans="1:1" ht="12.75" customHeight="1" x14ac:dyDescent="0.3">
      <c r="A842" s="23"/>
    </row>
    <row r="843" spans="1:1" ht="12.75" customHeight="1" x14ac:dyDescent="0.3">
      <c r="A843" s="23"/>
    </row>
    <row r="844" spans="1:1" ht="12.75" customHeight="1" x14ac:dyDescent="0.3">
      <c r="A844" s="23"/>
    </row>
    <row r="845" spans="1:1" ht="12.75" customHeight="1" x14ac:dyDescent="0.3">
      <c r="A845" s="23"/>
    </row>
    <row r="846" spans="1:1" ht="12.75" customHeight="1" x14ac:dyDescent="0.3">
      <c r="A846" s="23"/>
    </row>
    <row r="847" spans="1:1" ht="12.75" customHeight="1" x14ac:dyDescent="0.3">
      <c r="A847" s="23"/>
    </row>
    <row r="848" spans="1:1" ht="12.75" customHeight="1" x14ac:dyDescent="0.3">
      <c r="A848" s="23"/>
    </row>
    <row r="849" spans="1:1" ht="12.75" customHeight="1" x14ac:dyDescent="0.3">
      <c r="A849" s="23"/>
    </row>
    <row r="850" spans="1:1" ht="12.75" customHeight="1" x14ac:dyDescent="0.3">
      <c r="A850" s="23"/>
    </row>
    <row r="851" spans="1:1" ht="12.75" customHeight="1" x14ac:dyDescent="0.3">
      <c r="A851" s="23"/>
    </row>
    <row r="852" spans="1:1" ht="12.75" customHeight="1" x14ac:dyDescent="0.3">
      <c r="A852" s="23"/>
    </row>
    <row r="853" spans="1:1" ht="12.75" customHeight="1" x14ac:dyDescent="0.3">
      <c r="A853" s="23"/>
    </row>
    <row r="854" spans="1:1" ht="12.75" customHeight="1" x14ac:dyDescent="0.3">
      <c r="A854" s="23"/>
    </row>
    <row r="855" spans="1:1" ht="12.75" customHeight="1" x14ac:dyDescent="0.3">
      <c r="A855" s="23"/>
    </row>
    <row r="856" spans="1:1" ht="12.75" customHeight="1" x14ac:dyDescent="0.3">
      <c r="A856" s="23"/>
    </row>
    <row r="857" spans="1:1" ht="12.75" customHeight="1" x14ac:dyDescent="0.3">
      <c r="A857" s="23"/>
    </row>
    <row r="858" spans="1:1" ht="12.75" customHeight="1" x14ac:dyDescent="0.3">
      <c r="A858" s="23"/>
    </row>
    <row r="859" spans="1:1" ht="12.75" customHeight="1" x14ac:dyDescent="0.3">
      <c r="A859" s="23"/>
    </row>
    <row r="860" spans="1:1" ht="12.75" customHeight="1" x14ac:dyDescent="0.3">
      <c r="A860" s="23"/>
    </row>
    <row r="861" spans="1:1" ht="12.75" customHeight="1" x14ac:dyDescent="0.3">
      <c r="A861" s="23"/>
    </row>
    <row r="862" spans="1:1" ht="12.75" customHeight="1" x14ac:dyDescent="0.3">
      <c r="A862" s="23"/>
    </row>
    <row r="863" spans="1:1" ht="12.75" customHeight="1" x14ac:dyDescent="0.3">
      <c r="A863" s="23"/>
    </row>
    <row r="864" spans="1:1" ht="12.75" customHeight="1" x14ac:dyDescent="0.3">
      <c r="A864" s="23"/>
    </row>
    <row r="865" spans="1:1" ht="12.75" customHeight="1" x14ac:dyDescent="0.3">
      <c r="A865" s="23"/>
    </row>
    <row r="866" spans="1:1" ht="12.75" customHeight="1" x14ac:dyDescent="0.3">
      <c r="A866" s="23"/>
    </row>
    <row r="867" spans="1:1" ht="12.75" customHeight="1" x14ac:dyDescent="0.3">
      <c r="A867" s="23"/>
    </row>
    <row r="868" spans="1:1" ht="12.75" customHeight="1" x14ac:dyDescent="0.3">
      <c r="A868" s="23"/>
    </row>
    <row r="869" spans="1:1" ht="12.75" customHeight="1" x14ac:dyDescent="0.3">
      <c r="A869" s="23"/>
    </row>
    <row r="870" spans="1:1" ht="12.75" customHeight="1" x14ac:dyDescent="0.3">
      <c r="A870" s="23"/>
    </row>
    <row r="871" spans="1:1" ht="12.75" customHeight="1" x14ac:dyDescent="0.3">
      <c r="A871" s="23"/>
    </row>
    <row r="872" spans="1:1" ht="12.75" customHeight="1" x14ac:dyDescent="0.3">
      <c r="A872" s="23"/>
    </row>
    <row r="873" spans="1:1" ht="12.75" customHeight="1" x14ac:dyDescent="0.3">
      <c r="A873" s="23"/>
    </row>
    <row r="874" spans="1:1" ht="12.75" customHeight="1" x14ac:dyDescent="0.3">
      <c r="A874" s="23"/>
    </row>
    <row r="875" spans="1:1" ht="12.75" customHeight="1" x14ac:dyDescent="0.3">
      <c r="A875" s="23"/>
    </row>
    <row r="876" spans="1:1" ht="12.75" customHeight="1" x14ac:dyDescent="0.3">
      <c r="A876" s="23"/>
    </row>
    <row r="877" spans="1:1" ht="12.75" customHeight="1" x14ac:dyDescent="0.3">
      <c r="A877" s="23"/>
    </row>
    <row r="878" spans="1:1" ht="12.75" customHeight="1" x14ac:dyDescent="0.3">
      <c r="A878" s="23"/>
    </row>
    <row r="879" spans="1:1" ht="12.75" customHeight="1" x14ac:dyDescent="0.3">
      <c r="A879" s="23"/>
    </row>
    <row r="880" spans="1:1" ht="12.75" customHeight="1" x14ac:dyDescent="0.3">
      <c r="A880" s="23"/>
    </row>
    <row r="881" spans="1:1" ht="12.75" customHeight="1" x14ac:dyDescent="0.3">
      <c r="A881" s="23"/>
    </row>
    <row r="882" spans="1:1" ht="12.75" customHeight="1" x14ac:dyDescent="0.3">
      <c r="A882" s="23"/>
    </row>
    <row r="883" spans="1:1" ht="12.75" customHeight="1" x14ac:dyDescent="0.3">
      <c r="A883" s="23"/>
    </row>
    <row r="884" spans="1:1" ht="12.75" customHeight="1" x14ac:dyDescent="0.3">
      <c r="A884" s="23"/>
    </row>
    <row r="885" spans="1:1" ht="12.75" customHeight="1" x14ac:dyDescent="0.3">
      <c r="A885" s="23"/>
    </row>
    <row r="886" spans="1:1" ht="12.75" customHeight="1" x14ac:dyDescent="0.3">
      <c r="A886" s="23"/>
    </row>
    <row r="887" spans="1:1" ht="12.75" customHeight="1" x14ac:dyDescent="0.3">
      <c r="A887" s="23"/>
    </row>
    <row r="888" spans="1:1" ht="12.75" customHeight="1" x14ac:dyDescent="0.3">
      <c r="A888" s="23"/>
    </row>
    <row r="889" spans="1:1" ht="12.75" customHeight="1" x14ac:dyDescent="0.3">
      <c r="A889" s="23"/>
    </row>
    <row r="890" spans="1:1" ht="12.75" customHeight="1" x14ac:dyDescent="0.3">
      <c r="A890" s="23"/>
    </row>
    <row r="891" spans="1:1" ht="12.75" customHeight="1" x14ac:dyDescent="0.3">
      <c r="A891" s="23"/>
    </row>
    <row r="892" spans="1:1" ht="12.75" customHeight="1" x14ac:dyDescent="0.3">
      <c r="A892" s="23"/>
    </row>
    <row r="893" spans="1:1" ht="12.75" customHeight="1" x14ac:dyDescent="0.3">
      <c r="A893" s="23"/>
    </row>
    <row r="894" spans="1:1" ht="12.75" customHeight="1" x14ac:dyDescent="0.3">
      <c r="A894" s="23"/>
    </row>
    <row r="895" spans="1:1" ht="12.75" customHeight="1" x14ac:dyDescent="0.3">
      <c r="A895" s="23"/>
    </row>
    <row r="896" spans="1:1" ht="12.75" customHeight="1" x14ac:dyDescent="0.3">
      <c r="A896" s="23"/>
    </row>
    <row r="897" spans="1:1" ht="12.75" customHeight="1" x14ac:dyDescent="0.3">
      <c r="A897" s="23"/>
    </row>
    <row r="898" spans="1:1" ht="12.75" customHeight="1" x14ac:dyDescent="0.3">
      <c r="A898" s="23"/>
    </row>
    <row r="899" spans="1:1" ht="12.75" customHeight="1" x14ac:dyDescent="0.3">
      <c r="A899" s="23"/>
    </row>
    <row r="900" spans="1:1" ht="12.75" customHeight="1" x14ac:dyDescent="0.3">
      <c r="A900" s="23"/>
    </row>
    <row r="901" spans="1:1" ht="12.75" customHeight="1" x14ac:dyDescent="0.3">
      <c r="A901" s="23"/>
    </row>
    <row r="902" spans="1:1" ht="12.75" customHeight="1" x14ac:dyDescent="0.3">
      <c r="A902" s="23"/>
    </row>
    <row r="903" spans="1:1" ht="12.75" customHeight="1" x14ac:dyDescent="0.3">
      <c r="A903" s="23"/>
    </row>
    <row r="904" spans="1:1" ht="12.75" customHeight="1" x14ac:dyDescent="0.3">
      <c r="A904" s="23"/>
    </row>
    <row r="905" spans="1:1" ht="12.75" customHeight="1" x14ac:dyDescent="0.3">
      <c r="A905" s="23"/>
    </row>
    <row r="906" spans="1:1" ht="12.75" customHeight="1" x14ac:dyDescent="0.3">
      <c r="A906" s="23"/>
    </row>
    <row r="907" spans="1:1" ht="12.75" customHeight="1" x14ac:dyDescent="0.3">
      <c r="A907" s="23"/>
    </row>
    <row r="908" spans="1:1" ht="12.75" customHeight="1" x14ac:dyDescent="0.3">
      <c r="A908" s="23"/>
    </row>
    <row r="909" spans="1:1" ht="12.75" customHeight="1" x14ac:dyDescent="0.3">
      <c r="A909" s="23"/>
    </row>
    <row r="910" spans="1:1" ht="12.75" customHeight="1" x14ac:dyDescent="0.3">
      <c r="A910" s="23"/>
    </row>
    <row r="911" spans="1:1" ht="12.75" customHeight="1" x14ac:dyDescent="0.3">
      <c r="A911" s="23"/>
    </row>
    <row r="912" spans="1:1" ht="12.75" customHeight="1" x14ac:dyDescent="0.3">
      <c r="A912" s="23"/>
    </row>
    <row r="913" spans="1:1" ht="12.75" customHeight="1" x14ac:dyDescent="0.3">
      <c r="A913" s="23"/>
    </row>
    <row r="914" spans="1:1" ht="12.75" customHeight="1" x14ac:dyDescent="0.3">
      <c r="A914" s="23"/>
    </row>
    <row r="915" spans="1:1" ht="12.75" customHeight="1" x14ac:dyDescent="0.3">
      <c r="A915" s="23"/>
    </row>
    <row r="916" spans="1:1" ht="12.75" customHeight="1" x14ac:dyDescent="0.3">
      <c r="A916" s="23"/>
    </row>
    <row r="917" spans="1:1" ht="12.75" customHeight="1" x14ac:dyDescent="0.3">
      <c r="A917" s="23"/>
    </row>
    <row r="918" spans="1:1" ht="12.75" customHeight="1" x14ac:dyDescent="0.3">
      <c r="A918" s="23"/>
    </row>
    <row r="919" spans="1:1" ht="12.75" customHeight="1" x14ac:dyDescent="0.3">
      <c r="A919" s="23"/>
    </row>
    <row r="920" spans="1:1" ht="12.75" customHeight="1" x14ac:dyDescent="0.3">
      <c r="A920" s="23"/>
    </row>
    <row r="921" spans="1:1" ht="12.75" customHeight="1" x14ac:dyDescent="0.3">
      <c r="A921" s="23"/>
    </row>
    <row r="922" spans="1:1" ht="12.75" customHeight="1" x14ac:dyDescent="0.3">
      <c r="A922" s="23"/>
    </row>
    <row r="923" spans="1:1" ht="12.75" customHeight="1" x14ac:dyDescent="0.3">
      <c r="A923" s="23"/>
    </row>
    <row r="924" spans="1:1" ht="12.75" customHeight="1" x14ac:dyDescent="0.3">
      <c r="A924" s="23"/>
    </row>
    <row r="925" spans="1:1" ht="12.75" customHeight="1" x14ac:dyDescent="0.3">
      <c r="A925" s="23"/>
    </row>
    <row r="926" spans="1:1" ht="12.75" customHeight="1" x14ac:dyDescent="0.3">
      <c r="A926" s="23"/>
    </row>
    <row r="927" spans="1:1" ht="12.75" customHeight="1" x14ac:dyDescent="0.3">
      <c r="A927" s="23"/>
    </row>
    <row r="928" spans="1:1" ht="12.75" customHeight="1" x14ac:dyDescent="0.3">
      <c r="A928" s="23"/>
    </row>
    <row r="929" spans="1:1" ht="12.75" customHeight="1" x14ac:dyDescent="0.3">
      <c r="A929" s="23"/>
    </row>
    <row r="930" spans="1:1" ht="12.75" customHeight="1" x14ac:dyDescent="0.3">
      <c r="A930" s="23"/>
    </row>
    <row r="931" spans="1:1" ht="12.75" customHeight="1" x14ac:dyDescent="0.3">
      <c r="A931" s="23"/>
    </row>
    <row r="932" spans="1:1" ht="12.75" customHeight="1" x14ac:dyDescent="0.3">
      <c r="A932" s="23"/>
    </row>
    <row r="933" spans="1:1" ht="12.75" customHeight="1" x14ac:dyDescent="0.3">
      <c r="A933" s="23"/>
    </row>
    <row r="934" spans="1:1" ht="12.75" customHeight="1" x14ac:dyDescent="0.3">
      <c r="A934" s="23"/>
    </row>
    <row r="935" spans="1:1" ht="12.75" customHeight="1" x14ac:dyDescent="0.3">
      <c r="A935" s="23"/>
    </row>
    <row r="936" spans="1:1" ht="12.75" customHeight="1" x14ac:dyDescent="0.3">
      <c r="A936" s="23"/>
    </row>
    <row r="937" spans="1:1" ht="12.75" customHeight="1" x14ac:dyDescent="0.3">
      <c r="A937" s="23"/>
    </row>
    <row r="938" spans="1:1" ht="12.75" customHeight="1" x14ac:dyDescent="0.3">
      <c r="A938" s="23"/>
    </row>
    <row r="939" spans="1:1" ht="12.75" customHeight="1" x14ac:dyDescent="0.3">
      <c r="A939" s="23"/>
    </row>
    <row r="940" spans="1:1" ht="12.75" customHeight="1" x14ac:dyDescent="0.3">
      <c r="A940" s="23"/>
    </row>
    <row r="941" spans="1:1" ht="12.75" customHeight="1" x14ac:dyDescent="0.3">
      <c r="A941" s="23"/>
    </row>
    <row r="942" spans="1:1" ht="12.75" customHeight="1" x14ac:dyDescent="0.3">
      <c r="A942" s="23"/>
    </row>
    <row r="943" spans="1:1" ht="12.75" customHeight="1" x14ac:dyDescent="0.3">
      <c r="A943" s="23"/>
    </row>
    <row r="944" spans="1:1" ht="12.75" customHeight="1" x14ac:dyDescent="0.3">
      <c r="A944" s="23"/>
    </row>
    <row r="945" spans="1:1" ht="12.75" customHeight="1" x14ac:dyDescent="0.3">
      <c r="A945" s="23"/>
    </row>
    <row r="946" spans="1:1" ht="12.75" customHeight="1" x14ac:dyDescent="0.3">
      <c r="A946" s="23"/>
    </row>
    <row r="947" spans="1:1" ht="12.75" customHeight="1" x14ac:dyDescent="0.3">
      <c r="A947" s="23"/>
    </row>
    <row r="948" spans="1:1" ht="12.75" customHeight="1" x14ac:dyDescent="0.3">
      <c r="A948" s="23"/>
    </row>
    <row r="949" spans="1:1" ht="12.75" customHeight="1" x14ac:dyDescent="0.3">
      <c r="A949" s="23"/>
    </row>
    <row r="950" spans="1:1" ht="12.75" customHeight="1" x14ac:dyDescent="0.3">
      <c r="A950" s="23"/>
    </row>
    <row r="951" spans="1:1" ht="12.75" customHeight="1" x14ac:dyDescent="0.3">
      <c r="A951" s="23"/>
    </row>
    <row r="952" spans="1:1" ht="12.75" customHeight="1" x14ac:dyDescent="0.3">
      <c r="A952" s="23"/>
    </row>
    <row r="953" spans="1:1" ht="12.75" customHeight="1" x14ac:dyDescent="0.3">
      <c r="A953" s="23"/>
    </row>
    <row r="954" spans="1:1" ht="12.75" customHeight="1" x14ac:dyDescent="0.3">
      <c r="A954" s="23"/>
    </row>
    <row r="955" spans="1:1" ht="12.75" customHeight="1" x14ac:dyDescent="0.3">
      <c r="A955" s="23"/>
    </row>
    <row r="956" spans="1:1" ht="12.75" customHeight="1" x14ac:dyDescent="0.3">
      <c r="A956" s="23"/>
    </row>
    <row r="957" spans="1:1" ht="12.75" customHeight="1" x14ac:dyDescent="0.3">
      <c r="A957" s="23"/>
    </row>
    <row r="958" spans="1:1" ht="12.75" customHeight="1" x14ac:dyDescent="0.3">
      <c r="A958" s="23"/>
    </row>
    <row r="959" spans="1:1" ht="12.75" customHeight="1" x14ac:dyDescent="0.3">
      <c r="A959" s="23"/>
    </row>
    <row r="960" spans="1:1" ht="12.75" customHeight="1" x14ac:dyDescent="0.3">
      <c r="A960" s="23"/>
    </row>
    <row r="961" spans="1:1" ht="12.75" customHeight="1" x14ac:dyDescent="0.3">
      <c r="A961" s="23"/>
    </row>
    <row r="962" spans="1:1" ht="12.75" customHeight="1" x14ac:dyDescent="0.3">
      <c r="A962" s="23"/>
    </row>
    <row r="963" spans="1:1" ht="12.75" customHeight="1" x14ac:dyDescent="0.3">
      <c r="A963" s="23"/>
    </row>
    <row r="964" spans="1:1" ht="12.75" customHeight="1" x14ac:dyDescent="0.3">
      <c r="A964" s="23"/>
    </row>
    <row r="965" spans="1:1" ht="12.75" customHeight="1" x14ac:dyDescent="0.3">
      <c r="A965" s="23"/>
    </row>
    <row r="966" spans="1:1" ht="12.75" customHeight="1" x14ac:dyDescent="0.3">
      <c r="A966" s="23"/>
    </row>
    <row r="967" spans="1:1" ht="12.75" customHeight="1" x14ac:dyDescent="0.3">
      <c r="A967" s="23"/>
    </row>
    <row r="968" spans="1:1" ht="12.75" customHeight="1" x14ac:dyDescent="0.3">
      <c r="A968" s="23"/>
    </row>
    <row r="969" spans="1:1" ht="12.75" customHeight="1" x14ac:dyDescent="0.3">
      <c r="A969" s="23"/>
    </row>
    <row r="970" spans="1:1" ht="12.75" customHeight="1" x14ac:dyDescent="0.3">
      <c r="A970" s="23"/>
    </row>
    <row r="971" spans="1:1" ht="12.75" customHeight="1" x14ac:dyDescent="0.3">
      <c r="A971" s="23"/>
    </row>
    <row r="972" spans="1:1" ht="12.75" customHeight="1" x14ac:dyDescent="0.3">
      <c r="A972" s="23"/>
    </row>
    <row r="973" spans="1:1" ht="12.75" customHeight="1" x14ac:dyDescent="0.3">
      <c r="A973" s="23"/>
    </row>
    <row r="974" spans="1:1" ht="12.75" customHeight="1" x14ac:dyDescent="0.3">
      <c r="A974" s="23"/>
    </row>
    <row r="975" spans="1:1" ht="12.75" customHeight="1" x14ac:dyDescent="0.3">
      <c r="A975" s="23"/>
    </row>
    <row r="976" spans="1:1" ht="12.75" customHeight="1" x14ac:dyDescent="0.3">
      <c r="A976" s="23"/>
    </row>
    <row r="977" spans="1:1" ht="12.75" customHeight="1" x14ac:dyDescent="0.3">
      <c r="A977" s="23"/>
    </row>
    <row r="978" spans="1:1" ht="12.75" customHeight="1" x14ac:dyDescent="0.3">
      <c r="A978" s="23"/>
    </row>
    <row r="979" spans="1:1" ht="12.75" customHeight="1" x14ac:dyDescent="0.3">
      <c r="A979" s="23"/>
    </row>
    <row r="980" spans="1:1" ht="12.75" customHeight="1" x14ac:dyDescent="0.3">
      <c r="A980" s="23"/>
    </row>
    <row r="981" spans="1:1" ht="12.75" customHeight="1" x14ac:dyDescent="0.3">
      <c r="A981" s="23"/>
    </row>
    <row r="982" spans="1:1" ht="12.75" customHeight="1" x14ac:dyDescent="0.3">
      <c r="A982" s="23"/>
    </row>
    <row r="983" spans="1:1" ht="12.75" customHeight="1" x14ac:dyDescent="0.3">
      <c r="A983" s="23"/>
    </row>
    <row r="984" spans="1:1" ht="12.75" customHeight="1" x14ac:dyDescent="0.3">
      <c r="A984" s="23"/>
    </row>
    <row r="985" spans="1:1" ht="12.75" customHeight="1" x14ac:dyDescent="0.3">
      <c r="A985" s="23"/>
    </row>
    <row r="986" spans="1:1" ht="12.75" customHeight="1" x14ac:dyDescent="0.3">
      <c r="A986" s="23"/>
    </row>
    <row r="987" spans="1:1" ht="12.75" customHeight="1" x14ac:dyDescent="0.3">
      <c r="A987" s="23"/>
    </row>
    <row r="988" spans="1:1" ht="12.75" customHeight="1" x14ac:dyDescent="0.3">
      <c r="A988" s="23"/>
    </row>
    <row r="989" spans="1:1" ht="12.75" customHeight="1" x14ac:dyDescent="0.3">
      <c r="A989" s="23"/>
    </row>
    <row r="990" spans="1:1" ht="12.75" customHeight="1" x14ac:dyDescent="0.3">
      <c r="A990" s="23"/>
    </row>
    <row r="991" spans="1:1" ht="12.75" customHeight="1" x14ac:dyDescent="0.3">
      <c r="A991" s="23"/>
    </row>
    <row r="992" spans="1:1" ht="12.75" customHeight="1" x14ac:dyDescent="0.3">
      <c r="A992" s="23"/>
    </row>
    <row r="993" spans="1:1" ht="12.75" customHeight="1" x14ac:dyDescent="0.3">
      <c r="A993" s="23"/>
    </row>
    <row r="994" spans="1:1" ht="12.75" customHeight="1" x14ac:dyDescent="0.3">
      <c r="A994" s="23"/>
    </row>
    <row r="995" spans="1:1" ht="12.75" customHeight="1" x14ac:dyDescent="0.3">
      <c r="A995" s="23"/>
    </row>
    <row r="996" spans="1:1" ht="12.75" customHeight="1" x14ac:dyDescent="0.3">
      <c r="A996" s="23"/>
    </row>
    <row r="997" spans="1:1" ht="12.75" customHeight="1" x14ac:dyDescent="0.3">
      <c r="A997" s="23"/>
    </row>
    <row r="998" spans="1:1" ht="12.75" customHeight="1" x14ac:dyDescent="0.3">
      <c r="A998" s="23"/>
    </row>
    <row r="999" spans="1:1" ht="12.75" customHeight="1" x14ac:dyDescent="0.3">
      <c r="A999" s="23"/>
    </row>
    <row r="1000" spans="1:1" ht="12.75" customHeight="1" x14ac:dyDescent="0.3">
      <c r="A1000" s="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Comazzetto</cp:lastModifiedBy>
  <dcterms:created xsi:type="dcterms:W3CDTF">2005-04-12T12:35:30Z</dcterms:created>
  <dcterms:modified xsi:type="dcterms:W3CDTF">2023-11-21T19:06:54Z</dcterms:modified>
</cp:coreProperties>
</file>