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40EC2FE8-0D65-4A68-A6BA-6E03ECF58CEC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I2" i="1"/>
  <c r="E3" i="1"/>
  <c r="F3" i="1"/>
  <c r="G3" i="1"/>
  <c r="I3" i="1"/>
  <c r="E4" i="1"/>
  <c r="F4" i="1"/>
  <c r="G4" i="1"/>
  <c r="I4" i="1"/>
  <c r="E5" i="1"/>
  <c r="F5" i="1"/>
  <c r="G5" i="1"/>
  <c r="I5" i="1"/>
  <c r="E6" i="1"/>
  <c r="F6" i="1"/>
  <c r="G6" i="1"/>
  <c r="I6" i="1"/>
  <c r="E7" i="1"/>
  <c r="F7" i="1"/>
  <c r="G7" i="1"/>
  <c r="I7" i="1"/>
  <c r="E8" i="1"/>
  <c r="F8" i="1"/>
  <c r="G8" i="1"/>
  <c r="I8" i="1"/>
  <c r="E9" i="1"/>
  <c r="F9" i="1"/>
  <c r="G9" i="1"/>
  <c r="I9" i="1"/>
  <c r="E10" i="1"/>
  <c r="F10" i="1"/>
  <c r="G10" i="1"/>
  <c r="I10" i="1"/>
  <c r="E11" i="1"/>
  <c r="F11" i="1"/>
  <c r="G11" i="1"/>
  <c r="I11" i="1"/>
  <c r="E12" i="1"/>
  <c r="F12" i="1"/>
  <c r="G12" i="1"/>
  <c r="I12" i="1"/>
  <c r="E13" i="1"/>
  <c r="F13" i="1"/>
  <c r="G13" i="1"/>
  <c r="I13" i="1"/>
  <c r="E14" i="1"/>
  <c r="F14" i="1"/>
  <c r="G14" i="1"/>
  <c r="I14" i="1"/>
  <c r="E15" i="1"/>
  <c r="F15" i="1"/>
  <c r="G15" i="1"/>
  <c r="I15" i="1"/>
  <c r="E16" i="1"/>
  <c r="F16" i="1"/>
  <c r="G16" i="1"/>
  <c r="I16" i="1"/>
  <c r="E17" i="1"/>
  <c r="F17" i="1"/>
  <c r="G17" i="1"/>
  <c r="I17" i="1"/>
  <c r="E18" i="1"/>
  <c r="F18" i="1"/>
  <c r="G18" i="1"/>
  <c r="I18" i="1"/>
  <c r="E19" i="1"/>
  <c r="F19" i="1"/>
  <c r="G19" i="1"/>
  <c r="I19" i="1"/>
  <c r="E20" i="1"/>
  <c r="F20" i="1"/>
  <c r="G20" i="1"/>
  <c r="I20" i="1"/>
  <c r="E21" i="1"/>
  <c r="F21" i="1"/>
  <c r="G21" i="1"/>
  <c r="I21" i="1"/>
  <c r="E22" i="1"/>
  <c r="F22" i="1"/>
  <c r="G22" i="1"/>
  <c r="I22" i="1"/>
  <c r="E23" i="1"/>
  <c r="F23" i="1"/>
  <c r="G23" i="1"/>
  <c r="I23" i="1"/>
  <c r="E24" i="1"/>
  <c r="F24" i="1"/>
  <c r="G24" i="1"/>
  <c r="I24" i="1"/>
  <c r="E25" i="1"/>
  <c r="F25" i="1"/>
  <c r="G25" i="1"/>
  <c r="I25" i="1"/>
  <c r="E26" i="1"/>
  <c r="F26" i="1"/>
  <c r="G26" i="1"/>
  <c r="I26" i="1"/>
  <c r="E27" i="1"/>
  <c r="F27" i="1"/>
  <c r="G27" i="1"/>
  <c r="I27" i="1"/>
  <c r="E28" i="1"/>
  <c r="F28" i="1"/>
  <c r="G28" i="1"/>
  <c r="I28" i="1"/>
  <c r="E29" i="1"/>
  <c r="F29" i="1"/>
  <c r="G29" i="1"/>
  <c r="I29" i="1"/>
  <c r="E30" i="1"/>
  <c r="F30" i="1"/>
  <c r="G30" i="1"/>
  <c r="I30" i="1"/>
  <c r="E31" i="1"/>
  <c r="F31" i="1"/>
  <c r="G31" i="1"/>
  <c r="I31" i="1"/>
  <c r="E32" i="1"/>
  <c r="F32" i="1"/>
  <c r="G32" i="1"/>
  <c r="I32" i="1"/>
  <c r="E33" i="1"/>
  <c r="F33" i="1"/>
  <c r="G33" i="1"/>
  <c r="I33" i="1"/>
  <c r="E34" i="1"/>
  <c r="F34" i="1"/>
  <c r="G34" i="1"/>
  <c r="I34" i="1"/>
  <c r="E35" i="1"/>
  <c r="F35" i="1"/>
  <c r="G35" i="1"/>
  <c r="I35" i="1"/>
  <c r="E36" i="1"/>
  <c r="F36" i="1"/>
  <c r="G36" i="1"/>
  <c r="I36" i="1"/>
  <c r="E37" i="1"/>
  <c r="F37" i="1"/>
  <c r="G37" i="1"/>
  <c r="I37" i="1"/>
  <c r="E38" i="1"/>
  <c r="F38" i="1"/>
  <c r="G38" i="1"/>
  <c r="I38" i="1"/>
  <c r="E39" i="1"/>
  <c r="F39" i="1"/>
  <c r="G39" i="1"/>
  <c r="I39" i="1"/>
  <c r="E40" i="1"/>
  <c r="F40" i="1"/>
  <c r="G40" i="1"/>
  <c r="I40" i="1"/>
  <c r="E41" i="1"/>
  <c r="F41" i="1"/>
  <c r="G41" i="1"/>
  <c r="I41" i="1"/>
  <c r="E42" i="1"/>
  <c r="F42" i="1"/>
  <c r="G42" i="1"/>
  <c r="I42" i="1"/>
  <c r="E43" i="1"/>
  <c r="F43" i="1"/>
  <c r="G43" i="1"/>
  <c r="I43" i="1"/>
  <c r="E44" i="1"/>
  <c r="F44" i="1"/>
  <c r="G44" i="1"/>
  <c r="I44" i="1"/>
  <c r="E45" i="1"/>
  <c r="F45" i="1"/>
  <c r="G45" i="1"/>
  <c r="I45" i="1"/>
  <c r="E46" i="1"/>
  <c r="F46" i="1"/>
  <c r="G46" i="1"/>
  <c r="I46" i="1"/>
  <c r="E47" i="1"/>
  <c r="F47" i="1"/>
  <c r="G47" i="1"/>
  <c r="I47" i="1"/>
  <c r="E48" i="1"/>
  <c r="F48" i="1"/>
  <c r="G48" i="1"/>
  <c r="I48" i="1"/>
  <c r="E49" i="1"/>
  <c r="F49" i="1"/>
  <c r="G49" i="1"/>
  <c r="I49" i="1"/>
  <c r="E50" i="1"/>
  <c r="F50" i="1"/>
  <c r="G50" i="1"/>
  <c r="I50" i="1"/>
  <c r="E51" i="1"/>
  <c r="F51" i="1"/>
  <c r="G51" i="1"/>
  <c r="I51" i="1"/>
  <c r="E52" i="1"/>
  <c r="F52" i="1"/>
  <c r="G52" i="1"/>
  <c r="I52" i="1"/>
  <c r="E53" i="1"/>
  <c r="F53" i="1"/>
  <c r="G53" i="1"/>
  <c r="I53" i="1"/>
  <c r="E54" i="1"/>
  <c r="F54" i="1"/>
  <c r="G54" i="1"/>
  <c r="I54" i="1"/>
  <c r="E55" i="1"/>
  <c r="F55" i="1"/>
  <c r="G55" i="1"/>
  <c r="I55" i="1"/>
  <c r="E56" i="1"/>
  <c r="F56" i="1"/>
  <c r="G56" i="1"/>
  <c r="I56" i="1"/>
  <c r="E57" i="1"/>
  <c r="F57" i="1"/>
  <c r="G57" i="1"/>
  <c r="I57" i="1"/>
  <c r="E58" i="1"/>
  <c r="F58" i="1"/>
  <c r="G58" i="1"/>
  <c r="I58" i="1"/>
  <c r="E59" i="1"/>
  <c r="F59" i="1"/>
  <c r="G59" i="1"/>
  <c r="I5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</calcChain>
</file>

<file path=xl/sharedStrings.xml><?xml version="1.0" encoding="utf-8"?>
<sst xmlns="http://schemas.openxmlformats.org/spreadsheetml/2006/main" count="43" uniqueCount="41">
  <si>
    <t xml:space="preserve"> Cod</t>
  </si>
  <si>
    <t xml:space="preserve"> Year</t>
  </si>
  <si>
    <t xml:space="preserve"> Maximum streamflow</t>
  </si>
  <si>
    <t>Time series: Workbook = 72630000.xlsx / Sheet = Plan1 / Range = Plan1!$E$1:$E$59 / 58 rows and 1 column</t>
  </si>
  <si>
    <t>Date data: Workbook = 72630000.xlsx / Sheet = Plan1 / Range = Plan1!$B$1:$B$59 / 58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</si>
  <si>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</si>
  <si>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</si>
  <si>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</si>
  <si>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</si>
  <si>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</si>
  <si>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</si>
  <si>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</si>
  <si>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</si>
  <si>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</si>
  <si>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</si>
  <si>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</si>
  <si>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</si>
  <si>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</si>
  <si>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</si>
  <si>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</si>
  <si>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</si>
  <si>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</si>
  <si>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</si>
  <si>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</si>
  <si>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exact p-value could not be computed. An approximation has been used to compute the p-value.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</si>
  <si>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</si>
  <si>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</si>
  <si>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</si>
  <si>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</si>
  <si>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6.41%.</t>
  </si>
  <si>
    <t>The continuity correction has been applied.</t>
  </si>
  <si>
    <t>Sen's slope:</t>
  </si>
  <si>
    <t>Confidence interval:</t>
  </si>
  <si>
    <t xml:space="preserve"> </t>
  </si>
  <si>
    <r>
      <t>XLSTAT 2016.06.36438  - Mann-Kendall trend tests - Start time: 2016-10-15 at 6:11:27 PM / End time: 2016-10-15 at 6:11:28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</si>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</sst>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tests_HID'!$A$2:$A$59</c:f>
              <c:numCache>
                <c:formatCode>General</c:formatCode>
                <c:ptCount val="58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</c:numCache>
            </c:numRef>
          </c:xVal>
          <c:yVal>
            <c:numRef>
              <c:f>'Mann-Kendall trend tests_HID'!$B$2:$B$59</c:f>
              <c:numCache>
                <c:formatCode>0</c:formatCode>
                <c:ptCount val="58"/>
                <c:pt idx="0">
                  <c:v>68.209999999999994</c:v>
                </c:pt>
                <c:pt idx="1">
                  <c:v>76.599999999999994</c:v>
                </c:pt>
                <c:pt idx="2">
                  <c:v>54.37</c:v>
                </c:pt>
                <c:pt idx="3">
                  <c:v>85</c:v>
                </c:pt>
                <c:pt idx="4">
                  <c:v>27.07</c:v>
                </c:pt>
                <c:pt idx="5">
                  <c:v>82.45</c:v>
                </c:pt>
                <c:pt idx="6">
                  <c:v>40.15</c:v>
                </c:pt>
                <c:pt idx="7">
                  <c:v>88.2</c:v>
                </c:pt>
                <c:pt idx="8">
                  <c:v>100.53</c:v>
                </c:pt>
                <c:pt idx="9">
                  <c:v>66.459999999999994</c:v>
                </c:pt>
                <c:pt idx="10">
                  <c:v>31.24</c:v>
                </c:pt>
                <c:pt idx="11">
                  <c:v>45.86</c:v>
                </c:pt>
                <c:pt idx="12">
                  <c:v>69.58</c:v>
                </c:pt>
                <c:pt idx="13">
                  <c:v>66.87</c:v>
                </c:pt>
                <c:pt idx="14">
                  <c:v>109.87</c:v>
                </c:pt>
                <c:pt idx="15">
                  <c:v>94.55</c:v>
                </c:pt>
                <c:pt idx="16">
                  <c:v>47.69</c:v>
                </c:pt>
                <c:pt idx="17">
                  <c:v>59.91</c:v>
                </c:pt>
                <c:pt idx="18">
                  <c:v>62.54</c:v>
                </c:pt>
                <c:pt idx="19">
                  <c:v>70.459999999999994</c:v>
                </c:pt>
                <c:pt idx="20">
                  <c:v>29.8</c:v>
                </c:pt>
                <c:pt idx="21">
                  <c:v>75.03</c:v>
                </c:pt>
                <c:pt idx="22">
                  <c:v>66.209999999999994</c:v>
                </c:pt>
                <c:pt idx="23">
                  <c:v>43.09</c:v>
                </c:pt>
                <c:pt idx="24">
                  <c:v>77.31</c:v>
                </c:pt>
                <c:pt idx="25">
                  <c:v>131.05000000000001</c:v>
                </c:pt>
                <c:pt idx="26">
                  <c:v>96.74</c:v>
                </c:pt>
                <c:pt idx="27">
                  <c:v>55.52</c:v>
                </c:pt>
                <c:pt idx="28">
                  <c:v>50.32</c:v>
                </c:pt>
                <c:pt idx="29">
                  <c:v>83.16</c:v>
                </c:pt>
                <c:pt idx="30">
                  <c:v>47.02</c:v>
                </c:pt>
                <c:pt idx="31">
                  <c:v>76.510000000000005</c:v>
                </c:pt>
                <c:pt idx="32">
                  <c:v>100.44</c:v>
                </c:pt>
                <c:pt idx="33">
                  <c:v>35.47</c:v>
                </c:pt>
                <c:pt idx="34">
                  <c:v>90.52</c:v>
                </c:pt>
                <c:pt idx="35">
                  <c:v>79.12</c:v>
                </c:pt>
                <c:pt idx="36">
                  <c:v>96.32</c:v>
                </c:pt>
                <c:pt idx="37">
                  <c:v>52.02</c:v>
                </c:pt>
                <c:pt idx="38">
                  <c:v>72.099999999999994</c:v>
                </c:pt>
                <c:pt idx="39">
                  <c:v>105.6</c:v>
                </c:pt>
                <c:pt idx="40">
                  <c:v>131.46</c:v>
                </c:pt>
                <c:pt idx="41">
                  <c:v>52.09</c:v>
                </c:pt>
                <c:pt idx="42">
                  <c:v>68.92</c:v>
                </c:pt>
                <c:pt idx="43">
                  <c:v>88.69</c:v>
                </c:pt>
                <c:pt idx="44">
                  <c:v>92.44</c:v>
                </c:pt>
                <c:pt idx="45">
                  <c:v>60.13</c:v>
                </c:pt>
                <c:pt idx="46">
                  <c:v>46.25</c:v>
                </c:pt>
                <c:pt idx="47">
                  <c:v>87.69</c:v>
                </c:pt>
                <c:pt idx="48">
                  <c:v>45.14</c:v>
                </c:pt>
                <c:pt idx="49">
                  <c:v>90.89</c:v>
                </c:pt>
                <c:pt idx="50">
                  <c:v>62.28</c:v>
                </c:pt>
                <c:pt idx="51">
                  <c:v>87.78</c:v>
                </c:pt>
                <c:pt idx="52">
                  <c:v>86.84</c:v>
                </c:pt>
                <c:pt idx="53">
                  <c:v>96.99</c:v>
                </c:pt>
                <c:pt idx="54">
                  <c:v>44.94</c:v>
                </c:pt>
                <c:pt idx="55">
                  <c:v>81.290000000000006</c:v>
                </c:pt>
                <c:pt idx="56">
                  <c:v>103.98</c:v>
                </c:pt>
                <c:pt idx="57">
                  <c:v>117.32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2-480A-9484-1E6E3894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123840"/>
        <c:axId val="145224064"/>
      </c:scatterChart>
      <c:valAx>
        <c:axId val="255123840"/>
        <c:scaling>
          <c:orientation val="minMax"/>
          <c:max val="2020"/>
          <c:min val="195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45224064"/>
        <c:crosses val="autoZero"/>
        <c:crossBetween val="midCat"/>
      </c:valAx>
      <c:valAx>
        <c:axId val="145224064"/>
        <c:scaling>
          <c:orientation val="minMax"/>
          <c:max val="140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55123840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862619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RefEditT,RefEdit0,Plan1!$E$1:$E$59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RefEditDate,RefEdit0,Plan1!$B$1:$B$59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862619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38</xdr:row>
      <xdr:rowOff>0</xdr:rowOff>
    </xdr:from>
    <xdr:to>
      <xdr:col>7</xdr:col>
      <xdr:colOff>0</xdr:colOff>
      <xdr:row>55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tabSelected="1" topLeftCell="A52" zoomScale="85" zoomScaleNormal="85" workbookViewId="0">
      <selection activeCell="E17" sqref="E17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7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35</v>
      </c>
      <c r="D1" t="s">
        <v>2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 x14ac:dyDescent="0.3">
      <c r="A2">
        <v>130</v>
      </c>
      <c r="B2">
        <v>1958</v>
      </c>
      <c r="C2" s="19">
        <v>21464</v>
      </c>
      <c r="D2">
        <v>1134</v>
      </c>
      <c r="E2" s="18">
        <f>C2-DATE(YEAR(C2),1,0)</f>
        <v>279</v>
      </c>
      <c r="F2">
        <f>DATE(YEAR(C2)+1,1,1)-DATE(YEAR(C2),1,1)</f>
        <v>365</v>
      </c>
      <c r="G2">
        <f>E2*(2*PI()/F2)</f>
        <v>4.8027635635701493</v>
      </c>
      <c r="H2">
        <f>COS(G2)</f>
        <v>9.0251610031040694E-2</v>
      </c>
      <c r="I2">
        <f>SIN(G2)</f>
        <v>-0.99591899614717916</v>
      </c>
    </row>
    <row r="3" spans="1:9" x14ac:dyDescent="0.3">
      <c r="A3">
        <v>142</v>
      </c>
      <c r="B3">
        <v>1959</v>
      </c>
      <c r="C3" s="19">
        <v>21666</v>
      </c>
      <c r="D3">
        <v>1098</v>
      </c>
      <c r="E3" s="18">
        <f t="shared" ref="E3:E59" si="0">C3-DATE(YEAR(C3),1,0)</f>
        <v>116</v>
      </c>
      <c r="F3">
        <f t="shared" ref="F3:F59" si="1">DATE(YEAR(C3)+1,1,1)-DATE(YEAR(C3),1,1)</f>
        <v>365</v>
      </c>
      <c r="G3">
        <f t="shared" ref="G3:G59" si="2">E3*(2*PI()/F3)</f>
        <v>1.9968479332406355</v>
      </c>
      <c r="H3">
        <f t="shared" ref="H3:H59" si="3">COS(G3)</f>
        <v>-0.41327860778290398</v>
      </c>
      <c r="I3">
        <f t="shared" ref="I3:I59" si="4">SIN(G3)</f>
        <v>0.91060463009421633</v>
      </c>
    </row>
    <row r="4" spans="1:9" x14ac:dyDescent="0.3">
      <c r="A4">
        <v>154</v>
      </c>
      <c r="B4">
        <v>1960</v>
      </c>
      <c r="C4" s="19">
        <v>22184</v>
      </c>
      <c r="D4">
        <v>819</v>
      </c>
      <c r="E4" s="18">
        <f t="shared" si="0"/>
        <v>269</v>
      </c>
      <c r="F4">
        <f t="shared" si="1"/>
        <v>366</v>
      </c>
      <c r="G4">
        <f t="shared" si="2"/>
        <v>4.6179695290472917</v>
      </c>
      <c r="H4">
        <f t="shared" si="3"/>
        <v>-9.4279221775424429E-2</v>
      </c>
      <c r="I4">
        <f t="shared" si="4"/>
        <v>-0.99554579419603817</v>
      </c>
    </row>
    <row r="5" spans="1:9" x14ac:dyDescent="0.3">
      <c r="A5">
        <v>166</v>
      </c>
      <c r="B5">
        <v>1961</v>
      </c>
      <c r="C5" s="19">
        <v>22553</v>
      </c>
      <c r="D5">
        <v>1056</v>
      </c>
      <c r="E5" s="18">
        <f t="shared" si="0"/>
        <v>272</v>
      </c>
      <c r="F5">
        <f t="shared" si="1"/>
        <v>365</v>
      </c>
      <c r="G5">
        <f t="shared" si="2"/>
        <v>4.6822641193228698</v>
      </c>
      <c r="H5">
        <f t="shared" si="3"/>
        <v>-3.012030484690836E-2</v>
      </c>
      <c r="I5">
        <f t="shared" si="4"/>
        <v>-0.99954628068735729</v>
      </c>
    </row>
    <row r="6" spans="1:9" x14ac:dyDescent="0.3">
      <c r="A6">
        <v>178</v>
      </c>
      <c r="B6">
        <v>1962</v>
      </c>
      <c r="C6" s="19">
        <v>22788</v>
      </c>
      <c r="D6">
        <v>526</v>
      </c>
      <c r="E6" s="18">
        <f t="shared" si="0"/>
        <v>142</v>
      </c>
      <c r="F6">
        <f t="shared" si="1"/>
        <v>365</v>
      </c>
      <c r="G6">
        <f t="shared" si="2"/>
        <v>2.4444172975876746</v>
      </c>
      <c r="H6">
        <f t="shared" si="3"/>
        <v>-0.766658819300159</v>
      </c>
      <c r="I6">
        <f t="shared" si="4"/>
        <v>0.64205471323656371</v>
      </c>
    </row>
    <row r="7" spans="1:9" x14ac:dyDescent="0.3">
      <c r="A7">
        <v>190</v>
      </c>
      <c r="B7">
        <v>1963</v>
      </c>
      <c r="C7" s="19">
        <v>23282</v>
      </c>
      <c r="D7">
        <v>963</v>
      </c>
      <c r="E7" s="18">
        <f t="shared" si="0"/>
        <v>271</v>
      </c>
      <c r="F7">
        <f t="shared" si="1"/>
        <v>365</v>
      </c>
      <c r="G7">
        <f t="shared" si="2"/>
        <v>4.6650499130018295</v>
      </c>
      <c r="H7">
        <f t="shared" si="3"/>
        <v>-4.7321388322432323E-2</v>
      </c>
      <c r="I7">
        <f t="shared" si="4"/>
        <v>-0.99887971558503352</v>
      </c>
    </row>
    <row r="8" spans="1:9" x14ac:dyDescent="0.3">
      <c r="A8">
        <v>202</v>
      </c>
      <c r="B8">
        <v>1964</v>
      </c>
      <c r="C8" s="19">
        <v>23623</v>
      </c>
      <c r="D8">
        <v>357</v>
      </c>
      <c r="E8" s="18">
        <f t="shared" si="0"/>
        <v>247</v>
      </c>
      <c r="F8">
        <f t="shared" si="1"/>
        <v>366</v>
      </c>
      <c r="G8">
        <f t="shared" si="2"/>
        <v>4.2402917236976991</v>
      </c>
      <c r="H8">
        <f t="shared" si="3"/>
        <v>-0.45475513555610575</v>
      </c>
      <c r="I8">
        <f t="shared" si="4"/>
        <v>-0.89061650932674041</v>
      </c>
    </row>
    <row r="9" spans="1:9" x14ac:dyDescent="0.3">
      <c r="A9">
        <v>214</v>
      </c>
      <c r="B9">
        <v>1965</v>
      </c>
      <c r="C9" s="19">
        <v>34930</v>
      </c>
      <c r="D9">
        <v>1590</v>
      </c>
      <c r="E9" s="18">
        <f t="shared" si="0"/>
        <v>231</v>
      </c>
      <c r="F9">
        <f t="shared" si="1"/>
        <v>365</v>
      </c>
      <c r="G9">
        <f t="shared" si="2"/>
        <v>3.9764816601602311</v>
      </c>
      <c r="H9">
        <f t="shared" si="3"/>
        <v>-0.67125995756753187</v>
      </c>
      <c r="I9">
        <f t="shared" si="4"/>
        <v>-0.74122201084859551</v>
      </c>
    </row>
    <row r="10" spans="1:9" x14ac:dyDescent="0.3">
      <c r="A10">
        <v>226</v>
      </c>
      <c r="B10">
        <v>1966</v>
      </c>
      <c r="C10" s="19">
        <v>24365</v>
      </c>
      <c r="D10">
        <v>1088</v>
      </c>
      <c r="E10" s="18">
        <f t="shared" si="0"/>
        <v>258</v>
      </c>
      <c r="F10">
        <f t="shared" si="1"/>
        <v>365</v>
      </c>
      <c r="G10">
        <f t="shared" si="2"/>
        <v>4.4412652308283098</v>
      </c>
      <c r="H10">
        <f t="shared" si="3"/>
        <v>-0.26781430516217486</v>
      </c>
      <c r="I10">
        <f t="shared" si="4"/>
        <v>-0.9634705485641486</v>
      </c>
    </row>
    <row r="11" spans="1:9" x14ac:dyDescent="0.3">
      <c r="A11">
        <v>238</v>
      </c>
      <c r="B11">
        <v>1967</v>
      </c>
      <c r="C11" s="19">
        <v>24707</v>
      </c>
      <c r="D11">
        <v>1032</v>
      </c>
      <c r="E11" s="18">
        <f t="shared" si="0"/>
        <v>235</v>
      </c>
      <c r="F11">
        <f t="shared" si="1"/>
        <v>365</v>
      </c>
      <c r="G11">
        <f t="shared" si="2"/>
        <v>4.0453384854443906</v>
      </c>
      <c r="H11">
        <f t="shared" si="3"/>
        <v>-0.61867140326250403</v>
      </c>
      <c r="I11">
        <f t="shared" si="4"/>
        <v>-0.78564985507871388</v>
      </c>
    </row>
    <row r="12" spans="1:9" x14ac:dyDescent="0.3">
      <c r="A12">
        <v>250</v>
      </c>
      <c r="B12">
        <v>1968</v>
      </c>
      <c r="C12" s="19">
        <v>25028</v>
      </c>
      <c r="D12">
        <v>530</v>
      </c>
      <c r="E12" s="18">
        <f t="shared" si="0"/>
        <v>191</v>
      </c>
      <c r="F12">
        <f t="shared" si="1"/>
        <v>366</v>
      </c>
      <c r="G12">
        <f t="shared" si="2"/>
        <v>3.2789300373532813</v>
      </c>
      <c r="H12">
        <f t="shared" si="3"/>
        <v>-0.99058403545779705</v>
      </c>
      <c r="I12">
        <f t="shared" si="4"/>
        <v>-0.13690605792347504</v>
      </c>
    </row>
    <row r="13" spans="1:9" x14ac:dyDescent="0.3">
      <c r="A13">
        <v>262</v>
      </c>
      <c r="B13">
        <v>1969</v>
      </c>
      <c r="C13" s="19">
        <v>25516</v>
      </c>
      <c r="D13">
        <v>749</v>
      </c>
      <c r="E13" s="18">
        <f t="shared" si="0"/>
        <v>313</v>
      </c>
      <c r="F13">
        <f t="shared" si="1"/>
        <v>365</v>
      </c>
      <c r="G13">
        <f t="shared" si="2"/>
        <v>5.3880465784855076</v>
      </c>
      <c r="H13">
        <f t="shared" si="3"/>
        <v>0.62541057298524572</v>
      </c>
      <c r="I13">
        <f t="shared" si="4"/>
        <v>-0.78029585107077604</v>
      </c>
    </row>
    <row r="14" spans="1:9" x14ac:dyDescent="0.3">
      <c r="A14">
        <v>274</v>
      </c>
      <c r="B14">
        <v>1970</v>
      </c>
      <c r="C14" s="19">
        <v>25757</v>
      </c>
      <c r="D14">
        <v>739.74</v>
      </c>
      <c r="E14" s="18">
        <f t="shared" si="0"/>
        <v>189</v>
      </c>
      <c r="F14">
        <f t="shared" si="1"/>
        <v>365</v>
      </c>
      <c r="G14">
        <f t="shared" si="2"/>
        <v>3.2534849946765525</v>
      </c>
      <c r="H14">
        <f t="shared" si="3"/>
        <v>-0.99374658043617814</v>
      </c>
      <c r="I14">
        <f t="shared" si="4"/>
        <v>-0.11165900712169399</v>
      </c>
    </row>
    <row r="15" spans="1:9" x14ac:dyDescent="0.3">
      <c r="A15">
        <v>286</v>
      </c>
      <c r="B15">
        <v>1971</v>
      </c>
      <c r="C15" s="19">
        <v>26114</v>
      </c>
      <c r="D15">
        <v>699.36</v>
      </c>
      <c r="E15" s="18">
        <f t="shared" si="0"/>
        <v>181</v>
      </c>
      <c r="F15">
        <f t="shared" si="1"/>
        <v>365</v>
      </c>
      <c r="G15">
        <f t="shared" si="2"/>
        <v>3.1157713441082331</v>
      </c>
      <c r="H15">
        <f t="shared" si="3"/>
        <v>-0.99966664851051124</v>
      </c>
      <c r="I15">
        <f t="shared" si="4"/>
        <v>2.5818440227133081E-2</v>
      </c>
    </row>
    <row r="16" spans="1:9" x14ac:dyDescent="0.3">
      <c r="A16">
        <v>298</v>
      </c>
      <c r="B16">
        <v>1972</v>
      </c>
      <c r="C16" s="19">
        <v>26457</v>
      </c>
      <c r="D16">
        <v>840.8</v>
      </c>
      <c r="E16" s="18">
        <f t="shared" si="0"/>
        <v>159</v>
      </c>
      <c r="F16">
        <f t="shared" si="1"/>
        <v>366</v>
      </c>
      <c r="G16">
        <f t="shared" si="2"/>
        <v>2.7295805022993282</v>
      </c>
      <c r="H16">
        <f t="shared" si="3"/>
        <v>-0.91631690448700465</v>
      </c>
      <c r="I16">
        <f t="shared" si="4"/>
        <v>0.40045390565126676</v>
      </c>
    </row>
    <row r="17" spans="1:9" x14ac:dyDescent="0.3">
      <c r="A17">
        <v>310</v>
      </c>
      <c r="B17">
        <v>1973</v>
      </c>
      <c r="C17" s="19">
        <v>26867</v>
      </c>
      <c r="D17">
        <v>756.45</v>
      </c>
      <c r="E17" s="18">
        <f t="shared" si="0"/>
        <v>203</v>
      </c>
      <c r="F17">
        <f t="shared" si="1"/>
        <v>365</v>
      </c>
      <c r="G17">
        <f t="shared" si="2"/>
        <v>3.494483883171112</v>
      </c>
      <c r="H17">
        <f t="shared" si="3"/>
        <v>-0.93837739174086432</v>
      </c>
      <c r="I17">
        <f t="shared" si="4"/>
        <v>-0.34561231267073284</v>
      </c>
    </row>
    <row r="18" spans="1:9" x14ac:dyDescent="0.3">
      <c r="A18">
        <v>322</v>
      </c>
      <c r="B18">
        <v>1974</v>
      </c>
      <c r="C18" s="19">
        <v>27190</v>
      </c>
      <c r="D18">
        <v>394.8</v>
      </c>
      <c r="E18" s="18">
        <f t="shared" si="0"/>
        <v>161</v>
      </c>
      <c r="F18">
        <f t="shared" si="1"/>
        <v>365</v>
      </c>
      <c r="G18">
        <f t="shared" si="2"/>
        <v>2.7714872176874339</v>
      </c>
      <c r="H18">
        <f t="shared" si="3"/>
        <v>-0.9322892131745133</v>
      </c>
      <c r="I18">
        <f t="shared" si="4"/>
        <v>0.36171373072976765</v>
      </c>
    </row>
    <row r="19" spans="1:9" x14ac:dyDescent="0.3">
      <c r="A19">
        <v>334</v>
      </c>
      <c r="B19">
        <v>1975</v>
      </c>
      <c r="C19" s="19">
        <v>27616</v>
      </c>
      <c r="D19">
        <v>554.94000000000005</v>
      </c>
      <c r="E19" s="18">
        <f t="shared" si="0"/>
        <v>222</v>
      </c>
      <c r="F19">
        <f t="shared" si="1"/>
        <v>365</v>
      </c>
      <c r="G19">
        <f t="shared" si="2"/>
        <v>3.8215538032708714</v>
      </c>
      <c r="H19">
        <f t="shared" si="3"/>
        <v>-0.77759714697362714</v>
      </c>
      <c r="I19">
        <f t="shared" si="4"/>
        <v>-0.62876281459583416</v>
      </c>
    </row>
    <row r="20" spans="1:9" x14ac:dyDescent="0.3">
      <c r="A20">
        <v>346</v>
      </c>
      <c r="B20">
        <v>1976</v>
      </c>
      <c r="C20" s="19">
        <v>28070</v>
      </c>
      <c r="D20">
        <v>545.79</v>
      </c>
      <c r="E20" s="18">
        <f t="shared" si="0"/>
        <v>311</v>
      </c>
      <c r="F20">
        <f t="shared" si="1"/>
        <v>366</v>
      </c>
      <c r="G20">
        <f t="shared" si="2"/>
        <v>5.3389907938056052</v>
      </c>
      <c r="H20">
        <f t="shared" si="3"/>
        <v>0.58639553337069583</v>
      </c>
      <c r="I20">
        <f t="shared" si="4"/>
        <v>-0.81002486285477504</v>
      </c>
    </row>
    <row r="21" spans="1:9" x14ac:dyDescent="0.3">
      <c r="A21">
        <v>358</v>
      </c>
      <c r="B21">
        <v>1977</v>
      </c>
      <c r="C21" s="19">
        <v>28354</v>
      </c>
      <c r="D21">
        <v>756.45</v>
      </c>
      <c r="E21" s="18">
        <f t="shared" si="0"/>
        <v>229</v>
      </c>
      <c r="F21">
        <f t="shared" si="1"/>
        <v>365</v>
      </c>
      <c r="G21">
        <f t="shared" si="2"/>
        <v>3.9420532475181513</v>
      </c>
      <c r="H21">
        <f t="shared" si="3"/>
        <v>-0.6963762255968724</v>
      </c>
      <c r="I21">
        <f t="shared" si="4"/>
        <v>-0.71767691367596176</v>
      </c>
    </row>
    <row r="22" spans="1:9" x14ac:dyDescent="0.3">
      <c r="A22">
        <v>370</v>
      </c>
      <c r="B22">
        <v>1978</v>
      </c>
      <c r="C22" s="19">
        <v>28815</v>
      </c>
      <c r="D22">
        <v>343.94</v>
      </c>
      <c r="E22" s="18">
        <f t="shared" si="0"/>
        <v>325</v>
      </c>
      <c r="F22">
        <f t="shared" si="1"/>
        <v>365</v>
      </c>
      <c r="G22">
        <f t="shared" si="2"/>
        <v>5.5946170543379878</v>
      </c>
      <c r="H22">
        <f t="shared" si="3"/>
        <v>0.77215658449916413</v>
      </c>
      <c r="I22">
        <f t="shared" si="4"/>
        <v>-0.63543230089017755</v>
      </c>
    </row>
    <row r="23" spans="1:9" x14ac:dyDescent="0.3">
      <c r="A23">
        <v>382</v>
      </c>
      <c r="B23">
        <v>1979</v>
      </c>
      <c r="C23" s="19">
        <v>29135</v>
      </c>
      <c r="D23">
        <v>732.59</v>
      </c>
      <c r="E23" s="18">
        <f t="shared" si="0"/>
        <v>280</v>
      </c>
      <c r="F23">
        <f t="shared" si="1"/>
        <v>365</v>
      </c>
      <c r="G23">
        <f t="shared" si="2"/>
        <v>4.8199777698911888</v>
      </c>
      <c r="H23">
        <f t="shared" si="3"/>
        <v>0.10738134666416217</v>
      </c>
      <c r="I23">
        <f t="shared" si="4"/>
        <v>-0.99421790689395206</v>
      </c>
    </row>
    <row r="24" spans="1:9" x14ac:dyDescent="0.3">
      <c r="A24">
        <v>394</v>
      </c>
      <c r="B24">
        <v>1980</v>
      </c>
      <c r="C24" s="19">
        <v>29456</v>
      </c>
      <c r="D24">
        <v>580.22</v>
      </c>
      <c r="E24" s="18">
        <f t="shared" si="0"/>
        <v>236</v>
      </c>
      <c r="F24">
        <f t="shared" si="1"/>
        <v>366</v>
      </c>
      <c r="G24">
        <f t="shared" si="2"/>
        <v>4.0514528210229024</v>
      </c>
      <c r="H24">
        <f t="shared" si="3"/>
        <v>-0.61385614182261217</v>
      </c>
      <c r="I24">
        <f t="shared" si="4"/>
        <v>-0.78941791032801945</v>
      </c>
    </row>
    <row r="25" spans="1:9" x14ac:dyDescent="0.3">
      <c r="A25">
        <v>406</v>
      </c>
      <c r="B25">
        <v>1981</v>
      </c>
      <c r="C25" s="19">
        <v>29942</v>
      </c>
      <c r="D25">
        <v>523</v>
      </c>
      <c r="E25" s="18">
        <f t="shared" si="0"/>
        <v>356</v>
      </c>
      <c r="F25">
        <f t="shared" si="1"/>
        <v>365</v>
      </c>
      <c r="G25">
        <f t="shared" si="2"/>
        <v>6.1282574502902261</v>
      </c>
      <c r="H25">
        <f t="shared" si="3"/>
        <v>0.98802266566369745</v>
      </c>
      <c r="I25">
        <f t="shared" si="4"/>
        <v>-0.15430882066428189</v>
      </c>
    </row>
    <row r="26" spans="1:9" x14ac:dyDescent="0.3">
      <c r="A26">
        <v>418</v>
      </c>
      <c r="B26">
        <v>1982</v>
      </c>
      <c r="C26" s="19">
        <v>30248</v>
      </c>
      <c r="D26">
        <v>988.13</v>
      </c>
      <c r="E26" s="18">
        <f t="shared" si="0"/>
        <v>297</v>
      </c>
      <c r="F26">
        <f t="shared" si="1"/>
        <v>365</v>
      </c>
      <c r="G26">
        <f t="shared" si="2"/>
        <v>5.1126192773488688</v>
      </c>
      <c r="H26">
        <f t="shared" si="3"/>
        <v>0.38963044953078774</v>
      </c>
      <c r="I26">
        <f t="shared" si="4"/>
        <v>-0.92097128771663461</v>
      </c>
    </row>
    <row r="27" spans="1:9" x14ac:dyDescent="0.3">
      <c r="A27">
        <v>430</v>
      </c>
      <c r="B27">
        <v>1983</v>
      </c>
      <c r="C27" s="19">
        <v>30456</v>
      </c>
      <c r="D27">
        <v>1050.46</v>
      </c>
      <c r="E27" s="18">
        <f t="shared" si="0"/>
        <v>140</v>
      </c>
      <c r="F27">
        <f t="shared" si="1"/>
        <v>365</v>
      </c>
      <c r="G27">
        <f t="shared" si="2"/>
        <v>2.4099888849455944</v>
      </c>
      <c r="H27">
        <f t="shared" si="3"/>
        <v>-0.74410393987136036</v>
      </c>
      <c r="I27">
        <f t="shared" si="4"/>
        <v>0.66806386421353381</v>
      </c>
    </row>
    <row r="28" spans="1:9" x14ac:dyDescent="0.3">
      <c r="A28">
        <v>442</v>
      </c>
      <c r="B28">
        <v>1984</v>
      </c>
      <c r="C28" s="19">
        <v>30901</v>
      </c>
      <c r="D28">
        <v>1343.58</v>
      </c>
      <c r="E28" s="18">
        <f t="shared" si="0"/>
        <v>220</v>
      </c>
      <c r="F28">
        <f t="shared" si="1"/>
        <v>366</v>
      </c>
      <c r="G28">
        <f t="shared" si="2"/>
        <v>3.7767780534959261</v>
      </c>
      <c r="H28">
        <f t="shared" si="3"/>
        <v>-0.8049617075821961</v>
      </c>
      <c r="I28">
        <f t="shared" si="4"/>
        <v>-0.59332676437723175</v>
      </c>
    </row>
    <row r="29" spans="1:9" x14ac:dyDescent="0.3">
      <c r="A29">
        <v>454</v>
      </c>
      <c r="B29">
        <v>1985</v>
      </c>
      <c r="C29" s="19">
        <v>31176</v>
      </c>
      <c r="D29">
        <v>898.1</v>
      </c>
      <c r="E29" s="18">
        <f t="shared" si="0"/>
        <v>129</v>
      </c>
      <c r="F29">
        <f t="shared" si="1"/>
        <v>365</v>
      </c>
      <c r="G29">
        <f t="shared" si="2"/>
        <v>2.2206326154141549</v>
      </c>
      <c r="H29">
        <f t="shared" si="3"/>
        <v>-0.60505606964884884</v>
      </c>
      <c r="I29">
        <f t="shared" si="4"/>
        <v>0.79618286378261582</v>
      </c>
    </row>
    <row r="30" spans="1:9" x14ac:dyDescent="0.3">
      <c r="A30">
        <v>466</v>
      </c>
      <c r="B30">
        <v>1986</v>
      </c>
      <c r="C30" s="19">
        <v>31672</v>
      </c>
      <c r="D30">
        <v>444.36</v>
      </c>
      <c r="E30" s="18">
        <f t="shared" si="0"/>
        <v>260</v>
      </c>
      <c r="F30">
        <f t="shared" si="1"/>
        <v>365</v>
      </c>
      <c r="G30">
        <f t="shared" si="2"/>
        <v>4.4756936434703896</v>
      </c>
      <c r="H30">
        <f t="shared" si="3"/>
        <v>-0.23449138957041052</v>
      </c>
      <c r="I30">
        <f t="shared" si="4"/>
        <v>-0.97211819662906118</v>
      </c>
    </row>
    <row r="31" spans="1:9" x14ac:dyDescent="0.3">
      <c r="A31">
        <v>478</v>
      </c>
      <c r="B31">
        <v>1987</v>
      </c>
      <c r="C31" s="19">
        <v>31912</v>
      </c>
      <c r="D31">
        <v>895.66</v>
      </c>
      <c r="E31" s="18">
        <f t="shared" si="0"/>
        <v>135</v>
      </c>
      <c r="F31">
        <f t="shared" si="1"/>
        <v>365</v>
      </c>
      <c r="G31">
        <f t="shared" si="2"/>
        <v>2.3239178533403946</v>
      </c>
      <c r="H31">
        <f t="shared" si="3"/>
        <v>-0.68391942162461028</v>
      </c>
      <c r="I31">
        <f t="shared" si="4"/>
        <v>0.72955755408648781</v>
      </c>
    </row>
    <row r="32" spans="1:9" x14ac:dyDescent="0.3">
      <c r="A32">
        <v>490</v>
      </c>
      <c r="B32">
        <v>1988</v>
      </c>
      <c r="C32" s="19">
        <v>32408</v>
      </c>
      <c r="D32">
        <v>704.09</v>
      </c>
      <c r="E32" s="18">
        <f t="shared" si="0"/>
        <v>266</v>
      </c>
      <c r="F32">
        <f t="shared" si="1"/>
        <v>366</v>
      </c>
      <c r="G32">
        <f t="shared" si="2"/>
        <v>4.5664680101359831</v>
      </c>
      <c r="H32">
        <f t="shared" si="3"/>
        <v>-0.14540367380369032</v>
      </c>
      <c r="I32">
        <f t="shared" si="4"/>
        <v>-0.98937241301968293</v>
      </c>
    </row>
    <row r="33" spans="1:9" x14ac:dyDescent="0.3">
      <c r="A33">
        <v>502</v>
      </c>
      <c r="B33">
        <v>1989</v>
      </c>
      <c r="C33" s="19">
        <v>32763</v>
      </c>
      <c r="D33">
        <v>1083.08</v>
      </c>
      <c r="E33" s="18">
        <f t="shared" si="0"/>
        <v>255</v>
      </c>
      <c r="F33">
        <f t="shared" si="1"/>
        <v>365</v>
      </c>
      <c r="G33">
        <f t="shared" si="2"/>
        <v>4.3896226118651898</v>
      </c>
      <c r="H33">
        <f t="shared" si="3"/>
        <v>-0.31719128858910678</v>
      </c>
      <c r="I33">
        <f t="shared" si="4"/>
        <v>-0.9483615800121713</v>
      </c>
    </row>
    <row r="34" spans="1:9" x14ac:dyDescent="0.3">
      <c r="A34">
        <v>514</v>
      </c>
      <c r="B34">
        <v>1990</v>
      </c>
      <c r="C34" s="19">
        <v>33161</v>
      </c>
      <c r="D34">
        <v>1055.47</v>
      </c>
      <c r="E34" s="18">
        <f t="shared" si="0"/>
        <v>288</v>
      </c>
      <c r="F34">
        <f t="shared" si="1"/>
        <v>365</v>
      </c>
      <c r="G34">
        <f t="shared" si="2"/>
        <v>4.9576914204595086</v>
      </c>
      <c r="H34">
        <f t="shared" si="3"/>
        <v>0.24284972209593494</v>
      </c>
      <c r="I34">
        <f t="shared" si="4"/>
        <v>-0.97006392185150725</v>
      </c>
    </row>
    <row r="35" spans="1:9" x14ac:dyDescent="0.3">
      <c r="A35">
        <v>526</v>
      </c>
      <c r="B35">
        <v>1991</v>
      </c>
      <c r="C35" s="19">
        <v>33599</v>
      </c>
      <c r="D35">
        <v>675.76</v>
      </c>
      <c r="E35" s="18">
        <f t="shared" si="0"/>
        <v>361</v>
      </c>
      <c r="F35">
        <f t="shared" si="1"/>
        <v>365</v>
      </c>
      <c r="G35">
        <f t="shared" si="2"/>
        <v>6.2143284818954259</v>
      </c>
      <c r="H35">
        <f t="shared" si="3"/>
        <v>0.9976303053065857</v>
      </c>
      <c r="I35">
        <f t="shared" si="4"/>
        <v>-6.880242680232064E-2</v>
      </c>
    </row>
    <row r="36" spans="1:9" x14ac:dyDescent="0.3">
      <c r="A36">
        <v>538</v>
      </c>
      <c r="B36">
        <v>1992</v>
      </c>
      <c r="C36" s="19">
        <v>33754</v>
      </c>
      <c r="D36">
        <v>840.8</v>
      </c>
      <c r="E36" s="18">
        <f t="shared" si="0"/>
        <v>151</v>
      </c>
      <c r="F36">
        <f t="shared" si="1"/>
        <v>366</v>
      </c>
      <c r="G36">
        <f t="shared" si="2"/>
        <v>2.5922431185358401</v>
      </c>
      <c r="H36">
        <f t="shared" si="3"/>
        <v>-0.85286433140215956</v>
      </c>
      <c r="I36">
        <f t="shared" si="4"/>
        <v>0.52213258107682503</v>
      </c>
    </row>
    <row r="37" spans="1:9" x14ac:dyDescent="0.3">
      <c r="A37">
        <v>550</v>
      </c>
      <c r="B37">
        <v>1993</v>
      </c>
      <c r="C37" s="19">
        <v>34154</v>
      </c>
      <c r="D37">
        <v>1408.58</v>
      </c>
      <c r="E37" s="18">
        <f t="shared" si="0"/>
        <v>185</v>
      </c>
      <c r="F37">
        <f t="shared" si="1"/>
        <v>365</v>
      </c>
      <c r="G37">
        <f t="shared" si="2"/>
        <v>3.184628169392393</v>
      </c>
      <c r="H37">
        <f t="shared" si="3"/>
        <v>-0.99907411510222999</v>
      </c>
      <c r="I37">
        <f t="shared" si="4"/>
        <v>-4.3022233004530341E-2</v>
      </c>
    </row>
    <row r="38" spans="1:9" x14ac:dyDescent="0.3">
      <c r="A38">
        <v>562</v>
      </c>
      <c r="B38">
        <v>1994</v>
      </c>
      <c r="C38" s="19">
        <v>34517</v>
      </c>
      <c r="D38">
        <v>715.95</v>
      </c>
      <c r="E38" s="18">
        <f t="shared" si="0"/>
        <v>183</v>
      </c>
      <c r="F38">
        <f t="shared" si="1"/>
        <v>365</v>
      </c>
      <c r="G38">
        <f t="shared" si="2"/>
        <v>3.1501997567503128</v>
      </c>
      <c r="H38">
        <f t="shared" si="3"/>
        <v>-0.99996295911626554</v>
      </c>
      <c r="I38">
        <f t="shared" si="4"/>
        <v>-8.606996888688009E-3</v>
      </c>
    </row>
    <row r="39" spans="1:9" x14ac:dyDescent="0.3">
      <c r="A39">
        <v>573</v>
      </c>
      <c r="B39">
        <v>1995</v>
      </c>
      <c r="C39" s="19">
        <v>34977</v>
      </c>
      <c r="D39">
        <v>551.51</v>
      </c>
      <c r="E39" s="18">
        <f t="shared" si="0"/>
        <v>278</v>
      </c>
      <c r="F39">
        <f t="shared" si="1"/>
        <v>365</v>
      </c>
      <c r="G39">
        <f t="shared" si="2"/>
        <v>4.785549357249109</v>
      </c>
      <c r="H39">
        <f t="shared" si="3"/>
        <v>7.3095129898076872E-2</v>
      </c>
      <c r="I39">
        <f t="shared" si="4"/>
        <v>-0.9973249731081556</v>
      </c>
    </row>
    <row r="40" spans="1:9" x14ac:dyDescent="0.3">
      <c r="A40">
        <v>585</v>
      </c>
      <c r="B40">
        <v>1996</v>
      </c>
      <c r="C40" s="19">
        <v>35255</v>
      </c>
      <c r="D40">
        <v>557.23</v>
      </c>
      <c r="E40" s="18">
        <f t="shared" si="0"/>
        <v>191</v>
      </c>
      <c r="F40">
        <f t="shared" si="1"/>
        <v>366</v>
      </c>
      <c r="G40">
        <f t="shared" si="2"/>
        <v>3.2789300373532813</v>
      </c>
      <c r="H40">
        <f t="shared" si="3"/>
        <v>-0.99058403545779705</v>
      </c>
      <c r="I40">
        <f t="shared" si="4"/>
        <v>-0.13690605792347504</v>
      </c>
    </row>
    <row r="41" spans="1:9" x14ac:dyDescent="0.3">
      <c r="A41">
        <v>597</v>
      </c>
      <c r="B41">
        <v>1997</v>
      </c>
      <c r="C41" s="19">
        <v>35715</v>
      </c>
      <c r="D41">
        <v>1013</v>
      </c>
      <c r="E41" s="18">
        <f t="shared" si="0"/>
        <v>285</v>
      </c>
      <c r="F41">
        <f t="shared" si="1"/>
        <v>365</v>
      </c>
      <c r="G41">
        <f t="shared" si="2"/>
        <v>4.9060488014963886</v>
      </c>
      <c r="H41">
        <f t="shared" si="3"/>
        <v>0.19245158197082907</v>
      </c>
      <c r="I41">
        <f t="shared" si="4"/>
        <v>-0.98130647027160955</v>
      </c>
    </row>
    <row r="42" spans="1:9" x14ac:dyDescent="0.3">
      <c r="A42">
        <v>609</v>
      </c>
      <c r="B42">
        <v>1998</v>
      </c>
      <c r="C42" s="19">
        <v>35913</v>
      </c>
      <c r="D42">
        <v>1019</v>
      </c>
      <c r="E42" s="18">
        <f t="shared" si="0"/>
        <v>118</v>
      </c>
      <c r="F42">
        <f t="shared" si="1"/>
        <v>365</v>
      </c>
      <c r="G42">
        <f t="shared" si="2"/>
        <v>2.0312763458827154</v>
      </c>
      <c r="H42">
        <f t="shared" si="3"/>
        <v>-0.44437817810461322</v>
      </c>
      <c r="I42">
        <f t="shared" si="4"/>
        <v>0.89583929073490898</v>
      </c>
    </row>
    <row r="43" spans="1:9" x14ac:dyDescent="0.3">
      <c r="A43">
        <v>621</v>
      </c>
      <c r="B43">
        <v>1999</v>
      </c>
      <c r="C43" s="19">
        <v>36344</v>
      </c>
      <c r="D43">
        <v>765.6</v>
      </c>
      <c r="E43" s="18">
        <f t="shared" si="0"/>
        <v>184</v>
      </c>
      <c r="F43">
        <f t="shared" si="1"/>
        <v>365</v>
      </c>
      <c r="G43">
        <f t="shared" si="2"/>
        <v>3.1674139630713527</v>
      </c>
      <c r="H43">
        <f t="shared" si="3"/>
        <v>-0.99966664851051124</v>
      </c>
      <c r="I43">
        <f t="shared" si="4"/>
        <v>-2.5818440227132391E-2</v>
      </c>
    </row>
    <row r="44" spans="1:9" x14ac:dyDescent="0.3">
      <c r="A44">
        <v>633</v>
      </c>
      <c r="B44">
        <v>2000</v>
      </c>
      <c r="C44" s="19">
        <v>36813</v>
      </c>
      <c r="D44">
        <v>662</v>
      </c>
      <c r="E44" s="18">
        <f t="shared" si="0"/>
        <v>288</v>
      </c>
      <c r="F44">
        <f t="shared" si="1"/>
        <v>366</v>
      </c>
      <c r="G44">
        <f t="shared" si="2"/>
        <v>4.9441458154855757</v>
      </c>
      <c r="H44">
        <f t="shared" si="3"/>
        <v>0.22968774213179508</v>
      </c>
      <c r="I44">
        <f t="shared" si="4"/>
        <v>-0.97326437370038266</v>
      </c>
    </row>
    <row r="45" spans="1:9" x14ac:dyDescent="0.3">
      <c r="A45">
        <v>645</v>
      </c>
      <c r="B45">
        <v>2001</v>
      </c>
      <c r="C45" s="19">
        <v>37165</v>
      </c>
      <c r="D45">
        <v>1181.8</v>
      </c>
      <c r="E45" s="18">
        <f t="shared" si="0"/>
        <v>274</v>
      </c>
      <c r="F45">
        <f t="shared" si="1"/>
        <v>365</v>
      </c>
      <c r="G45">
        <f t="shared" si="2"/>
        <v>4.7166925319649495</v>
      </c>
      <c r="H45">
        <f t="shared" si="3"/>
        <v>4.3035382962438211E-3</v>
      </c>
      <c r="I45">
        <f t="shared" si="4"/>
        <v>-0.99999073973619013</v>
      </c>
    </row>
    <row r="46" spans="1:9" x14ac:dyDescent="0.3">
      <c r="A46">
        <v>657</v>
      </c>
      <c r="B46">
        <v>2002</v>
      </c>
      <c r="C46" s="19">
        <v>37517</v>
      </c>
      <c r="D46">
        <v>617.4</v>
      </c>
      <c r="E46" s="18">
        <f t="shared" si="0"/>
        <v>261</v>
      </c>
      <c r="F46">
        <f t="shared" si="1"/>
        <v>365</v>
      </c>
      <c r="G46">
        <f t="shared" si="2"/>
        <v>4.4929078497914299</v>
      </c>
      <c r="H46">
        <f t="shared" si="3"/>
        <v>-0.21772323039653224</v>
      </c>
      <c r="I46">
        <f t="shared" si="4"/>
        <v>-0.97601055063236819</v>
      </c>
    </row>
    <row r="47" spans="1:9" x14ac:dyDescent="0.3">
      <c r="A47">
        <v>669</v>
      </c>
      <c r="B47">
        <v>2003</v>
      </c>
      <c r="C47" s="19">
        <v>37673</v>
      </c>
      <c r="D47">
        <v>554.79999999999995</v>
      </c>
      <c r="E47" s="18">
        <f t="shared" si="0"/>
        <v>52</v>
      </c>
      <c r="F47">
        <f t="shared" si="1"/>
        <v>365</v>
      </c>
      <c r="G47">
        <f t="shared" si="2"/>
        <v>0.89513872869407796</v>
      </c>
      <c r="H47">
        <f t="shared" si="3"/>
        <v>0.62541057298524638</v>
      </c>
      <c r="I47">
        <f t="shared" si="4"/>
        <v>0.78029585107077548</v>
      </c>
    </row>
    <row r="48" spans="1:9" x14ac:dyDescent="0.3">
      <c r="A48">
        <v>681</v>
      </c>
      <c r="B48">
        <v>2004</v>
      </c>
      <c r="C48" s="19">
        <v>38273</v>
      </c>
      <c r="D48">
        <v>320.60000000000002</v>
      </c>
      <c r="E48" s="18">
        <f>C48-DATE(YEAR(C48),1,0)</f>
        <v>287</v>
      </c>
      <c r="F48">
        <f t="shared" si="1"/>
        <v>366</v>
      </c>
      <c r="G48">
        <f>E48*(2*PI()/F48)</f>
        <v>4.9269786425151398</v>
      </c>
      <c r="H48">
        <f>COS(G48)</f>
        <v>0.21294651993841537</v>
      </c>
      <c r="I48">
        <f>SIN(G48)</f>
        <v>-0.97706385648335092</v>
      </c>
    </row>
    <row r="49" spans="1:12" x14ac:dyDescent="0.3">
      <c r="A49">
        <v>693</v>
      </c>
      <c r="B49">
        <v>2005</v>
      </c>
      <c r="C49" s="19">
        <v>38491</v>
      </c>
      <c r="D49">
        <v>1131.2</v>
      </c>
      <c r="E49" s="18">
        <f t="shared" si="0"/>
        <v>139</v>
      </c>
      <c r="F49">
        <f t="shared" si="1"/>
        <v>365</v>
      </c>
      <c r="G49">
        <f t="shared" si="2"/>
        <v>2.3927746786245545</v>
      </c>
      <c r="H49">
        <f t="shared" si="3"/>
        <v>-0.7324940716135786</v>
      </c>
      <c r="I49">
        <f t="shared" si="4"/>
        <v>0.68077340947701648</v>
      </c>
    </row>
    <row r="50" spans="1:12" x14ac:dyDescent="0.3">
      <c r="A50">
        <v>1</v>
      </c>
      <c r="B50">
        <v>2006</v>
      </c>
      <c r="C50" s="19">
        <v>39040</v>
      </c>
      <c r="D50">
        <v>600</v>
      </c>
      <c r="E50" s="18">
        <f t="shared" si="0"/>
        <v>323</v>
      </c>
      <c r="F50">
        <f t="shared" si="1"/>
        <v>365</v>
      </c>
      <c r="G50">
        <f t="shared" si="2"/>
        <v>5.5601886416959072</v>
      </c>
      <c r="H50">
        <f t="shared" si="3"/>
        <v>0.749826401204568</v>
      </c>
      <c r="I50">
        <f t="shared" si="4"/>
        <v>-0.66163461824227898</v>
      </c>
    </row>
    <row r="51" spans="1:12" x14ac:dyDescent="0.3">
      <c r="A51">
        <v>13</v>
      </c>
      <c r="B51">
        <v>2007</v>
      </c>
      <c r="C51" s="19">
        <v>39286</v>
      </c>
      <c r="D51">
        <v>760</v>
      </c>
      <c r="E51" s="18">
        <f t="shared" si="0"/>
        <v>204</v>
      </c>
      <c r="F51">
        <f t="shared" si="1"/>
        <v>365</v>
      </c>
      <c r="G51">
        <f t="shared" si="2"/>
        <v>3.5116980894921519</v>
      </c>
      <c r="H51">
        <f t="shared" si="3"/>
        <v>-0.93228921317451352</v>
      </c>
      <c r="I51">
        <f t="shared" si="4"/>
        <v>-0.36171373072976698</v>
      </c>
    </row>
    <row r="52" spans="1:12" x14ac:dyDescent="0.3">
      <c r="A52">
        <v>25</v>
      </c>
      <c r="B52">
        <v>2008</v>
      </c>
      <c r="C52" s="19">
        <v>39748</v>
      </c>
      <c r="D52">
        <v>607.79999999999995</v>
      </c>
      <c r="E52" s="18">
        <f t="shared" si="0"/>
        <v>301</v>
      </c>
      <c r="F52">
        <f t="shared" si="1"/>
        <v>366</v>
      </c>
      <c r="G52">
        <f t="shared" si="2"/>
        <v>5.1673190641012443</v>
      </c>
      <c r="H52">
        <f t="shared" si="3"/>
        <v>0.43939950965914132</v>
      </c>
      <c r="I52">
        <f t="shared" si="4"/>
        <v>-0.89829175155475305</v>
      </c>
    </row>
    <row r="53" spans="1:12" x14ac:dyDescent="0.3">
      <c r="A53">
        <v>37</v>
      </c>
      <c r="B53">
        <v>2009</v>
      </c>
      <c r="C53" s="19">
        <v>40069</v>
      </c>
      <c r="D53">
        <v>725.8</v>
      </c>
      <c r="E53" s="18">
        <f t="shared" si="0"/>
        <v>256</v>
      </c>
      <c r="F53">
        <f t="shared" si="1"/>
        <v>365</v>
      </c>
      <c r="G53">
        <f t="shared" si="2"/>
        <v>4.4068368181862301</v>
      </c>
      <c r="H53">
        <f t="shared" si="3"/>
        <v>-0.30081980763566801</v>
      </c>
      <c r="I53">
        <f t="shared" si="4"/>
        <v>-0.95368099663044548</v>
      </c>
    </row>
    <row r="54" spans="1:12" x14ac:dyDescent="0.3">
      <c r="A54">
        <v>49</v>
      </c>
      <c r="B54">
        <v>2010</v>
      </c>
      <c r="C54" s="19">
        <v>40444</v>
      </c>
      <c r="D54">
        <v>824.2</v>
      </c>
      <c r="E54" s="18">
        <f t="shared" si="0"/>
        <v>266</v>
      </c>
      <c r="F54">
        <f t="shared" si="1"/>
        <v>365</v>
      </c>
      <c r="G54">
        <f t="shared" si="2"/>
        <v>4.5789788813966297</v>
      </c>
      <c r="H54">
        <f t="shared" si="3"/>
        <v>-0.13301470653419636</v>
      </c>
      <c r="I54">
        <f t="shared" si="4"/>
        <v>-0.99111406399345459</v>
      </c>
    </row>
    <row r="55" spans="1:12" x14ac:dyDescent="0.3">
      <c r="A55">
        <v>61</v>
      </c>
      <c r="B55">
        <v>2011</v>
      </c>
      <c r="C55" s="19">
        <v>40745</v>
      </c>
      <c r="D55">
        <v>1027.5999999999999</v>
      </c>
      <c r="E55" s="18">
        <f t="shared" si="0"/>
        <v>202</v>
      </c>
      <c r="F55">
        <f t="shared" si="1"/>
        <v>365</v>
      </c>
      <c r="G55">
        <f t="shared" si="2"/>
        <v>3.4772696768500722</v>
      </c>
      <c r="H55">
        <f t="shared" si="3"/>
        <v>-0.94418750883419955</v>
      </c>
      <c r="I55">
        <f t="shared" si="4"/>
        <v>-0.32940848222452979</v>
      </c>
    </row>
    <row r="56" spans="1:12" x14ac:dyDescent="0.3">
      <c r="A56">
        <v>73</v>
      </c>
      <c r="B56">
        <v>2012</v>
      </c>
      <c r="C56" s="19">
        <v>41205</v>
      </c>
      <c r="D56">
        <v>615</v>
      </c>
      <c r="E56" s="18">
        <f t="shared" si="0"/>
        <v>297</v>
      </c>
      <c r="F56">
        <f t="shared" si="1"/>
        <v>366</v>
      </c>
      <c r="G56">
        <f t="shared" si="2"/>
        <v>5.0986503722195007</v>
      </c>
      <c r="H56">
        <f t="shared" si="3"/>
        <v>0.37672789363518527</v>
      </c>
      <c r="I56">
        <f t="shared" si="4"/>
        <v>-0.92632396825149488</v>
      </c>
    </row>
    <row r="57" spans="1:12" x14ac:dyDescent="0.3">
      <c r="A57">
        <v>85</v>
      </c>
      <c r="B57">
        <v>2013</v>
      </c>
      <c r="C57" s="19">
        <v>41512</v>
      </c>
      <c r="D57">
        <v>784.8</v>
      </c>
      <c r="E57" s="18">
        <f t="shared" si="0"/>
        <v>238</v>
      </c>
      <c r="F57">
        <f t="shared" si="1"/>
        <v>365</v>
      </c>
      <c r="G57">
        <f t="shared" si="2"/>
        <v>4.0969811044075106</v>
      </c>
      <c r="H57">
        <f t="shared" si="3"/>
        <v>-0.57729161655172778</v>
      </c>
      <c r="I57">
        <f t="shared" si="4"/>
        <v>-0.81653805144591574</v>
      </c>
    </row>
    <row r="58" spans="1:12" x14ac:dyDescent="0.3">
      <c r="A58">
        <v>97</v>
      </c>
      <c r="B58">
        <v>2014</v>
      </c>
      <c r="C58" s="19">
        <v>41817</v>
      </c>
      <c r="D58">
        <v>1038</v>
      </c>
      <c r="E58" s="18">
        <f t="shared" si="0"/>
        <v>178</v>
      </c>
      <c r="F58">
        <f t="shared" si="1"/>
        <v>365</v>
      </c>
      <c r="G58">
        <f t="shared" si="2"/>
        <v>3.064128725145113</v>
      </c>
      <c r="H58">
        <f t="shared" si="3"/>
        <v>-0.99700116992501508</v>
      </c>
      <c r="I58">
        <f t="shared" si="4"/>
        <v>7.7386479233463451E-2</v>
      </c>
    </row>
    <row r="59" spans="1:12" x14ac:dyDescent="0.3">
      <c r="A59">
        <v>109</v>
      </c>
      <c r="B59">
        <v>2015</v>
      </c>
      <c r="C59" s="19">
        <v>42200</v>
      </c>
      <c r="D59">
        <v>951</v>
      </c>
      <c r="E59" s="18">
        <f t="shared" si="0"/>
        <v>196</v>
      </c>
      <c r="F59">
        <f t="shared" si="1"/>
        <v>365</v>
      </c>
      <c r="G59">
        <f t="shared" si="2"/>
        <v>3.3739844389238325</v>
      </c>
      <c r="H59">
        <f t="shared" si="3"/>
        <v>-0.97311833723326202</v>
      </c>
      <c r="I59">
        <f t="shared" si="4"/>
        <v>-0.23030567023061196</v>
      </c>
    </row>
    <row r="60" spans="1:12" ht="15" thickBot="1" x14ac:dyDescent="0.35"/>
    <row r="61" spans="1:12" ht="15" thickBot="1" x14ac:dyDescent="0.35">
      <c r="H61" s="20"/>
      <c r="I61" s="21"/>
      <c r="J61" s="22"/>
      <c r="K61" s="23"/>
      <c r="L61" s="24"/>
    </row>
    <row r="62" spans="1:12" ht="15" thickBot="1" x14ac:dyDescent="0.35">
      <c r="G62" s="22"/>
      <c r="H62" s="25"/>
      <c r="I62" s="26"/>
      <c r="J62" s="25"/>
      <c r="K62" s="27"/>
      <c r="L62" s="27"/>
    </row>
    <row r="67" spans="10:10" x14ac:dyDescent="0.3">
      <c r="J67" s="28"/>
    </row>
    <row r="68" spans="10:10" x14ac:dyDescent="0.3">
      <c r="J68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9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1958</v>
      </c>
      <c r="B2" s="2">
        <v>68.209999999999994</v>
      </c>
    </row>
    <row r="3" spans="1:2" x14ac:dyDescent="0.3">
      <c r="A3" s="18">
        <v>1959</v>
      </c>
      <c r="B3" s="2">
        <v>76.599999999999994</v>
      </c>
    </row>
    <row r="4" spans="1:2" x14ac:dyDescent="0.3">
      <c r="A4" s="18">
        <v>1960</v>
      </c>
      <c r="B4" s="2">
        <v>54.37</v>
      </c>
    </row>
    <row r="5" spans="1:2" x14ac:dyDescent="0.3">
      <c r="A5" s="18">
        <v>1961</v>
      </c>
      <c r="B5" s="2">
        <v>85</v>
      </c>
    </row>
    <row r="6" spans="1:2" x14ac:dyDescent="0.3">
      <c r="A6" s="18">
        <v>1962</v>
      </c>
      <c r="B6" s="2">
        <v>27.07</v>
      </c>
    </row>
    <row r="7" spans="1:2" x14ac:dyDescent="0.3">
      <c r="A7" s="18">
        <v>1963</v>
      </c>
      <c r="B7" s="2">
        <v>82.45</v>
      </c>
    </row>
    <row r="8" spans="1:2" x14ac:dyDescent="0.3">
      <c r="A8" s="18">
        <v>1964</v>
      </c>
      <c r="B8" s="2">
        <v>40.15</v>
      </c>
    </row>
    <row r="9" spans="1:2" x14ac:dyDescent="0.3">
      <c r="A9" s="18">
        <v>1965</v>
      </c>
      <c r="B9" s="2">
        <v>88.2</v>
      </c>
    </row>
    <row r="10" spans="1:2" x14ac:dyDescent="0.3">
      <c r="A10" s="18">
        <v>1966</v>
      </c>
      <c r="B10" s="2">
        <v>100.53</v>
      </c>
    </row>
    <row r="11" spans="1:2" x14ac:dyDescent="0.3">
      <c r="A11" s="18">
        <v>1967</v>
      </c>
      <c r="B11" s="2">
        <v>66.459999999999994</v>
      </c>
    </row>
    <row r="12" spans="1:2" x14ac:dyDescent="0.3">
      <c r="A12" s="18">
        <v>1968</v>
      </c>
      <c r="B12" s="2">
        <v>31.24</v>
      </c>
    </row>
    <row r="13" spans="1:2" x14ac:dyDescent="0.3">
      <c r="A13" s="18">
        <v>1969</v>
      </c>
      <c r="B13" s="2">
        <v>45.86</v>
      </c>
    </row>
    <row r="14" spans="1:2" x14ac:dyDescent="0.3">
      <c r="A14" s="18">
        <v>1970</v>
      </c>
      <c r="B14" s="2">
        <v>69.58</v>
      </c>
    </row>
    <row r="15" spans="1:2" x14ac:dyDescent="0.3">
      <c r="A15" s="18">
        <v>1971</v>
      </c>
      <c r="B15" s="2">
        <v>66.87</v>
      </c>
    </row>
    <row r="16" spans="1:2" x14ac:dyDescent="0.3">
      <c r="A16" s="18">
        <v>1972</v>
      </c>
      <c r="B16" s="2">
        <v>109.87</v>
      </c>
    </row>
    <row r="17" spans="1:2" x14ac:dyDescent="0.3">
      <c r="A17" s="18">
        <v>1973</v>
      </c>
      <c r="B17" s="2">
        <v>94.55</v>
      </c>
    </row>
    <row r="18" spans="1:2" x14ac:dyDescent="0.3">
      <c r="A18" s="18">
        <v>1974</v>
      </c>
      <c r="B18" s="2">
        <v>47.69</v>
      </c>
    </row>
    <row r="19" spans="1:2" x14ac:dyDescent="0.3">
      <c r="A19" s="18">
        <v>1975</v>
      </c>
      <c r="B19" s="2">
        <v>59.91</v>
      </c>
    </row>
    <row r="20" spans="1:2" x14ac:dyDescent="0.3">
      <c r="A20" s="18">
        <v>1976</v>
      </c>
      <c r="B20" s="2">
        <v>62.54</v>
      </c>
    </row>
    <row r="21" spans="1:2" x14ac:dyDescent="0.3">
      <c r="A21" s="18">
        <v>1977</v>
      </c>
      <c r="B21" s="2">
        <v>70.459999999999994</v>
      </c>
    </row>
    <row r="22" spans="1:2" x14ac:dyDescent="0.3">
      <c r="A22" s="18">
        <v>1978</v>
      </c>
      <c r="B22" s="2">
        <v>29.8</v>
      </c>
    </row>
    <row r="23" spans="1:2" x14ac:dyDescent="0.3">
      <c r="A23" s="18">
        <v>1979</v>
      </c>
      <c r="B23" s="2">
        <v>75.03</v>
      </c>
    </row>
    <row r="24" spans="1:2" x14ac:dyDescent="0.3">
      <c r="A24" s="18">
        <v>1980</v>
      </c>
      <c r="B24" s="2">
        <v>66.209999999999994</v>
      </c>
    </row>
    <row r="25" spans="1:2" x14ac:dyDescent="0.3">
      <c r="A25" s="18">
        <v>1981</v>
      </c>
      <c r="B25" s="2">
        <v>43.09</v>
      </c>
    </row>
    <row r="26" spans="1:2" x14ac:dyDescent="0.3">
      <c r="A26" s="18">
        <v>1982</v>
      </c>
      <c r="B26" s="2">
        <v>77.31</v>
      </c>
    </row>
    <row r="27" spans="1:2" x14ac:dyDescent="0.3">
      <c r="A27" s="18">
        <v>1983</v>
      </c>
      <c r="B27" s="2">
        <v>131.05000000000001</v>
      </c>
    </row>
    <row r="28" spans="1:2" x14ac:dyDescent="0.3">
      <c r="A28" s="18">
        <v>1984</v>
      </c>
      <c r="B28" s="2">
        <v>96.74</v>
      </c>
    </row>
    <row r="29" spans="1:2" x14ac:dyDescent="0.3">
      <c r="A29" s="18">
        <v>1985</v>
      </c>
      <c r="B29" s="2">
        <v>55.52</v>
      </c>
    </row>
    <row r="30" spans="1:2" x14ac:dyDescent="0.3">
      <c r="A30" s="18">
        <v>1986</v>
      </c>
      <c r="B30" s="2">
        <v>50.32</v>
      </c>
    </row>
    <row r="31" spans="1:2" x14ac:dyDescent="0.3">
      <c r="A31" s="18">
        <v>1987</v>
      </c>
      <c r="B31" s="2">
        <v>83.16</v>
      </c>
    </row>
    <row r="32" spans="1:2" x14ac:dyDescent="0.3">
      <c r="A32" s="18">
        <v>1988</v>
      </c>
      <c r="B32" s="2">
        <v>47.02</v>
      </c>
    </row>
    <row r="33" spans="1:2" x14ac:dyDescent="0.3">
      <c r="A33" s="18">
        <v>1989</v>
      </c>
      <c r="B33" s="2">
        <v>76.510000000000005</v>
      </c>
    </row>
    <row r="34" spans="1:2" x14ac:dyDescent="0.3">
      <c r="A34" s="18">
        <v>1990</v>
      </c>
      <c r="B34" s="2">
        <v>100.44</v>
      </c>
    </row>
    <row r="35" spans="1:2" x14ac:dyDescent="0.3">
      <c r="A35" s="18">
        <v>1991</v>
      </c>
      <c r="B35" s="2">
        <v>35.47</v>
      </c>
    </row>
    <row r="36" spans="1:2" x14ac:dyDescent="0.3">
      <c r="A36" s="18">
        <v>1992</v>
      </c>
      <c r="B36" s="2">
        <v>90.52</v>
      </c>
    </row>
    <row r="37" spans="1:2" x14ac:dyDescent="0.3">
      <c r="A37" s="18">
        <v>1993</v>
      </c>
      <c r="B37" s="2">
        <v>79.12</v>
      </c>
    </row>
    <row r="38" spans="1:2" x14ac:dyDescent="0.3">
      <c r="A38" s="18">
        <v>1994</v>
      </c>
      <c r="B38" s="2">
        <v>96.32</v>
      </c>
    </row>
    <row r="39" spans="1:2" x14ac:dyDescent="0.3">
      <c r="A39" s="18">
        <v>1995</v>
      </c>
      <c r="B39" s="2">
        <v>52.02</v>
      </c>
    </row>
    <row r="40" spans="1:2" x14ac:dyDescent="0.3">
      <c r="A40" s="18">
        <v>1996</v>
      </c>
      <c r="B40" s="2">
        <v>72.099999999999994</v>
      </c>
    </row>
    <row r="41" spans="1:2" x14ac:dyDescent="0.3">
      <c r="A41" s="18">
        <v>1997</v>
      </c>
      <c r="B41" s="2">
        <v>105.6</v>
      </c>
    </row>
    <row r="42" spans="1:2" x14ac:dyDescent="0.3">
      <c r="A42" s="18">
        <v>1998</v>
      </c>
      <c r="B42" s="2">
        <v>131.46</v>
      </c>
    </row>
    <row r="43" spans="1:2" x14ac:dyDescent="0.3">
      <c r="A43" s="18">
        <v>1999</v>
      </c>
      <c r="B43" s="2">
        <v>52.09</v>
      </c>
    </row>
    <row r="44" spans="1:2" x14ac:dyDescent="0.3">
      <c r="A44" s="18">
        <v>2000</v>
      </c>
      <c r="B44" s="2">
        <v>68.92</v>
      </c>
    </row>
    <row r="45" spans="1:2" x14ac:dyDescent="0.3">
      <c r="A45" s="18">
        <v>2001</v>
      </c>
      <c r="B45" s="2">
        <v>88.69</v>
      </c>
    </row>
    <row r="46" spans="1:2" x14ac:dyDescent="0.3">
      <c r="A46" s="18">
        <v>2002</v>
      </c>
      <c r="B46" s="2">
        <v>92.44</v>
      </c>
    </row>
    <row r="47" spans="1:2" x14ac:dyDescent="0.3">
      <c r="A47" s="18">
        <v>2003</v>
      </c>
      <c r="B47" s="2">
        <v>60.13</v>
      </c>
    </row>
    <row r="48" spans="1:2" x14ac:dyDescent="0.3">
      <c r="A48" s="18">
        <v>2004</v>
      </c>
      <c r="B48" s="2">
        <v>46.25</v>
      </c>
    </row>
    <row r="49" spans="1:2" x14ac:dyDescent="0.3">
      <c r="A49" s="18">
        <v>2005</v>
      </c>
      <c r="B49" s="2">
        <v>87.69</v>
      </c>
    </row>
    <row r="50" spans="1:2" x14ac:dyDescent="0.3">
      <c r="A50" s="18">
        <v>2006</v>
      </c>
      <c r="B50" s="2">
        <v>45.14</v>
      </c>
    </row>
    <row r="51" spans="1:2" x14ac:dyDescent="0.3">
      <c r="A51" s="18">
        <v>2007</v>
      </c>
      <c r="B51" s="2">
        <v>90.89</v>
      </c>
    </row>
    <row r="52" spans="1:2" x14ac:dyDescent="0.3">
      <c r="A52" s="18">
        <v>2008</v>
      </c>
      <c r="B52" s="2">
        <v>62.28</v>
      </c>
    </row>
    <row r="53" spans="1:2" x14ac:dyDescent="0.3">
      <c r="A53" s="18">
        <v>2009</v>
      </c>
      <c r="B53" s="2">
        <v>87.78</v>
      </c>
    </row>
    <row r="54" spans="1:2" x14ac:dyDescent="0.3">
      <c r="A54" s="18">
        <v>2010</v>
      </c>
      <c r="B54" s="2">
        <v>86.84</v>
      </c>
    </row>
    <row r="55" spans="1:2" x14ac:dyDescent="0.3">
      <c r="A55" s="18">
        <v>2011</v>
      </c>
      <c r="B55" s="2">
        <v>96.99</v>
      </c>
    </row>
    <row r="56" spans="1:2" x14ac:dyDescent="0.3">
      <c r="A56" s="18">
        <v>2012</v>
      </c>
      <c r="B56" s="2">
        <v>44.94</v>
      </c>
    </row>
    <row r="57" spans="1:2" x14ac:dyDescent="0.3">
      <c r="A57" s="18">
        <v>2013</v>
      </c>
      <c r="B57" s="2">
        <v>81.290000000000006</v>
      </c>
    </row>
    <row r="58" spans="1:2" x14ac:dyDescent="0.3">
      <c r="A58" s="18">
        <v>2014</v>
      </c>
      <c r="B58" s="2">
        <v>103.98</v>
      </c>
    </row>
    <row r="59" spans="1:2" x14ac:dyDescent="0.3">
      <c r="A59" s="18">
        <v>2015</v>
      </c>
      <c r="B59" s="2">
        <v>117.32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5"/>
  <sheetViews>
    <sheetView topLeftCell="A7" zoomScaleNormal="100" workbookViewId="0"/>
  </sheetViews>
  <sheetFormatPr defaultRowHeight="14.4" x14ac:dyDescent="0.3"/>
  <cols>
    <col min="1" max="1" width="5" customWidth="1"/>
    <col min="2" max="2" width="9.109375" customWidth="1"/>
    <col min="3" max="3" width="9.5546875" bestFit="1" customWidth="1"/>
  </cols>
  <sheetData>
    <row r="1" spans="2:9" x14ac:dyDescent="0.3">
      <c r="B1" t="s">
        <v>34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58</v>
      </c>
      <c r="D13" s="7">
        <v>0</v>
      </c>
      <c r="E13" s="7">
        <v>58</v>
      </c>
      <c r="F13" s="8">
        <v>27.07</v>
      </c>
      <c r="G13" s="8">
        <v>131.46</v>
      </c>
      <c r="H13" s="8">
        <v>73.380689655172418</v>
      </c>
      <c r="I13" s="8">
        <v>24.639802122558503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0.1675741076830006</v>
      </c>
    </row>
    <row r="19" spans="2:10" x14ac:dyDescent="0.3">
      <c r="B19" s="3" t="s">
        <v>20</v>
      </c>
      <c r="C19" s="12">
        <v>277</v>
      </c>
    </row>
    <row r="20" spans="2:10" x14ac:dyDescent="0.3">
      <c r="B20" s="3" t="s">
        <v>21</v>
      </c>
      <c r="C20" s="12">
        <v>22223.666666666668</v>
      </c>
    </row>
    <row r="21" spans="2:10" x14ac:dyDescent="0.3">
      <c r="B21" s="3" t="s">
        <v>22</v>
      </c>
      <c r="C21" s="12">
        <v>6.4111437431087853E-2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3" spans="2:5" x14ac:dyDescent="0.3">
      <c r="B33" s="14" t="s">
        <v>30</v>
      </c>
    </row>
    <row r="35" spans="2:5" x14ac:dyDescent="0.3">
      <c r="B35" s="14" t="s">
        <v>31</v>
      </c>
      <c r="D35" s="15">
        <v>0.4106818181818182</v>
      </c>
    </row>
    <row r="36" spans="2:5" x14ac:dyDescent="0.3">
      <c r="B36" s="14" t="s">
        <v>32</v>
      </c>
      <c r="D36" s="16">
        <v>0.28737499999999999</v>
      </c>
      <c r="E36" s="17">
        <v>0.50591591591591578</v>
      </c>
    </row>
    <row r="55" spans="7:7" x14ac:dyDescent="0.3">
      <c r="G55" t="s">
        <v>33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862619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2016-10-14T20:39:53Z</dcterms:created>
  <dcterms:modified xsi:type="dcterms:W3CDTF">2018-05-31T21:33:01Z</dcterms:modified>
</cp:coreProperties>
</file>