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B4917396-715D-490B-8CE1-5167667C368B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</calcChain>
</file>

<file path=xl/sharedStrings.xml><?xml version="1.0" encoding="utf-8"?>
<sst xmlns="http://schemas.openxmlformats.org/spreadsheetml/2006/main" count="42" uniqueCount="40">
  <si>
    <t xml:space="preserve"> Cod</t>
  </si>
  <si>
    <t xml:space="preserve"> Year</t>
  </si>
  <si>
    <t xml:space="preserve"> Maximum streamflow</t>
  </si>
  <si>
    <t>Time series: Workbook = 73480000.xlsx / Sheet = Plan1 / Range = Plan1!$E$1:$E$34 / 33 rows and 1 column</t>
  </si>
  <si>
    <t>Date data: Workbook = 73480000.xlsx / Sheet = Plan1 / Range = Plan1!$B$1:$B$34 / 33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</si>
  <si>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</si>
  <si>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</si>
  <si>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</si>
  <si>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</si>
  <si>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</si>
  <si>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</si>
  <si>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</si>
  <si>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</si>
  <si>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</si>
  <si>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</si>
  <si>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</si>
  <si>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</si>
  <si>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</si>
  <si>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</si>
  <si>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</si>
  <si>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</si>
  <si>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</si>
  <si>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</si>
  <si>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</si>
  <si>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p-value is computed using an exact method.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</si>
  <si>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</si>
  <si>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</si>
  <si>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</si>
  <si>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</si>
  <si>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63.38%.</t>
  </si>
  <si>
    <t>Sen's slope:</t>
  </si>
  <si>
    <t>Confidence interval:</t>
  </si>
  <si>
    <t xml:space="preserve"> </t>
  </si>
  <si>
    <r>
      <t>XLSTAT 2016.06.36438  - Mann-Kendall trend tests - Start time: 2016-10-15 at 6:25:59 PM / End time: 2016-10-15 at 6:25:59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</si>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</sst>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2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tests_HID'!$A$2:$A$34</c:f>
              <c:numCache>
                <c:formatCode>General</c:formatCode>
                <c:ptCount val="3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1991</c:v>
                </c:pt>
                <c:pt idx="21">
                  <c:v>1993</c:v>
                </c:pt>
                <c:pt idx="22">
                  <c:v>1994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</c:numCache>
            </c:numRef>
          </c:xVal>
          <c:yVal>
            <c:numRef>
              <c:f>'Mann-Kendall trend tests_HID'!$B$2:$B$34</c:f>
              <c:numCache>
                <c:formatCode>0</c:formatCode>
                <c:ptCount val="33"/>
                <c:pt idx="0">
                  <c:v>91.12</c:v>
                </c:pt>
                <c:pt idx="1">
                  <c:v>70.44</c:v>
                </c:pt>
                <c:pt idx="2">
                  <c:v>168.01</c:v>
                </c:pt>
                <c:pt idx="3">
                  <c:v>149.03</c:v>
                </c:pt>
                <c:pt idx="4">
                  <c:v>80.25</c:v>
                </c:pt>
                <c:pt idx="5">
                  <c:v>76.430000000000007</c:v>
                </c:pt>
                <c:pt idx="6">
                  <c:v>79.94</c:v>
                </c:pt>
                <c:pt idx="7">
                  <c:v>93.4</c:v>
                </c:pt>
                <c:pt idx="8">
                  <c:v>45.82</c:v>
                </c:pt>
                <c:pt idx="9">
                  <c:v>99.83</c:v>
                </c:pt>
                <c:pt idx="10">
                  <c:v>83.94</c:v>
                </c:pt>
                <c:pt idx="11">
                  <c:v>54.95</c:v>
                </c:pt>
                <c:pt idx="12">
                  <c:v>94.86</c:v>
                </c:pt>
                <c:pt idx="13">
                  <c:v>213.88</c:v>
                </c:pt>
                <c:pt idx="14">
                  <c:v>134.76</c:v>
                </c:pt>
                <c:pt idx="15">
                  <c:v>101.2</c:v>
                </c:pt>
                <c:pt idx="16">
                  <c:v>90.93</c:v>
                </c:pt>
                <c:pt idx="17">
                  <c:v>95.97</c:v>
                </c:pt>
                <c:pt idx="18">
                  <c:v>62.65</c:v>
                </c:pt>
                <c:pt idx="19">
                  <c:v>84.2</c:v>
                </c:pt>
                <c:pt idx="20">
                  <c:v>60.03</c:v>
                </c:pt>
                <c:pt idx="21">
                  <c:v>44.44</c:v>
                </c:pt>
                <c:pt idx="22">
                  <c:v>86.75</c:v>
                </c:pt>
                <c:pt idx="23">
                  <c:v>106.29</c:v>
                </c:pt>
                <c:pt idx="24">
                  <c:v>160.04</c:v>
                </c:pt>
                <c:pt idx="25">
                  <c:v>220.05</c:v>
                </c:pt>
                <c:pt idx="26">
                  <c:v>63.6</c:v>
                </c:pt>
                <c:pt idx="27">
                  <c:v>86.52</c:v>
                </c:pt>
                <c:pt idx="28">
                  <c:v>117.06</c:v>
                </c:pt>
                <c:pt idx="29">
                  <c:v>141.44</c:v>
                </c:pt>
                <c:pt idx="30">
                  <c:v>88.75</c:v>
                </c:pt>
                <c:pt idx="31">
                  <c:v>54.81</c:v>
                </c:pt>
                <c:pt idx="32">
                  <c:v>113.53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1-4A66-B650-FD1CF7BE6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402944"/>
        <c:axId val="146989440"/>
      </c:scatterChart>
      <c:valAx>
        <c:axId val="254402944"/>
        <c:scaling>
          <c:orientation val="minMax"/>
          <c:max val="2010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46989440"/>
        <c:crosses val="autoZero"/>
        <c:crossBetween val="midCat"/>
      </c:valAx>
      <c:valAx>
        <c:axId val="146989440"/>
        <c:scaling>
          <c:orientation val="minMax"/>
          <c:max val="2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440294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89562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RefEditT,RefEdit0,Plan1!$E$1:$E$34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RefEditDate,RefEdit0,Plan1!$B$1:$B$34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28956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37" zoomScale="70" zoomScaleNormal="70" workbookViewId="0">
      <selection activeCell="F45" sqref="F45:L60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3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21</v>
      </c>
      <c r="B2">
        <v>1970</v>
      </c>
      <c r="C2" s="19">
        <v>25733</v>
      </c>
      <c r="D2">
        <v>557.5</v>
      </c>
      <c r="E2" s="18">
        <f>C2-DATE(YEAR(C2),1,0)</f>
        <v>165</v>
      </c>
      <c r="F2">
        <f>DATE(YEAR(C2)+1,1,1)-DATE(YEAR(C2),1,1)</f>
        <v>365</v>
      </c>
      <c r="G2">
        <f>E2*(2*PI()/F2)</f>
        <v>2.8403440429715938</v>
      </c>
      <c r="H2">
        <f>COS(G2)</f>
        <v>-0.95496675485525517</v>
      </c>
      <c r="I2">
        <f>SIN(G2)</f>
        <v>0.2967128192734903</v>
      </c>
    </row>
    <row r="3" spans="1:9" x14ac:dyDescent="0.3">
      <c r="A3">
        <v>33</v>
      </c>
      <c r="B3">
        <v>1971</v>
      </c>
      <c r="C3" s="19">
        <v>26118</v>
      </c>
      <c r="D3">
        <v>518.6</v>
      </c>
      <c r="E3" s="18">
        <f t="shared" ref="E3:E34" si="0">C3-DATE(YEAR(C3),1,0)</f>
        <v>185</v>
      </c>
      <c r="F3">
        <f t="shared" ref="F3:F34" si="1">DATE(YEAR(C3)+1,1,1)-DATE(YEAR(C3),1,1)</f>
        <v>365</v>
      </c>
      <c r="G3">
        <f t="shared" ref="G3:G34" si="2">E3*(2*PI()/F3)</f>
        <v>3.184628169392393</v>
      </c>
      <c r="H3">
        <f t="shared" ref="H3:H34" si="3">COS(G3)</f>
        <v>-0.99907411510222999</v>
      </c>
      <c r="I3">
        <f t="shared" ref="I3:I34" si="4">SIN(G3)</f>
        <v>-4.3022233004530341E-2</v>
      </c>
    </row>
    <row r="4" spans="1:9" x14ac:dyDescent="0.3">
      <c r="A4">
        <v>45</v>
      </c>
      <c r="B4">
        <v>1972</v>
      </c>
      <c r="C4" s="19">
        <v>26456</v>
      </c>
      <c r="D4">
        <v>1204.4000000000001</v>
      </c>
      <c r="E4" s="18">
        <f t="shared" si="0"/>
        <v>158</v>
      </c>
      <c r="F4">
        <f t="shared" si="1"/>
        <v>366</v>
      </c>
      <c r="G4">
        <f t="shared" si="2"/>
        <v>2.7124133293288923</v>
      </c>
      <c r="H4">
        <f t="shared" si="3"/>
        <v>-0.90930755929223572</v>
      </c>
      <c r="I4">
        <f t="shared" si="4"/>
        <v>0.41612469599147461</v>
      </c>
    </row>
    <row r="5" spans="1:9" x14ac:dyDescent="0.3">
      <c r="A5">
        <v>57</v>
      </c>
      <c r="B5">
        <v>1973</v>
      </c>
      <c r="C5" s="19">
        <v>26866</v>
      </c>
      <c r="D5">
        <v>883.5</v>
      </c>
      <c r="E5" s="18">
        <f t="shared" si="0"/>
        <v>202</v>
      </c>
      <c r="F5">
        <f t="shared" si="1"/>
        <v>365</v>
      </c>
      <c r="G5">
        <f t="shared" si="2"/>
        <v>3.4772696768500722</v>
      </c>
      <c r="H5">
        <f t="shared" si="3"/>
        <v>-0.94418750883419955</v>
      </c>
      <c r="I5">
        <f t="shared" si="4"/>
        <v>-0.32940848222452979</v>
      </c>
    </row>
    <row r="6" spans="1:9" x14ac:dyDescent="0.3">
      <c r="A6">
        <v>69</v>
      </c>
      <c r="B6">
        <v>1974</v>
      </c>
      <c r="C6" s="19">
        <v>27365</v>
      </c>
      <c r="D6">
        <v>497</v>
      </c>
      <c r="E6" s="18">
        <f t="shared" si="0"/>
        <v>336</v>
      </c>
      <c r="F6">
        <f t="shared" si="1"/>
        <v>365</v>
      </c>
      <c r="G6">
        <f t="shared" si="2"/>
        <v>5.7839733238694269</v>
      </c>
      <c r="H6">
        <f t="shared" si="3"/>
        <v>0.87796008470088782</v>
      </c>
      <c r="I6">
        <f t="shared" si="4"/>
        <v>-0.47873384011578907</v>
      </c>
    </row>
    <row r="7" spans="1:9" x14ac:dyDescent="0.3">
      <c r="A7">
        <v>81</v>
      </c>
      <c r="B7">
        <v>1975</v>
      </c>
      <c r="C7" s="19">
        <v>27737</v>
      </c>
      <c r="D7">
        <v>547.5</v>
      </c>
      <c r="E7" s="18">
        <f t="shared" si="0"/>
        <v>343</v>
      </c>
      <c r="F7">
        <f t="shared" si="1"/>
        <v>365</v>
      </c>
      <c r="G7">
        <f t="shared" si="2"/>
        <v>5.9044727681167064</v>
      </c>
      <c r="H7">
        <f t="shared" si="3"/>
        <v>0.92914141140317397</v>
      </c>
      <c r="I7">
        <f t="shared" si="4"/>
        <v>-0.36972454289067402</v>
      </c>
    </row>
    <row r="8" spans="1:9" x14ac:dyDescent="0.3">
      <c r="A8">
        <v>93</v>
      </c>
      <c r="B8">
        <v>1976</v>
      </c>
      <c r="C8" s="19">
        <v>28070</v>
      </c>
      <c r="D8">
        <v>474</v>
      </c>
      <c r="E8" s="18">
        <f t="shared" si="0"/>
        <v>311</v>
      </c>
      <c r="F8">
        <f t="shared" si="1"/>
        <v>366</v>
      </c>
      <c r="G8">
        <f t="shared" si="2"/>
        <v>5.3389907938056052</v>
      </c>
      <c r="H8">
        <f t="shared" si="3"/>
        <v>0.58639553337069583</v>
      </c>
      <c r="I8">
        <f t="shared" si="4"/>
        <v>-0.81002486285477504</v>
      </c>
    </row>
    <row r="9" spans="1:9" x14ac:dyDescent="0.3">
      <c r="A9">
        <v>105</v>
      </c>
      <c r="B9">
        <v>1977</v>
      </c>
      <c r="C9" s="19">
        <v>28354</v>
      </c>
      <c r="D9">
        <v>516.20000000000005</v>
      </c>
      <c r="E9" s="18">
        <f t="shared" si="0"/>
        <v>229</v>
      </c>
      <c r="F9">
        <f t="shared" si="1"/>
        <v>365</v>
      </c>
      <c r="G9">
        <f t="shared" si="2"/>
        <v>3.9420532475181513</v>
      </c>
      <c r="H9">
        <f t="shared" si="3"/>
        <v>-0.6963762255968724</v>
      </c>
      <c r="I9">
        <f t="shared" si="4"/>
        <v>-0.71767691367596176</v>
      </c>
    </row>
    <row r="10" spans="1:9" x14ac:dyDescent="0.3">
      <c r="A10">
        <v>117</v>
      </c>
      <c r="B10">
        <v>1978</v>
      </c>
      <c r="C10" s="19">
        <v>28815</v>
      </c>
      <c r="D10">
        <v>387.2</v>
      </c>
      <c r="E10" s="18">
        <f t="shared" si="0"/>
        <v>325</v>
      </c>
      <c r="F10">
        <f t="shared" si="1"/>
        <v>365</v>
      </c>
      <c r="G10">
        <f t="shared" si="2"/>
        <v>5.5946170543379878</v>
      </c>
      <c r="H10">
        <f t="shared" si="3"/>
        <v>0.77215658449916413</v>
      </c>
      <c r="I10">
        <f t="shared" si="4"/>
        <v>-0.63543230089017755</v>
      </c>
    </row>
    <row r="11" spans="1:9" x14ac:dyDescent="0.3">
      <c r="A11">
        <v>129</v>
      </c>
      <c r="B11">
        <v>1979</v>
      </c>
      <c r="C11" s="19">
        <v>29158</v>
      </c>
      <c r="D11">
        <v>565</v>
      </c>
      <c r="E11" s="18">
        <f t="shared" si="0"/>
        <v>303</v>
      </c>
      <c r="F11">
        <f t="shared" si="1"/>
        <v>365</v>
      </c>
      <c r="G11">
        <f t="shared" si="2"/>
        <v>5.215904515275108</v>
      </c>
      <c r="H11">
        <f t="shared" si="3"/>
        <v>0.48250774176121763</v>
      </c>
      <c r="I11">
        <f t="shared" si="4"/>
        <v>-0.8758917051442433</v>
      </c>
    </row>
    <row r="12" spans="1:9" x14ac:dyDescent="0.3">
      <c r="A12">
        <v>141</v>
      </c>
      <c r="B12">
        <v>1980</v>
      </c>
      <c r="C12" s="19">
        <v>29221</v>
      </c>
      <c r="D12">
        <v>329</v>
      </c>
      <c r="E12" s="18">
        <f t="shared" si="0"/>
        <v>1</v>
      </c>
      <c r="F12">
        <f t="shared" si="1"/>
        <v>366</v>
      </c>
      <c r="G12">
        <f t="shared" si="2"/>
        <v>1.7167172970436028E-2</v>
      </c>
      <c r="H12">
        <f t="shared" si="3"/>
        <v>0.99985264770502691</v>
      </c>
      <c r="I12">
        <f t="shared" si="4"/>
        <v>1.7166329754707371E-2</v>
      </c>
    </row>
    <row r="13" spans="1:9" x14ac:dyDescent="0.3">
      <c r="A13">
        <v>153</v>
      </c>
      <c r="B13">
        <v>1981</v>
      </c>
      <c r="C13" s="19">
        <v>29942</v>
      </c>
      <c r="D13">
        <v>237</v>
      </c>
      <c r="E13" s="18">
        <f t="shared" si="0"/>
        <v>356</v>
      </c>
      <c r="F13">
        <f t="shared" si="1"/>
        <v>365</v>
      </c>
      <c r="G13">
        <f t="shared" si="2"/>
        <v>6.1282574502902261</v>
      </c>
      <c r="H13">
        <f t="shared" si="3"/>
        <v>0.98802266566369745</v>
      </c>
      <c r="I13">
        <f t="shared" si="4"/>
        <v>-0.15430882066428189</v>
      </c>
    </row>
    <row r="14" spans="1:9" x14ac:dyDescent="0.3">
      <c r="A14">
        <v>165</v>
      </c>
      <c r="B14">
        <v>1982</v>
      </c>
      <c r="C14" s="19">
        <v>30248</v>
      </c>
      <c r="D14">
        <v>1466.2</v>
      </c>
      <c r="E14" s="18">
        <f t="shared" si="0"/>
        <v>297</v>
      </c>
      <c r="F14">
        <f t="shared" si="1"/>
        <v>365</v>
      </c>
      <c r="G14">
        <f t="shared" si="2"/>
        <v>5.1126192773488688</v>
      </c>
      <c r="H14">
        <f t="shared" si="3"/>
        <v>0.38963044953078774</v>
      </c>
      <c r="I14">
        <f t="shared" si="4"/>
        <v>-0.92097128771663461</v>
      </c>
    </row>
    <row r="15" spans="1:9" x14ac:dyDescent="0.3">
      <c r="A15">
        <v>177</v>
      </c>
      <c r="B15">
        <v>1983</v>
      </c>
      <c r="C15" s="19">
        <v>30505</v>
      </c>
      <c r="D15">
        <v>1685.6</v>
      </c>
      <c r="E15" s="18">
        <f t="shared" si="0"/>
        <v>189</v>
      </c>
      <c r="F15">
        <f t="shared" si="1"/>
        <v>365</v>
      </c>
      <c r="G15">
        <f t="shared" si="2"/>
        <v>3.2534849946765525</v>
      </c>
      <c r="H15">
        <f t="shared" si="3"/>
        <v>-0.99374658043617814</v>
      </c>
      <c r="I15">
        <f t="shared" si="4"/>
        <v>-0.11165900712169399</v>
      </c>
    </row>
    <row r="16" spans="1:9" x14ac:dyDescent="0.3">
      <c r="A16">
        <v>189</v>
      </c>
      <c r="B16">
        <v>1984</v>
      </c>
      <c r="C16" s="19">
        <v>30901</v>
      </c>
      <c r="D16">
        <v>2072</v>
      </c>
      <c r="E16" s="18">
        <f t="shared" si="0"/>
        <v>220</v>
      </c>
      <c r="F16">
        <f t="shared" si="1"/>
        <v>366</v>
      </c>
      <c r="G16">
        <f t="shared" si="2"/>
        <v>3.7767780534959261</v>
      </c>
      <c r="H16">
        <f t="shared" si="3"/>
        <v>-0.8049617075821961</v>
      </c>
      <c r="I16">
        <f t="shared" si="4"/>
        <v>-0.59332676437723175</v>
      </c>
    </row>
    <row r="17" spans="1:9" x14ac:dyDescent="0.3">
      <c r="A17">
        <v>201</v>
      </c>
      <c r="B17">
        <v>1985</v>
      </c>
      <c r="C17" s="19">
        <v>31176</v>
      </c>
      <c r="D17">
        <v>869</v>
      </c>
      <c r="E17" s="18">
        <f t="shared" si="0"/>
        <v>129</v>
      </c>
      <c r="F17">
        <f t="shared" si="1"/>
        <v>365</v>
      </c>
      <c r="G17">
        <f t="shared" si="2"/>
        <v>2.2206326154141549</v>
      </c>
      <c r="H17">
        <f t="shared" si="3"/>
        <v>-0.60505606964884884</v>
      </c>
      <c r="I17">
        <f t="shared" si="4"/>
        <v>0.79618286378261582</v>
      </c>
    </row>
    <row r="18" spans="1:9" x14ac:dyDescent="0.3">
      <c r="A18">
        <v>213</v>
      </c>
      <c r="B18">
        <v>1986</v>
      </c>
      <c r="C18" s="19">
        <v>31647</v>
      </c>
      <c r="D18">
        <v>306</v>
      </c>
      <c r="E18" s="18">
        <f t="shared" si="0"/>
        <v>235</v>
      </c>
      <c r="F18">
        <f t="shared" si="1"/>
        <v>365</v>
      </c>
      <c r="G18">
        <f t="shared" si="2"/>
        <v>4.0453384854443906</v>
      </c>
      <c r="H18">
        <f t="shared" si="3"/>
        <v>-0.61867140326250403</v>
      </c>
      <c r="I18">
        <f t="shared" si="4"/>
        <v>-0.78564985507871388</v>
      </c>
    </row>
    <row r="19" spans="1:9" x14ac:dyDescent="0.3">
      <c r="A19">
        <v>225</v>
      </c>
      <c r="B19">
        <v>1987</v>
      </c>
      <c r="C19" s="19">
        <v>31966</v>
      </c>
      <c r="D19">
        <v>988</v>
      </c>
      <c r="E19" s="18">
        <f t="shared" si="0"/>
        <v>189</v>
      </c>
      <c r="F19">
        <f t="shared" si="1"/>
        <v>365</v>
      </c>
      <c r="G19">
        <f t="shared" si="2"/>
        <v>3.2534849946765525</v>
      </c>
      <c r="H19">
        <f t="shared" si="3"/>
        <v>-0.99374658043617814</v>
      </c>
      <c r="I19">
        <f t="shared" si="4"/>
        <v>-0.11165900712169399</v>
      </c>
    </row>
    <row r="20" spans="1:9" x14ac:dyDescent="0.3">
      <c r="A20">
        <v>237</v>
      </c>
      <c r="B20">
        <v>1988</v>
      </c>
      <c r="C20" s="19">
        <v>32260</v>
      </c>
      <c r="D20">
        <v>451</v>
      </c>
      <c r="E20" s="18">
        <f t="shared" si="0"/>
        <v>118</v>
      </c>
      <c r="F20">
        <f t="shared" si="1"/>
        <v>366</v>
      </c>
      <c r="G20">
        <f t="shared" si="2"/>
        <v>2.0257264105114512</v>
      </c>
      <c r="H20">
        <f t="shared" si="3"/>
        <v>-0.43939950965914143</v>
      </c>
      <c r="I20">
        <f t="shared" si="4"/>
        <v>0.89829175155475305</v>
      </c>
    </row>
    <row r="21" spans="1:9" x14ac:dyDescent="0.3">
      <c r="A21">
        <v>249</v>
      </c>
      <c r="B21">
        <v>1989</v>
      </c>
      <c r="C21" s="19">
        <v>32634</v>
      </c>
      <c r="D21">
        <v>198.5</v>
      </c>
      <c r="E21" s="18">
        <f t="shared" si="0"/>
        <v>126</v>
      </c>
      <c r="F21">
        <f t="shared" si="1"/>
        <v>365</v>
      </c>
      <c r="G21">
        <f t="shared" si="2"/>
        <v>2.1689899964510353</v>
      </c>
      <c r="H21">
        <f t="shared" si="3"/>
        <v>-0.56315072427491863</v>
      </c>
      <c r="I21">
        <f t="shared" si="4"/>
        <v>0.82635419872390958</v>
      </c>
    </row>
    <row r="22" spans="1:9" x14ac:dyDescent="0.3">
      <c r="A22">
        <v>269</v>
      </c>
      <c r="B22">
        <v>1991</v>
      </c>
      <c r="C22" s="19">
        <v>33411</v>
      </c>
      <c r="D22">
        <v>355</v>
      </c>
      <c r="E22" s="18">
        <f t="shared" si="0"/>
        <v>173</v>
      </c>
      <c r="F22">
        <f t="shared" si="1"/>
        <v>365</v>
      </c>
      <c r="G22">
        <f t="shared" si="2"/>
        <v>2.9780576935399132</v>
      </c>
      <c r="H22">
        <f t="shared" si="3"/>
        <v>-0.98665793289165704</v>
      </c>
      <c r="I22">
        <f t="shared" si="4"/>
        <v>0.16280701293851715</v>
      </c>
    </row>
    <row r="23" spans="1:9" x14ac:dyDescent="0.3">
      <c r="A23">
        <v>293</v>
      </c>
      <c r="B23">
        <v>1993</v>
      </c>
      <c r="C23" s="19">
        <v>34153</v>
      </c>
      <c r="D23">
        <v>988</v>
      </c>
      <c r="E23" s="18">
        <f t="shared" si="0"/>
        <v>184</v>
      </c>
      <c r="F23">
        <f t="shared" si="1"/>
        <v>365</v>
      </c>
      <c r="G23">
        <f t="shared" si="2"/>
        <v>3.1674139630713527</v>
      </c>
      <c r="H23">
        <f t="shared" si="3"/>
        <v>-0.99966664851051124</v>
      </c>
      <c r="I23">
        <f t="shared" si="4"/>
        <v>-2.5818440227132391E-2</v>
      </c>
    </row>
    <row r="24" spans="1:9" x14ac:dyDescent="0.3">
      <c r="A24">
        <v>305</v>
      </c>
      <c r="B24">
        <v>1994</v>
      </c>
      <c r="C24" s="19">
        <v>34631</v>
      </c>
      <c r="D24">
        <v>524.4</v>
      </c>
      <c r="E24" s="18">
        <f t="shared" si="0"/>
        <v>297</v>
      </c>
      <c r="F24">
        <f t="shared" si="1"/>
        <v>365</v>
      </c>
      <c r="G24">
        <f t="shared" si="2"/>
        <v>5.1126192773488688</v>
      </c>
      <c r="H24">
        <f t="shared" si="3"/>
        <v>0.38963044953078774</v>
      </c>
      <c r="I24">
        <f t="shared" si="4"/>
        <v>-0.92097128771663461</v>
      </c>
    </row>
    <row r="25" spans="1:9" x14ac:dyDescent="0.3">
      <c r="A25">
        <v>328</v>
      </c>
      <c r="B25">
        <v>1996</v>
      </c>
      <c r="C25" s="19">
        <v>35309</v>
      </c>
      <c r="D25">
        <v>392.4</v>
      </c>
      <c r="E25" s="18">
        <f t="shared" si="0"/>
        <v>245</v>
      </c>
      <c r="F25">
        <f t="shared" si="1"/>
        <v>366</v>
      </c>
      <c r="G25">
        <f t="shared" si="2"/>
        <v>4.2059573777568264</v>
      </c>
      <c r="H25">
        <f t="shared" si="3"/>
        <v>-0.48505984619519671</v>
      </c>
      <c r="I25">
        <f t="shared" si="4"/>
        <v>-0.87448095783103941</v>
      </c>
    </row>
    <row r="26" spans="1:9" x14ac:dyDescent="0.3">
      <c r="A26">
        <v>340</v>
      </c>
      <c r="B26">
        <v>1997</v>
      </c>
      <c r="C26" s="19">
        <v>35733</v>
      </c>
      <c r="D26">
        <v>1585</v>
      </c>
      <c r="E26" s="18">
        <f t="shared" si="0"/>
        <v>303</v>
      </c>
      <c r="F26">
        <f t="shared" si="1"/>
        <v>365</v>
      </c>
      <c r="G26">
        <f t="shared" si="2"/>
        <v>5.215904515275108</v>
      </c>
      <c r="H26">
        <f t="shared" si="3"/>
        <v>0.48250774176121763</v>
      </c>
      <c r="I26">
        <f t="shared" si="4"/>
        <v>-0.8758917051442433</v>
      </c>
    </row>
    <row r="27" spans="1:9" x14ac:dyDescent="0.3">
      <c r="A27">
        <v>352</v>
      </c>
      <c r="B27">
        <v>1998</v>
      </c>
      <c r="C27" s="19">
        <v>35929</v>
      </c>
      <c r="D27">
        <v>1156</v>
      </c>
      <c r="E27" s="18">
        <f t="shared" si="0"/>
        <v>134</v>
      </c>
      <c r="F27">
        <f t="shared" si="1"/>
        <v>365</v>
      </c>
      <c r="G27">
        <f t="shared" si="2"/>
        <v>2.3067036470193547</v>
      </c>
      <c r="H27">
        <f t="shared" si="3"/>
        <v>-0.67125995756753132</v>
      </c>
      <c r="I27">
        <f t="shared" si="4"/>
        <v>0.74122201084859596</v>
      </c>
    </row>
    <row r="28" spans="1:9" x14ac:dyDescent="0.3">
      <c r="A28">
        <v>364</v>
      </c>
      <c r="B28">
        <v>1999</v>
      </c>
      <c r="C28" s="19">
        <v>36346</v>
      </c>
      <c r="D28">
        <v>966</v>
      </c>
      <c r="E28" s="18">
        <f t="shared" si="0"/>
        <v>186</v>
      </c>
      <c r="F28">
        <f t="shared" si="1"/>
        <v>365</v>
      </c>
      <c r="G28">
        <f t="shared" si="2"/>
        <v>3.2018423757134329</v>
      </c>
      <c r="H28">
        <f t="shared" si="3"/>
        <v>-0.99818553447185865</v>
      </c>
      <c r="I28">
        <f t="shared" si="4"/>
        <v>-6.0213277365792774E-2</v>
      </c>
    </row>
    <row r="29" spans="1:9" x14ac:dyDescent="0.3">
      <c r="A29">
        <v>376</v>
      </c>
      <c r="B29">
        <v>2000</v>
      </c>
      <c r="C29" s="19">
        <v>36811</v>
      </c>
      <c r="D29">
        <v>488</v>
      </c>
      <c r="E29" s="18">
        <f t="shared" si="0"/>
        <v>286</v>
      </c>
      <c r="F29">
        <f t="shared" si="1"/>
        <v>366</v>
      </c>
      <c r="G29">
        <f t="shared" si="2"/>
        <v>4.9098114695447039</v>
      </c>
      <c r="H29">
        <f t="shared" si="3"/>
        <v>0.19614254142819676</v>
      </c>
      <c r="I29">
        <f t="shared" si="4"/>
        <v>-0.98057539406314298</v>
      </c>
    </row>
    <row r="30" spans="1:9" x14ac:dyDescent="0.3">
      <c r="A30">
        <v>388</v>
      </c>
      <c r="B30">
        <v>2001</v>
      </c>
      <c r="C30" s="19">
        <v>37007</v>
      </c>
      <c r="D30">
        <v>572.4</v>
      </c>
      <c r="E30" s="18">
        <f t="shared" si="0"/>
        <v>116</v>
      </c>
      <c r="F30">
        <f t="shared" si="1"/>
        <v>365</v>
      </c>
      <c r="G30">
        <f t="shared" si="2"/>
        <v>1.9968479332406355</v>
      </c>
      <c r="H30">
        <f t="shared" si="3"/>
        <v>-0.41327860778290398</v>
      </c>
      <c r="I30">
        <f t="shared" si="4"/>
        <v>0.91060463009421633</v>
      </c>
    </row>
    <row r="31" spans="1:9" x14ac:dyDescent="0.3">
      <c r="A31">
        <v>400</v>
      </c>
      <c r="B31">
        <v>2002</v>
      </c>
      <c r="C31" s="19">
        <v>37615</v>
      </c>
      <c r="D31">
        <v>735</v>
      </c>
      <c r="E31" s="18">
        <f t="shared" si="0"/>
        <v>359</v>
      </c>
      <c r="F31">
        <f t="shared" si="1"/>
        <v>365</v>
      </c>
      <c r="G31">
        <f t="shared" si="2"/>
        <v>6.1799000692533461</v>
      </c>
      <c r="H31">
        <f t="shared" si="3"/>
        <v>0.99467081991152106</v>
      </c>
      <c r="I31">
        <f t="shared" si="4"/>
        <v>-0.10310169744743544</v>
      </c>
    </row>
    <row r="32" spans="1:9" x14ac:dyDescent="0.3">
      <c r="A32">
        <v>412</v>
      </c>
      <c r="B32">
        <v>2003</v>
      </c>
      <c r="C32" s="19">
        <v>37622</v>
      </c>
      <c r="D32">
        <v>414</v>
      </c>
      <c r="E32" s="18">
        <f t="shared" si="0"/>
        <v>1</v>
      </c>
      <c r="F32">
        <f t="shared" si="1"/>
        <v>365</v>
      </c>
      <c r="G32">
        <f t="shared" si="2"/>
        <v>1.7214206321039961E-2</v>
      </c>
      <c r="H32">
        <f t="shared" si="3"/>
        <v>0.99985183920911624</v>
      </c>
      <c r="I32">
        <f t="shared" si="4"/>
        <v>1.7213356155834685E-2</v>
      </c>
    </row>
    <row r="33" spans="1:9" x14ac:dyDescent="0.3">
      <c r="A33">
        <v>424</v>
      </c>
      <c r="B33">
        <v>2004</v>
      </c>
      <c r="C33" s="19">
        <v>38176</v>
      </c>
      <c r="D33">
        <v>254.8</v>
      </c>
      <c r="E33" s="18">
        <f t="shared" si="0"/>
        <v>190</v>
      </c>
      <c r="F33">
        <f t="shared" si="1"/>
        <v>366</v>
      </c>
      <c r="G33">
        <f t="shared" si="2"/>
        <v>3.2617628643828454</v>
      </c>
      <c r="H33">
        <f t="shared" si="3"/>
        <v>-0.99278824516254005</v>
      </c>
      <c r="I33">
        <f t="shared" si="4"/>
        <v>-0.11988119229922714</v>
      </c>
    </row>
    <row r="34" spans="1:9" x14ac:dyDescent="0.3">
      <c r="A34">
        <v>436</v>
      </c>
      <c r="B34">
        <v>2005</v>
      </c>
      <c r="C34" s="19">
        <v>38521</v>
      </c>
      <c r="D34">
        <v>789</v>
      </c>
      <c r="E34" s="18">
        <f t="shared" si="0"/>
        <v>169</v>
      </c>
      <c r="F34">
        <f t="shared" si="1"/>
        <v>365</v>
      </c>
      <c r="G34">
        <f t="shared" si="2"/>
        <v>2.9092008682557533</v>
      </c>
      <c r="H34">
        <f t="shared" si="3"/>
        <v>-0.9731183372332618</v>
      </c>
      <c r="I34">
        <f t="shared" si="4"/>
        <v>0.23030567023061266</v>
      </c>
    </row>
    <row r="35" spans="1:9" x14ac:dyDescent="0.3">
      <c r="E35" s="18"/>
    </row>
    <row r="36" spans="1:9" x14ac:dyDescent="0.3">
      <c r="E36" s="18"/>
    </row>
    <row r="37" spans="1:9" x14ac:dyDescent="0.3">
      <c r="E37" s="18"/>
    </row>
    <row r="38" spans="1:9" x14ac:dyDescent="0.3">
      <c r="E38" s="18"/>
    </row>
    <row r="39" spans="1:9" x14ac:dyDescent="0.3">
      <c r="E39" s="18"/>
    </row>
    <row r="40" spans="1:9" x14ac:dyDescent="0.3">
      <c r="E40" s="18"/>
    </row>
    <row r="41" spans="1:9" x14ac:dyDescent="0.3">
      <c r="E41" s="18"/>
    </row>
    <row r="42" spans="1:9" x14ac:dyDescent="0.3">
      <c r="E42" s="18"/>
    </row>
    <row r="43" spans="1:9" x14ac:dyDescent="0.3">
      <c r="E43" s="18"/>
    </row>
    <row r="44" spans="1:9" x14ac:dyDescent="0.3">
      <c r="E44" s="18"/>
    </row>
    <row r="45" spans="1:9" x14ac:dyDescent="0.3">
      <c r="E45" s="18"/>
    </row>
    <row r="46" spans="1:9" x14ac:dyDescent="0.3">
      <c r="E46" s="18"/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1970</v>
      </c>
      <c r="B2" s="2">
        <v>91.12</v>
      </c>
    </row>
    <row r="3" spans="1:2" x14ac:dyDescent="0.3">
      <c r="A3" s="18">
        <v>1971</v>
      </c>
      <c r="B3" s="2">
        <v>70.44</v>
      </c>
    </row>
    <row r="4" spans="1:2" x14ac:dyDescent="0.3">
      <c r="A4" s="18">
        <v>1972</v>
      </c>
      <c r="B4" s="2">
        <v>168.01</v>
      </c>
    </row>
    <row r="5" spans="1:2" x14ac:dyDescent="0.3">
      <c r="A5" s="18">
        <v>1973</v>
      </c>
      <c r="B5" s="2">
        <v>149.03</v>
      </c>
    </row>
    <row r="6" spans="1:2" x14ac:dyDescent="0.3">
      <c r="A6" s="18">
        <v>1974</v>
      </c>
      <c r="B6" s="2">
        <v>80.25</v>
      </c>
    </row>
    <row r="7" spans="1:2" x14ac:dyDescent="0.3">
      <c r="A7" s="18">
        <v>1975</v>
      </c>
      <c r="B7" s="2">
        <v>76.430000000000007</v>
      </c>
    </row>
    <row r="8" spans="1:2" x14ac:dyDescent="0.3">
      <c r="A8" s="18">
        <v>1976</v>
      </c>
      <c r="B8" s="2">
        <v>79.94</v>
      </c>
    </row>
    <row r="9" spans="1:2" x14ac:dyDescent="0.3">
      <c r="A9" s="18">
        <v>1977</v>
      </c>
      <c r="B9" s="2">
        <v>93.4</v>
      </c>
    </row>
    <row r="10" spans="1:2" x14ac:dyDescent="0.3">
      <c r="A10" s="18">
        <v>1978</v>
      </c>
      <c r="B10" s="2">
        <v>45.82</v>
      </c>
    </row>
    <row r="11" spans="1:2" x14ac:dyDescent="0.3">
      <c r="A11" s="18">
        <v>1979</v>
      </c>
      <c r="B11" s="2">
        <v>99.83</v>
      </c>
    </row>
    <row r="12" spans="1:2" x14ac:dyDescent="0.3">
      <c r="A12" s="18">
        <v>1980</v>
      </c>
      <c r="B12" s="2">
        <v>83.94</v>
      </c>
    </row>
    <row r="13" spans="1:2" x14ac:dyDescent="0.3">
      <c r="A13" s="18">
        <v>1981</v>
      </c>
      <c r="B13" s="2">
        <v>54.95</v>
      </c>
    </row>
    <row r="14" spans="1:2" x14ac:dyDescent="0.3">
      <c r="A14" s="18">
        <v>1982</v>
      </c>
      <c r="B14" s="2">
        <v>94.86</v>
      </c>
    </row>
    <row r="15" spans="1:2" x14ac:dyDescent="0.3">
      <c r="A15" s="18">
        <v>1983</v>
      </c>
      <c r="B15" s="2">
        <v>213.88</v>
      </c>
    </row>
    <row r="16" spans="1:2" x14ac:dyDescent="0.3">
      <c r="A16" s="18">
        <v>1984</v>
      </c>
      <c r="B16" s="2">
        <v>134.76</v>
      </c>
    </row>
    <row r="17" spans="1:2" x14ac:dyDescent="0.3">
      <c r="A17" s="18">
        <v>1985</v>
      </c>
      <c r="B17" s="2">
        <v>101.2</v>
      </c>
    </row>
    <row r="18" spans="1:2" x14ac:dyDescent="0.3">
      <c r="A18" s="18">
        <v>1986</v>
      </c>
      <c r="B18" s="2">
        <v>90.93</v>
      </c>
    </row>
    <row r="19" spans="1:2" x14ac:dyDescent="0.3">
      <c r="A19" s="18">
        <v>1987</v>
      </c>
      <c r="B19" s="2">
        <v>95.97</v>
      </c>
    </row>
    <row r="20" spans="1:2" x14ac:dyDescent="0.3">
      <c r="A20" s="18">
        <v>1988</v>
      </c>
      <c r="B20" s="2">
        <v>62.65</v>
      </c>
    </row>
    <row r="21" spans="1:2" x14ac:dyDescent="0.3">
      <c r="A21" s="18">
        <v>1989</v>
      </c>
      <c r="B21" s="2">
        <v>84.2</v>
      </c>
    </row>
    <row r="22" spans="1:2" x14ac:dyDescent="0.3">
      <c r="A22" s="18">
        <v>1991</v>
      </c>
      <c r="B22" s="2">
        <v>60.03</v>
      </c>
    </row>
    <row r="23" spans="1:2" x14ac:dyDescent="0.3">
      <c r="A23" s="18">
        <v>1993</v>
      </c>
      <c r="B23" s="2">
        <v>44.44</v>
      </c>
    </row>
    <row r="24" spans="1:2" x14ac:dyDescent="0.3">
      <c r="A24" s="18">
        <v>1994</v>
      </c>
      <c r="B24" s="2">
        <v>86.75</v>
      </c>
    </row>
    <row r="25" spans="1:2" x14ac:dyDescent="0.3">
      <c r="A25" s="18">
        <v>1996</v>
      </c>
      <c r="B25" s="2">
        <v>106.29</v>
      </c>
    </row>
    <row r="26" spans="1:2" x14ac:dyDescent="0.3">
      <c r="A26" s="18">
        <v>1997</v>
      </c>
      <c r="B26" s="2">
        <v>160.04</v>
      </c>
    </row>
    <row r="27" spans="1:2" x14ac:dyDescent="0.3">
      <c r="A27" s="18">
        <v>1998</v>
      </c>
      <c r="B27" s="2">
        <v>220.05</v>
      </c>
    </row>
    <row r="28" spans="1:2" x14ac:dyDescent="0.3">
      <c r="A28" s="18">
        <v>1999</v>
      </c>
      <c r="B28" s="2">
        <v>63.6</v>
      </c>
    </row>
    <row r="29" spans="1:2" x14ac:dyDescent="0.3">
      <c r="A29" s="18">
        <v>2000</v>
      </c>
      <c r="B29" s="2">
        <v>86.52</v>
      </c>
    </row>
    <row r="30" spans="1:2" x14ac:dyDescent="0.3">
      <c r="A30" s="18">
        <v>2001</v>
      </c>
      <c r="B30" s="2">
        <v>117.06</v>
      </c>
    </row>
    <row r="31" spans="1:2" x14ac:dyDescent="0.3">
      <c r="A31" s="18">
        <v>2002</v>
      </c>
      <c r="B31" s="2">
        <v>141.44</v>
      </c>
    </row>
    <row r="32" spans="1:2" x14ac:dyDescent="0.3">
      <c r="A32" s="18">
        <v>2003</v>
      </c>
      <c r="B32" s="2">
        <v>88.75</v>
      </c>
    </row>
    <row r="33" spans="1:2" x14ac:dyDescent="0.3">
      <c r="A33" s="18">
        <v>2004</v>
      </c>
      <c r="B33" s="2">
        <v>54.81</v>
      </c>
    </row>
    <row r="34" spans="1:2" x14ac:dyDescent="0.3">
      <c r="A34" s="18">
        <v>2005</v>
      </c>
      <c r="B34" s="2">
        <v>113.53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3"/>
  <sheetViews>
    <sheetView zoomScaleNormal="100" workbookViewId="0">
      <selection activeCell="B23" sqref="B23"/>
    </sheetView>
  </sheetViews>
  <sheetFormatPr defaultRowHeight="14.4" x14ac:dyDescent="0.3"/>
  <cols>
    <col min="1" max="1" width="5" customWidth="1"/>
    <col min="2" max="2" width="9.109375" customWidth="1"/>
  </cols>
  <sheetData>
    <row r="1" spans="2:9" x14ac:dyDescent="0.3">
      <c r="B1" t="s">
        <v>33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33</v>
      </c>
      <c r="D13" s="7">
        <v>0</v>
      </c>
      <c r="E13" s="7">
        <v>33</v>
      </c>
      <c r="F13" s="8">
        <v>44.44</v>
      </c>
      <c r="G13" s="8">
        <v>220.05</v>
      </c>
      <c r="H13" s="8">
        <v>100.45212121212121</v>
      </c>
      <c r="I13" s="8">
        <v>43.055499776275369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6.0606060606060608E-2</v>
      </c>
    </row>
    <row r="19" spans="2:10" x14ac:dyDescent="0.3">
      <c r="B19" s="3" t="s">
        <v>20</v>
      </c>
      <c r="C19" s="12">
        <v>32</v>
      </c>
    </row>
    <row r="20" spans="2:10" x14ac:dyDescent="0.3">
      <c r="B20" s="3" t="s">
        <v>21</v>
      </c>
      <c r="C20" s="12">
        <v>0</v>
      </c>
    </row>
    <row r="21" spans="2:10" x14ac:dyDescent="0.3">
      <c r="B21" s="3" t="s">
        <v>22</v>
      </c>
      <c r="C21" s="12">
        <v>0.63383204818817551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  <c r="D33" s="15">
        <v>0.31952380952380954</v>
      </c>
    </row>
    <row r="34" spans="2:5" x14ac:dyDescent="0.3">
      <c r="B34" s="14" t="s">
        <v>31</v>
      </c>
      <c r="D34" s="16">
        <v>0.17459117647058733</v>
      </c>
      <c r="E34" s="17">
        <v>0.52099702380952406</v>
      </c>
    </row>
    <row r="53" spans="7:7" x14ac:dyDescent="0.3">
      <c r="G53" t="s">
        <v>32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289562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2016-10-15T01:04:38Z</dcterms:created>
  <dcterms:modified xsi:type="dcterms:W3CDTF">2018-05-31T21:19:34Z</dcterms:modified>
</cp:coreProperties>
</file>