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68EB23AA-0C9D-4FCC-9456-55E630CCF57E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2" sheetId="6" r:id="rId5"/>
  </sheets>
  <externalReferences>
    <externalReference r:id="rId6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</calcChain>
</file>

<file path=xl/sharedStrings.xml><?xml version="1.0" encoding="utf-8"?>
<sst xmlns="http://schemas.openxmlformats.org/spreadsheetml/2006/main" count="46" uniqueCount="40">
  <si>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</si>
  <si>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</si>
  <si>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</si>
  <si>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</si>
  <si>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</si>
  <si>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</si>
  <si>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</si>
  <si>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</si>
  <si>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</si>
  <si>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</si>
  <si>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</si>
  <si>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</si>
  <si>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</si>
  <si>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</si>
  <si>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</si>
  <si>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</si>
  <si>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</si>
  <si>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</si>
  <si>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</si>
  <si>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</si>
  <si>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</si>
  <si>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</si>
  <si>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</si>
  <si>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</si>
  <si>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</si>
  <si>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</si>
  <si>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</si>
  <si>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</si>
  <si>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The p-value is computed using an exact method.</t>
  </si>
  <si>
    <t>Time series: Workbook = 74370000_MK.xlsx / Sheet = Plan1 / Range = Plan1!$E$1:$E$37 / 36 rows and 1 column</t>
  </si>
  <si>
    <t>Date data: Workbook = 74370000_MK.xlsx / Sheet = Plan1 / Range = Plan1!$B$1:$B$37 / 36 rows and 1 column</t>
  </si>
  <si>
    <t>As the computed p-value is greater than the significance level alpha=0.05, one cannot reject the null hypothesis H0.</t>
  </si>
  <si>
    <t>The risk to reject the null hypothesis H0 while it is true is 16.20%.</t>
  </si>
  <si>
    <r>
      <t>XLSTAT 2016.06.36438  - Mann-Kendall trend tests - Start time: 2016-10-29 at 5:18:01 PM / End time: 2016-10-29 at 5:18:01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</si>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</sst>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tests2_HID'!$A$2:$A$37</c:f>
              <c:numCache>
                <c:formatCode>General</c:formatCode>
                <c:ptCount val="3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'Mann-Kendall trend tests2_HID'!$B$2:$B$37</c:f>
              <c:numCache>
                <c:formatCode>0</c:formatCode>
                <c:ptCount val="36"/>
                <c:pt idx="0">
                  <c:v>73.64</c:v>
                </c:pt>
                <c:pt idx="1">
                  <c:v>45.14</c:v>
                </c:pt>
                <c:pt idx="2">
                  <c:v>23.55</c:v>
                </c:pt>
                <c:pt idx="3">
                  <c:v>64.569999999999993</c:v>
                </c:pt>
                <c:pt idx="4">
                  <c:v>127.47</c:v>
                </c:pt>
                <c:pt idx="5">
                  <c:v>88.61</c:v>
                </c:pt>
                <c:pt idx="6">
                  <c:v>71.47</c:v>
                </c:pt>
                <c:pt idx="7">
                  <c:v>61.85</c:v>
                </c:pt>
                <c:pt idx="8">
                  <c:v>63.26</c:v>
                </c:pt>
                <c:pt idx="9">
                  <c:v>31.76</c:v>
                </c:pt>
                <c:pt idx="10">
                  <c:v>56.12</c:v>
                </c:pt>
                <c:pt idx="11">
                  <c:v>102.82</c:v>
                </c:pt>
                <c:pt idx="12">
                  <c:v>28.97</c:v>
                </c:pt>
                <c:pt idx="13">
                  <c:v>85.97</c:v>
                </c:pt>
                <c:pt idx="14">
                  <c:v>67.819999999999993</c:v>
                </c:pt>
                <c:pt idx="15">
                  <c:v>100.55</c:v>
                </c:pt>
                <c:pt idx="16">
                  <c:v>55.45</c:v>
                </c:pt>
                <c:pt idx="17">
                  <c:v>66.540000000000006</c:v>
                </c:pt>
                <c:pt idx="18">
                  <c:v>107.34</c:v>
                </c:pt>
                <c:pt idx="19">
                  <c:v>127.64</c:v>
                </c:pt>
                <c:pt idx="20">
                  <c:v>59.1</c:v>
                </c:pt>
                <c:pt idx="21">
                  <c:v>71.52</c:v>
                </c:pt>
                <c:pt idx="22">
                  <c:v>69.3</c:v>
                </c:pt>
                <c:pt idx="23">
                  <c:v>94.84</c:v>
                </c:pt>
                <c:pt idx="24">
                  <c:v>68.5</c:v>
                </c:pt>
                <c:pt idx="25">
                  <c:v>46.27</c:v>
                </c:pt>
                <c:pt idx="26">
                  <c:v>70.52</c:v>
                </c:pt>
                <c:pt idx="27">
                  <c:v>47.71</c:v>
                </c:pt>
                <c:pt idx="28">
                  <c:v>61.38</c:v>
                </c:pt>
                <c:pt idx="29">
                  <c:v>82.21</c:v>
                </c:pt>
                <c:pt idx="30">
                  <c:v>74.97</c:v>
                </c:pt>
                <c:pt idx="31">
                  <c:v>92.37</c:v>
                </c:pt>
                <c:pt idx="32">
                  <c:v>51.68</c:v>
                </c:pt>
                <c:pt idx="33">
                  <c:v>74.650000000000006</c:v>
                </c:pt>
                <c:pt idx="34">
                  <c:v>112.08</c:v>
                </c:pt>
                <c:pt idx="35">
                  <c:v>118.06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C-4847-BADC-3146B6A9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1824"/>
        <c:axId val="136610944"/>
      </c:scatterChart>
      <c:valAx>
        <c:axId val="136141824"/>
        <c:scaling>
          <c:orientation val="minMax"/>
          <c:max val="2020"/>
          <c:min val="197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6610944"/>
        <c:crosses val="autoZero"/>
        <c:crossBetween val="midCat"/>
      </c:valAx>
      <c:valAx>
        <c:axId val="136610944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614182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RefEditT,RefEdit0,Plan1!$E$1:$E$37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RefEditDate,RefEdit0,Plan1!$B$1:$B$37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3073" name="BT28956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25" zoomScale="55" zoomScaleNormal="55" workbookViewId="0">
      <selection activeCell="G45" sqref="G45:M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281</v>
      </c>
      <c r="B2">
        <v>1979</v>
      </c>
      <c r="C2" s="19">
        <v>29134</v>
      </c>
      <c r="D2">
        <v>964</v>
      </c>
      <c r="E2" s="18">
        <f>C2-DATE(YEAR(C2),1,0)</f>
        <v>279</v>
      </c>
      <c r="F2">
        <f>DATE(YEAR(C2)+1,1,1)-DATE(YEAR(C2),1,1)</f>
        <v>365</v>
      </c>
      <c r="G2">
        <f>E2*(2*PI()/F2)</f>
        <v>4.8027635635701493</v>
      </c>
      <c r="H2">
        <f>COS(G2)</f>
        <v>9.0251610031040694E-2</v>
      </c>
      <c r="I2">
        <f>SIN(G2)</f>
        <v>-0.99591899614717916</v>
      </c>
    </row>
    <row r="3" spans="1:9" x14ac:dyDescent="0.3">
      <c r="A3">
        <v>293</v>
      </c>
      <c r="B3">
        <v>1980</v>
      </c>
      <c r="C3" s="19">
        <v>29351</v>
      </c>
      <c r="D3">
        <v>651</v>
      </c>
      <c r="E3" s="18">
        <f t="shared" ref="E3:E37" si="0">C3-DATE(YEAR(C3),1,0)</f>
        <v>131</v>
      </c>
      <c r="F3">
        <f t="shared" ref="F3:F37" si="1">DATE(YEAR(C3)+1,1,1)-DATE(YEAR(C3),1,1)</f>
        <v>366</v>
      </c>
      <c r="G3">
        <f t="shared" ref="G3:G37" si="2">E3*(2*PI()/F3)</f>
        <v>2.2488996591271198</v>
      </c>
      <c r="H3">
        <f t="shared" ref="H3:H37" si="3">COS(G3)</f>
        <v>-0.62731709687429382</v>
      </c>
      <c r="I3">
        <f t="shared" ref="I3:I37" si="4">SIN(G3)</f>
        <v>0.7787639308347607</v>
      </c>
    </row>
    <row r="4" spans="1:9" x14ac:dyDescent="0.3">
      <c r="A4">
        <v>305</v>
      </c>
      <c r="B4">
        <v>1981</v>
      </c>
      <c r="C4" s="19">
        <v>29941</v>
      </c>
      <c r="D4">
        <v>233</v>
      </c>
      <c r="E4" s="18">
        <f t="shared" si="0"/>
        <v>355</v>
      </c>
      <c r="F4">
        <f t="shared" si="1"/>
        <v>365</v>
      </c>
      <c r="G4">
        <f t="shared" si="2"/>
        <v>6.1110432439691866</v>
      </c>
      <c r="H4">
        <f t="shared" si="3"/>
        <v>0.98522010675606064</v>
      </c>
      <c r="I4">
        <f t="shared" si="4"/>
        <v>-0.17129314418147781</v>
      </c>
    </row>
    <row r="5" spans="1:9" x14ac:dyDescent="0.3">
      <c r="A5">
        <v>317</v>
      </c>
      <c r="B5">
        <v>1982</v>
      </c>
      <c r="C5" s="19">
        <v>30248</v>
      </c>
      <c r="D5">
        <v>778</v>
      </c>
      <c r="E5" s="18">
        <f t="shared" si="0"/>
        <v>297</v>
      </c>
      <c r="F5">
        <f t="shared" si="1"/>
        <v>365</v>
      </c>
      <c r="G5">
        <f t="shared" si="2"/>
        <v>5.1126192773488688</v>
      </c>
      <c r="H5">
        <f t="shared" si="3"/>
        <v>0.38963044953078774</v>
      </c>
      <c r="I5">
        <f t="shared" si="4"/>
        <v>-0.92097128771663461</v>
      </c>
    </row>
    <row r="6" spans="1:9" x14ac:dyDescent="0.3">
      <c r="A6">
        <v>329</v>
      </c>
      <c r="B6">
        <v>1983</v>
      </c>
      <c r="C6" s="19">
        <v>30505</v>
      </c>
      <c r="D6">
        <v>1098</v>
      </c>
      <c r="E6" s="18">
        <f t="shared" si="0"/>
        <v>189</v>
      </c>
      <c r="F6">
        <f t="shared" si="1"/>
        <v>365</v>
      </c>
      <c r="G6">
        <f t="shared" si="2"/>
        <v>3.2534849946765525</v>
      </c>
      <c r="H6">
        <f t="shared" si="3"/>
        <v>-0.99374658043617814</v>
      </c>
      <c r="I6">
        <f t="shared" si="4"/>
        <v>-0.11165900712169399</v>
      </c>
    </row>
    <row r="7" spans="1:9" x14ac:dyDescent="0.3">
      <c r="A7">
        <v>341</v>
      </c>
      <c r="B7">
        <v>1984</v>
      </c>
      <c r="C7" s="19">
        <v>30900</v>
      </c>
      <c r="D7">
        <v>1125</v>
      </c>
      <c r="E7" s="18">
        <f t="shared" si="0"/>
        <v>219</v>
      </c>
      <c r="F7">
        <f t="shared" si="1"/>
        <v>366</v>
      </c>
      <c r="G7">
        <f t="shared" si="2"/>
        <v>3.7596108805254902</v>
      </c>
      <c r="H7">
        <f t="shared" si="3"/>
        <v>-0.81502833751681136</v>
      </c>
      <c r="I7">
        <f t="shared" si="4"/>
        <v>-0.57942109820456367</v>
      </c>
    </row>
    <row r="8" spans="1:9" x14ac:dyDescent="0.3">
      <c r="A8">
        <v>353</v>
      </c>
      <c r="B8">
        <v>1985</v>
      </c>
      <c r="C8" s="19">
        <v>31176</v>
      </c>
      <c r="D8">
        <v>1028</v>
      </c>
      <c r="E8" s="18">
        <f t="shared" si="0"/>
        <v>129</v>
      </c>
      <c r="F8">
        <f t="shared" si="1"/>
        <v>365</v>
      </c>
      <c r="G8">
        <f t="shared" si="2"/>
        <v>2.2206326154141549</v>
      </c>
      <c r="H8">
        <f t="shared" si="3"/>
        <v>-0.60505606964884884</v>
      </c>
      <c r="I8">
        <f t="shared" si="4"/>
        <v>0.79618286378261582</v>
      </c>
    </row>
    <row r="9" spans="1:9" x14ac:dyDescent="0.3">
      <c r="A9">
        <v>365</v>
      </c>
      <c r="B9">
        <v>1986</v>
      </c>
      <c r="C9" s="19">
        <v>31562</v>
      </c>
      <c r="D9">
        <v>478</v>
      </c>
      <c r="E9" s="18">
        <f t="shared" si="0"/>
        <v>150</v>
      </c>
      <c r="F9">
        <f t="shared" si="1"/>
        <v>365</v>
      </c>
      <c r="G9">
        <f t="shared" si="2"/>
        <v>2.582130948155994</v>
      </c>
      <c r="H9">
        <f t="shared" si="3"/>
        <v>-0.84754092289283089</v>
      </c>
      <c r="I9">
        <f t="shared" si="4"/>
        <v>0.5307300481619337</v>
      </c>
    </row>
    <row r="10" spans="1:9" x14ac:dyDescent="0.3">
      <c r="A10">
        <v>377</v>
      </c>
      <c r="B10">
        <v>1987</v>
      </c>
      <c r="C10" s="19">
        <v>31881</v>
      </c>
      <c r="D10">
        <v>662</v>
      </c>
      <c r="E10" s="18">
        <f t="shared" si="0"/>
        <v>104</v>
      </c>
      <c r="F10">
        <f t="shared" si="1"/>
        <v>365</v>
      </c>
      <c r="G10">
        <f t="shared" si="2"/>
        <v>1.7902774573881559</v>
      </c>
      <c r="H10">
        <f t="shared" si="3"/>
        <v>-0.21772323039653155</v>
      </c>
      <c r="I10">
        <f t="shared" si="4"/>
        <v>0.9760105506323683</v>
      </c>
    </row>
    <row r="11" spans="1:9" x14ac:dyDescent="0.3">
      <c r="A11">
        <v>389</v>
      </c>
      <c r="B11">
        <v>1988</v>
      </c>
      <c r="C11" s="19">
        <v>32260</v>
      </c>
      <c r="D11">
        <v>396</v>
      </c>
      <c r="E11" s="18">
        <f t="shared" si="0"/>
        <v>118</v>
      </c>
      <c r="F11">
        <f t="shared" si="1"/>
        <v>366</v>
      </c>
      <c r="G11">
        <f t="shared" si="2"/>
        <v>2.0257264105114512</v>
      </c>
      <c r="H11">
        <f t="shared" si="3"/>
        <v>-0.43939950965914143</v>
      </c>
      <c r="I11">
        <f t="shared" si="4"/>
        <v>0.89829175155475305</v>
      </c>
    </row>
    <row r="12" spans="1:9" x14ac:dyDescent="0.3">
      <c r="A12">
        <v>401</v>
      </c>
      <c r="B12">
        <v>1989</v>
      </c>
      <c r="C12" s="19">
        <v>32763</v>
      </c>
      <c r="D12">
        <v>743</v>
      </c>
      <c r="E12" s="18">
        <f t="shared" si="0"/>
        <v>255</v>
      </c>
      <c r="F12">
        <f t="shared" si="1"/>
        <v>365</v>
      </c>
      <c r="G12">
        <f t="shared" si="2"/>
        <v>4.3896226118651898</v>
      </c>
      <c r="H12">
        <f t="shared" si="3"/>
        <v>-0.31719128858910678</v>
      </c>
      <c r="I12">
        <f t="shared" si="4"/>
        <v>-0.9483615800121713</v>
      </c>
    </row>
    <row r="13" spans="1:9" x14ac:dyDescent="0.3">
      <c r="A13">
        <v>413</v>
      </c>
      <c r="B13">
        <v>1990</v>
      </c>
      <c r="C13" s="19">
        <v>33024</v>
      </c>
      <c r="D13">
        <v>1868</v>
      </c>
      <c r="E13" s="18">
        <f t="shared" si="0"/>
        <v>151</v>
      </c>
      <c r="F13">
        <f t="shared" si="1"/>
        <v>365</v>
      </c>
      <c r="G13">
        <f t="shared" si="2"/>
        <v>2.5993451544770343</v>
      </c>
      <c r="H13">
        <f t="shared" si="3"/>
        <v>-0.85655099590100359</v>
      </c>
      <c r="I13">
        <f t="shared" si="4"/>
        <v>0.51606239101585283</v>
      </c>
    </row>
    <row r="14" spans="1:9" x14ac:dyDescent="0.3">
      <c r="A14">
        <v>425</v>
      </c>
      <c r="B14">
        <v>1991</v>
      </c>
      <c r="C14" s="19">
        <v>33408</v>
      </c>
      <c r="D14">
        <v>548</v>
      </c>
      <c r="E14" s="18">
        <f t="shared" si="0"/>
        <v>170</v>
      </c>
      <c r="F14">
        <f t="shared" si="1"/>
        <v>365</v>
      </c>
      <c r="G14">
        <f t="shared" si="2"/>
        <v>2.9264150745767936</v>
      </c>
      <c r="H14">
        <f t="shared" si="3"/>
        <v>-0.9769384927771817</v>
      </c>
      <c r="I14">
        <f t="shared" si="4"/>
        <v>0.21352091543979612</v>
      </c>
    </row>
    <row r="15" spans="1:9" x14ac:dyDescent="0.3">
      <c r="A15">
        <v>437</v>
      </c>
      <c r="B15">
        <v>1992</v>
      </c>
      <c r="C15" s="19">
        <v>33752</v>
      </c>
      <c r="D15">
        <v>1696</v>
      </c>
      <c r="E15" s="18">
        <f t="shared" si="0"/>
        <v>149</v>
      </c>
      <c r="F15">
        <f t="shared" si="1"/>
        <v>366</v>
      </c>
      <c r="G15">
        <f t="shared" si="2"/>
        <v>2.5579087725949683</v>
      </c>
      <c r="H15">
        <f t="shared" si="3"/>
        <v>-0.83443812371384729</v>
      </c>
      <c r="I15">
        <f t="shared" si="4"/>
        <v>0.55110164007460005</v>
      </c>
    </row>
    <row r="16" spans="1:9" x14ac:dyDescent="0.3">
      <c r="A16">
        <v>449</v>
      </c>
      <c r="B16">
        <v>1993</v>
      </c>
      <c r="C16" s="19">
        <v>34245</v>
      </c>
      <c r="D16">
        <v>966</v>
      </c>
      <c r="E16" s="18">
        <f t="shared" si="0"/>
        <v>276</v>
      </c>
      <c r="F16">
        <f t="shared" si="1"/>
        <v>365</v>
      </c>
      <c r="G16">
        <f t="shared" si="2"/>
        <v>4.7511209446070293</v>
      </c>
      <c r="H16">
        <f t="shared" si="3"/>
        <v>3.8722280892173992E-2</v>
      </c>
      <c r="I16">
        <f t="shared" si="4"/>
        <v>-0.99925001123968349</v>
      </c>
    </row>
    <row r="17" spans="1:9" x14ac:dyDescent="0.3">
      <c r="A17">
        <v>461</v>
      </c>
      <c r="B17">
        <v>1994</v>
      </c>
      <c r="C17" s="19">
        <v>34627</v>
      </c>
      <c r="D17">
        <v>968</v>
      </c>
      <c r="E17" s="18">
        <f t="shared" si="0"/>
        <v>293</v>
      </c>
      <c r="F17">
        <f t="shared" si="1"/>
        <v>365</v>
      </c>
      <c r="G17">
        <f t="shared" si="2"/>
        <v>5.0437624520647084</v>
      </c>
      <c r="H17">
        <f t="shared" si="3"/>
        <v>0.32534208471197951</v>
      </c>
      <c r="I17">
        <f t="shared" si="4"/>
        <v>-0.9455963874271428</v>
      </c>
    </row>
    <row r="18" spans="1:9" x14ac:dyDescent="0.3">
      <c r="A18">
        <v>473</v>
      </c>
      <c r="B18">
        <v>1995</v>
      </c>
      <c r="C18" s="19">
        <v>34976</v>
      </c>
      <c r="D18">
        <v>756</v>
      </c>
      <c r="E18" s="18">
        <f t="shared" si="0"/>
        <v>277</v>
      </c>
      <c r="F18">
        <f t="shared" si="1"/>
        <v>365</v>
      </c>
      <c r="G18">
        <f t="shared" si="2"/>
        <v>4.7683351509280696</v>
      </c>
      <c r="H18">
        <f t="shared" si="3"/>
        <v>5.5916990100603019E-2</v>
      </c>
      <c r="I18">
        <f t="shared" si="4"/>
        <v>-0.99843542115556427</v>
      </c>
    </row>
    <row r="19" spans="1:9" x14ac:dyDescent="0.3">
      <c r="A19">
        <v>485</v>
      </c>
      <c r="B19">
        <v>1996</v>
      </c>
      <c r="C19" s="19">
        <v>35308</v>
      </c>
      <c r="D19">
        <v>563</v>
      </c>
      <c r="E19" s="18">
        <f t="shared" si="0"/>
        <v>244</v>
      </c>
      <c r="F19">
        <f t="shared" si="1"/>
        <v>366</v>
      </c>
      <c r="G19">
        <f t="shared" si="2"/>
        <v>4.1887902047863905</v>
      </c>
      <c r="H19">
        <f t="shared" si="3"/>
        <v>-0.50000000000000044</v>
      </c>
      <c r="I19">
        <f t="shared" si="4"/>
        <v>-0.86602540378443837</v>
      </c>
    </row>
    <row r="20" spans="1:9" x14ac:dyDescent="0.3">
      <c r="A20">
        <v>497</v>
      </c>
      <c r="B20">
        <v>1997</v>
      </c>
      <c r="C20" s="19">
        <v>35645</v>
      </c>
      <c r="D20">
        <v>1360</v>
      </c>
      <c r="E20" s="18">
        <f t="shared" si="0"/>
        <v>215</v>
      </c>
      <c r="F20">
        <f t="shared" si="1"/>
        <v>365</v>
      </c>
      <c r="G20">
        <f t="shared" si="2"/>
        <v>3.7010543590235918</v>
      </c>
      <c r="H20">
        <f t="shared" si="3"/>
        <v>-0.84754092289283123</v>
      </c>
      <c r="I20">
        <f t="shared" si="4"/>
        <v>-0.53073004816193314</v>
      </c>
    </row>
    <row r="21" spans="1:9" x14ac:dyDescent="0.3">
      <c r="A21">
        <v>509</v>
      </c>
      <c r="B21">
        <v>1998</v>
      </c>
      <c r="C21" s="19">
        <v>35929</v>
      </c>
      <c r="D21">
        <v>1292</v>
      </c>
      <c r="E21" s="18">
        <f t="shared" si="0"/>
        <v>134</v>
      </c>
      <c r="F21">
        <f t="shared" si="1"/>
        <v>365</v>
      </c>
      <c r="G21">
        <f t="shared" si="2"/>
        <v>2.3067036470193547</v>
      </c>
      <c r="H21">
        <f t="shared" si="3"/>
        <v>-0.67125995756753132</v>
      </c>
      <c r="I21">
        <f t="shared" si="4"/>
        <v>0.74122201084859596</v>
      </c>
    </row>
    <row r="22" spans="1:9" x14ac:dyDescent="0.3">
      <c r="A22">
        <v>521</v>
      </c>
      <c r="B22">
        <v>1999</v>
      </c>
      <c r="C22" s="19">
        <v>36344</v>
      </c>
      <c r="D22">
        <v>1292</v>
      </c>
      <c r="E22" s="18">
        <f t="shared" si="0"/>
        <v>184</v>
      </c>
      <c r="F22">
        <f t="shared" si="1"/>
        <v>365</v>
      </c>
      <c r="G22">
        <f t="shared" si="2"/>
        <v>3.1674139630713527</v>
      </c>
      <c r="H22">
        <f t="shared" si="3"/>
        <v>-0.99966664851051124</v>
      </c>
      <c r="I22">
        <f t="shared" si="4"/>
        <v>-2.5818440227132391E-2</v>
      </c>
    </row>
    <row r="23" spans="1:9" x14ac:dyDescent="0.3">
      <c r="A23">
        <v>533</v>
      </c>
      <c r="B23">
        <v>2000</v>
      </c>
      <c r="C23" s="19">
        <v>36812</v>
      </c>
      <c r="D23">
        <v>1366.8</v>
      </c>
      <c r="E23" s="18">
        <f t="shared" si="0"/>
        <v>287</v>
      </c>
      <c r="F23">
        <f t="shared" si="1"/>
        <v>366</v>
      </c>
      <c r="G23">
        <f t="shared" si="2"/>
        <v>4.9269786425151398</v>
      </c>
      <c r="H23">
        <f t="shared" si="3"/>
        <v>0.21294651993841537</v>
      </c>
      <c r="I23">
        <f t="shared" si="4"/>
        <v>-0.97706385648335092</v>
      </c>
    </row>
    <row r="24" spans="1:9" x14ac:dyDescent="0.3">
      <c r="A24">
        <v>545</v>
      </c>
      <c r="B24">
        <v>2001</v>
      </c>
      <c r="C24" s="19">
        <v>37162</v>
      </c>
      <c r="D24">
        <v>834.1</v>
      </c>
      <c r="E24" s="18">
        <f t="shared" si="0"/>
        <v>271</v>
      </c>
      <c r="F24">
        <f t="shared" si="1"/>
        <v>365</v>
      </c>
      <c r="G24">
        <f t="shared" si="2"/>
        <v>4.6650499130018295</v>
      </c>
      <c r="H24">
        <f t="shared" si="3"/>
        <v>-4.7321388322432323E-2</v>
      </c>
      <c r="I24">
        <f t="shared" si="4"/>
        <v>-0.99887971558503352</v>
      </c>
    </row>
    <row r="25" spans="1:9" x14ac:dyDescent="0.3">
      <c r="A25">
        <v>557</v>
      </c>
      <c r="B25">
        <v>2002</v>
      </c>
      <c r="C25" s="19">
        <v>37597</v>
      </c>
      <c r="D25">
        <v>645.4</v>
      </c>
      <c r="E25" s="18">
        <f t="shared" si="0"/>
        <v>341</v>
      </c>
      <c r="F25">
        <f t="shared" si="1"/>
        <v>365</v>
      </c>
      <c r="G25">
        <f t="shared" si="2"/>
        <v>5.8700443554746267</v>
      </c>
      <c r="H25">
        <f t="shared" si="3"/>
        <v>0.91586428826728683</v>
      </c>
      <c r="I25">
        <f t="shared" si="4"/>
        <v>-0.40148798920597373</v>
      </c>
    </row>
    <row r="26" spans="1:9" x14ac:dyDescent="0.3">
      <c r="A26">
        <v>569</v>
      </c>
      <c r="B26">
        <v>2003</v>
      </c>
      <c r="C26" s="19">
        <v>37971</v>
      </c>
      <c r="D26">
        <v>457.3</v>
      </c>
      <c r="E26" s="18">
        <f t="shared" si="0"/>
        <v>350</v>
      </c>
      <c r="F26">
        <f t="shared" si="1"/>
        <v>365</v>
      </c>
      <c r="G26">
        <f t="shared" si="2"/>
        <v>6.0249722123639868</v>
      </c>
      <c r="H26">
        <f t="shared" si="3"/>
        <v>0.9668478136052775</v>
      </c>
      <c r="I26">
        <f t="shared" si="4"/>
        <v>-0.25535329511618721</v>
      </c>
    </row>
    <row r="27" spans="1:9" x14ac:dyDescent="0.3">
      <c r="A27">
        <v>581</v>
      </c>
      <c r="B27">
        <v>2004</v>
      </c>
      <c r="C27" s="19">
        <v>38284</v>
      </c>
      <c r="D27">
        <v>283</v>
      </c>
      <c r="E27" s="18">
        <f t="shared" si="0"/>
        <v>298</v>
      </c>
      <c r="F27">
        <f t="shared" si="1"/>
        <v>366</v>
      </c>
      <c r="G27">
        <f t="shared" si="2"/>
        <v>5.1158175451899366</v>
      </c>
      <c r="H27">
        <f t="shared" si="3"/>
        <v>0.39257396461417188</v>
      </c>
      <c r="I27">
        <f t="shared" si="4"/>
        <v>-0.91972043703894657</v>
      </c>
    </row>
    <row r="28" spans="1:9" x14ac:dyDescent="0.3">
      <c r="A28">
        <v>593</v>
      </c>
      <c r="B28">
        <v>2005</v>
      </c>
      <c r="C28" s="19">
        <v>38517</v>
      </c>
      <c r="D28">
        <v>1203</v>
      </c>
      <c r="E28" s="18">
        <f t="shared" si="0"/>
        <v>165</v>
      </c>
      <c r="F28">
        <f t="shared" si="1"/>
        <v>365</v>
      </c>
      <c r="G28">
        <f t="shared" si="2"/>
        <v>2.8403440429715938</v>
      </c>
      <c r="H28">
        <f t="shared" si="3"/>
        <v>-0.95496675485525517</v>
      </c>
      <c r="I28">
        <f t="shared" si="4"/>
        <v>0.2967128192734903</v>
      </c>
    </row>
    <row r="29" spans="1:9" x14ac:dyDescent="0.3">
      <c r="A29">
        <v>605</v>
      </c>
      <c r="B29">
        <v>2006</v>
      </c>
      <c r="C29" s="19">
        <v>39040</v>
      </c>
      <c r="D29">
        <v>547</v>
      </c>
      <c r="E29" s="18">
        <f t="shared" si="0"/>
        <v>323</v>
      </c>
      <c r="F29">
        <f t="shared" si="1"/>
        <v>365</v>
      </c>
      <c r="G29">
        <f t="shared" si="2"/>
        <v>5.5601886416959072</v>
      </c>
      <c r="H29">
        <f t="shared" si="3"/>
        <v>0.749826401204568</v>
      </c>
      <c r="I29">
        <f t="shared" si="4"/>
        <v>-0.66163461824227898</v>
      </c>
    </row>
    <row r="30" spans="1:9" x14ac:dyDescent="0.3">
      <c r="A30">
        <v>1</v>
      </c>
      <c r="B30">
        <v>2008</v>
      </c>
      <c r="C30" s="19">
        <v>39750</v>
      </c>
      <c r="D30">
        <v>897</v>
      </c>
      <c r="E30" s="18">
        <f t="shared" si="0"/>
        <v>303</v>
      </c>
      <c r="F30">
        <f t="shared" si="1"/>
        <v>366</v>
      </c>
      <c r="G30">
        <f t="shared" si="2"/>
        <v>5.2016534100421161</v>
      </c>
      <c r="H30">
        <f t="shared" si="3"/>
        <v>0.46997674302731957</v>
      </c>
      <c r="I30">
        <f t="shared" si="4"/>
        <v>-0.88267879832554763</v>
      </c>
    </row>
    <row r="31" spans="1:9" x14ac:dyDescent="0.3">
      <c r="A31">
        <v>13</v>
      </c>
      <c r="B31">
        <v>2009</v>
      </c>
      <c r="C31" s="19">
        <v>40139</v>
      </c>
      <c r="D31">
        <v>523.6</v>
      </c>
      <c r="E31" s="18">
        <f t="shared" si="0"/>
        <v>326</v>
      </c>
      <c r="F31">
        <f t="shared" si="1"/>
        <v>365</v>
      </c>
      <c r="G31">
        <f t="shared" si="2"/>
        <v>5.6118312606590273</v>
      </c>
      <c r="H31">
        <f t="shared" si="3"/>
        <v>0.7829801036770625</v>
      </c>
      <c r="I31">
        <f t="shared" si="4"/>
        <v>-0.62204674844086805</v>
      </c>
    </row>
    <row r="32" spans="1:9" x14ac:dyDescent="0.3">
      <c r="A32">
        <v>24</v>
      </c>
      <c r="B32">
        <v>2010</v>
      </c>
      <c r="C32" s="19">
        <v>40316</v>
      </c>
      <c r="D32">
        <v>836.2</v>
      </c>
      <c r="E32" s="18">
        <f t="shared" si="0"/>
        <v>138</v>
      </c>
      <c r="F32">
        <f t="shared" si="1"/>
        <v>365</v>
      </c>
      <c r="G32">
        <f t="shared" si="2"/>
        <v>2.3755604723035146</v>
      </c>
      <c r="H32">
        <f t="shared" si="3"/>
        <v>-0.72066714955386091</v>
      </c>
      <c r="I32">
        <f t="shared" si="4"/>
        <v>0.69328122688697769</v>
      </c>
    </row>
    <row r="33" spans="1:9" x14ac:dyDescent="0.3">
      <c r="A33">
        <v>36</v>
      </c>
      <c r="B33">
        <v>2011</v>
      </c>
      <c r="C33" s="19">
        <v>40717</v>
      </c>
      <c r="D33">
        <v>1971.1</v>
      </c>
      <c r="E33" s="18">
        <f t="shared" si="0"/>
        <v>174</v>
      </c>
      <c r="F33">
        <f t="shared" si="1"/>
        <v>365</v>
      </c>
      <c r="G33">
        <f t="shared" si="2"/>
        <v>2.9952718998609531</v>
      </c>
      <c r="H33">
        <f t="shared" si="3"/>
        <v>-0.98931420397036629</v>
      </c>
      <c r="I33">
        <f t="shared" si="4"/>
        <v>0.14579919691987511</v>
      </c>
    </row>
    <row r="34" spans="1:9" x14ac:dyDescent="0.3">
      <c r="A34">
        <v>48</v>
      </c>
      <c r="B34">
        <v>2012</v>
      </c>
      <c r="C34" s="19">
        <v>41185</v>
      </c>
      <c r="D34">
        <v>534</v>
      </c>
      <c r="E34" s="18">
        <f t="shared" si="0"/>
        <v>277</v>
      </c>
      <c r="F34">
        <f t="shared" si="1"/>
        <v>366</v>
      </c>
      <c r="G34">
        <f t="shared" si="2"/>
        <v>4.7553069128107799</v>
      </c>
      <c r="H34">
        <f t="shared" si="3"/>
        <v>4.2904758199554353E-2</v>
      </c>
      <c r="I34">
        <f t="shared" si="4"/>
        <v>-0.99907916689511533</v>
      </c>
    </row>
    <row r="35" spans="1:9" x14ac:dyDescent="0.3">
      <c r="A35">
        <v>60</v>
      </c>
      <c r="B35">
        <v>2013</v>
      </c>
      <c r="C35" s="19">
        <v>41571</v>
      </c>
      <c r="D35">
        <v>757.8</v>
      </c>
      <c r="E35" s="18">
        <f t="shared" si="0"/>
        <v>297</v>
      </c>
      <c r="F35">
        <f t="shared" si="1"/>
        <v>365</v>
      </c>
      <c r="G35">
        <f t="shared" si="2"/>
        <v>5.1126192773488688</v>
      </c>
      <c r="H35">
        <f t="shared" si="3"/>
        <v>0.38963044953078774</v>
      </c>
      <c r="I35">
        <f t="shared" si="4"/>
        <v>-0.92097128771663461</v>
      </c>
    </row>
    <row r="36" spans="1:9" x14ac:dyDescent="0.3">
      <c r="A36">
        <v>72</v>
      </c>
      <c r="B36">
        <v>2014</v>
      </c>
      <c r="C36" s="19">
        <v>41815</v>
      </c>
      <c r="D36">
        <v>1931</v>
      </c>
      <c r="E36" s="18">
        <f t="shared" si="0"/>
        <v>176</v>
      </c>
      <c r="F36">
        <f t="shared" si="1"/>
        <v>365</v>
      </c>
      <c r="G36">
        <f t="shared" si="2"/>
        <v>3.0297003125030333</v>
      </c>
      <c r="H36">
        <f t="shared" si="3"/>
        <v>-0.99374658043617803</v>
      </c>
      <c r="I36">
        <f t="shared" si="4"/>
        <v>0.11165900712169467</v>
      </c>
    </row>
    <row r="37" spans="1:9" x14ac:dyDescent="0.3">
      <c r="A37">
        <v>84</v>
      </c>
      <c r="B37">
        <v>2015</v>
      </c>
      <c r="C37" s="19">
        <v>42353</v>
      </c>
      <c r="D37">
        <v>1292</v>
      </c>
      <c r="E37" s="18">
        <f t="shared" si="0"/>
        <v>349</v>
      </c>
      <c r="F37">
        <f t="shared" si="1"/>
        <v>365</v>
      </c>
      <c r="G37">
        <f t="shared" si="2"/>
        <v>6.0077580060429465</v>
      </c>
      <c r="H37">
        <f t="shared" si="3"/>
        <v>0.96230907745414851</v>
      </c>
      <c r="I37">
        <f t="shared" si="4"/>
        <v>-0.27195815753410607</v>
      </c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1964</v>
      </c>
      <c r="B2" s="2">
        <v>44.42</v>
      </c>
    </row>
    <row r="3" spans="1:2" x14ac:dyDescent="0.3">
      <c r="A3" s="18">
        <v>1965</v>
      </c>
      <c r="B3" s="2">
        <v>60.52</v>
      </c>
    </row>
    <row r="4" spans="1:2" x14ac:dyDescent="0.3">
      <c r="A4" s="18">
        <v>1966</v>
      </c>
      <c r="B4" s="2">
        <v>80.599999999999994</v>
      </c>
    </row>
    <row r="5" spans="1:2" x14ac:dyDescent="0.3">
      <c r="A5" s="18">
        <v>1967</v>
      </c>
      <c r="B5" s="2">
        <v>47.46</v>
      </c>
    </row>
    <row r="6" spans="1:2" x14ac:dyDescent="0.3">
      <c r="A6" s="18">
        <v>1968</v>
      </c>
      <c r="B6" s="2">
        <v>24.39</v>
      </c>
    </row>
    <row r="7" spans="1:2" x14ac:dyDescent="0.3">
      <c r="A7" s="18">
        <v>1969</v>
      </c>
      <c r="B7" s="2">
        <v>48.82</v>
      </c>
    </row>
    <row r="8" spans="1:2" x14ac:dyDescent="0.3">
      <c r="A8" s="18">
        <v>1970</v>
      </c>
      <c r="B8" s="2">
        <v>49.07</v>
      </c>
    </row>
    <row r="9" spans="1:2" x14ac:dyDescent="0.3">
      <c r="A9" s="18">
        <v>1971</v>
      </c>
      <c r="B9" s="2">
        <v>51.97</v>
      </c>
    </row>
    <row r="10" spans="1:2" x14ac:dyDescent="0.3">
      <c r="A10" s="18">
        <v>1972</v>
      </c>
      <c r="B10" s="2">
        <v>107.91</v>
      </c>
    </row>
    <row r="11" spans="1:2" x14ac:dyDescent="0.3">
      <c r="A11" s="18">
        <v>1973</v>
      </c>
      <c r="B11" s="2">
        <v>83.78</v>
      </c>
    </row>
    <row r="12" spans="1:2" x14ac:dyDescent="0.3">
      <c r="A12" s="18">
        <v>1974</v>
      </c>
      <c r="B12" s="2">
        <v>45.83</v>
      </c>
    </row>
    <row r="13" spans="1:2" x14ac:dyDescent="0.3">
      <c r="A13" s="18">
        <v>1975</v>
      </c>
      <c r="B13" s="2">
        <v>55.53</v>
      </c>
    </row>
    <row r="14" spans="1:2" x14ac:dyDescent="0.3">
      <c r="A14" s="18">
        <v>1976</v>
      </c>
      <c r="B14" s="2">
        <v>41.84</v>
      </c>
    </row>
    <row r="15" spans="1:2" x14ac:dyDescent="0.3">
      <c r="A15" s="18">
        <v>1977</v>
      </c>
      <c r="B15" s="2">
        <v>49.55</v>
      </c>
    </row>
    <row r="16" spans="1:2" x14ac:dyDescent="0.3">
      <c r="A16" s="18">
        <v>1978</v>
      </c>
      <c r="B16" s="2">
        <v>24.71</v>
      </c>
    </row>
    <row r="17" spans="1:2" x14ac:dyDescent="0.3">
      <c r="A17" s="18">
        <v>1979</v>
      </c>
      <c r="B17" s="2">
        <v>73.64</v>
      </c>
    </row>
    <row r="18" spans="1:2" x14ac:dyDescent="0.3">
      <c r="A18" s="18">
        <v>1980</v>
      </c>
      <c r="B18" s="2">
        <v>45.14</v>
      </c>
    </row>
    <row r="19" spans="1:2" x14ac:dyDescent="0.3">
      <c r="A19" s="18">
        <v>1981</v>
      </c>
      <c r="B19" s="2">
        <v>23.55</v>
      </c>
    </row>
    <row r="20" spans="1:2" x14ac:dyDescent="0.3">
      <c r="A20" s="18">
        <v>1982</v>
      </c>
      <c r="B20" s="2">
        <v>64.569999999999993</v>
      </c>
    </row>
    <row r="21" spans="1:2" x14ac:dyDescent="0.3">
      <c r="A21" s="18">
        <v>1983</v>
      </c>
      <c r="B21" s="2">
        <v>127.47</v>
      </c>
    </row>
    <row r="22" spans="1:2" x14ac:dyDescent="0.3">
      <c r="A22" s="18">
        <v>1984</v>
      </c>
      <c r="B22" s="2">
        <v>88.61</v>
      </c>
    </row>
    <row r="23" spans="1:2" x14ac:dyDescent="0.3">
      <c r="A23" s="18">
        <v>1985</v>
      </c>
      <c r="B23" s="2">
        <v>71.47</v>
      </c>
    </row>
    <row r="24" spans="1:2" x14ac:dyDescent="0.3">
      <c r="A24" s="18">
        <v>1986</v>
      </c>
      <c r="B24" s="2">
        <v>61.85</v>
      </c>
    </row>
    <row r="25" spans="1:2" x14ac:dyDescent="0.3">
      <c r="A25" s="18">
        <v>1987</v>
      </c>
      <c r="B25" s="2">
        <v>63.26</v>
      </c>
    </row>
    <row r="26" spans="1:2" x14ac:dyDescent="0.3">
      <c r="A26" s="18">
        <v>1988</v>
      </c>
      <c r="B26" s="2">
        <v>31.76</v>
      </c>
    </row>
    <row r="27" spans="1:2" x14ac:dyDescent="0.3">
      <c r="A27" s="18">
        <v>1989</v>
      </c>
      <c r="B27" s="2">
        <v>56.12</v>
      </c>
    </row>
    <row r="28" spans="1:2" x14ac:dyDescent="0.3">
      <c r="A28" s="18">
        <v>1990</v>
      </c>
      <c r="B28" s="2">
        <v>102.82</v>
      </c>
    </row>
    <row r="29" spans="1:2" x14ac:dyDescent="0.3">
      <c r="A29" s="18">
        <v>1991</v>
      </c>
      <c r="B29" s="2">
        <v>28.97</v>
      </c>
    </row>
    <row r="30" spans="1:2" x14ac:dyDescent="0.3">
      <c r="A30" s="18">
        <v>1992</v>
      </c>
      <c r="B30" s="2">
        <v>85.97</v>
      </c>
    </row>
    <row r="31" spans="1:2" x14ac:dyDescent="0.3">
      <c r="A31" s="18">
        <v>1993</v>
      </c>
      <c r="B31" s="2">
        <v>67.819999999999993</v>
      </c>
    </row>
    <row r="32" spans="1:2" x14ac:dyDescent="0.3">
      <c r="A32" s="18">
        <v>1994</v>
      </c>
      <c r="B32" s="2">
        <v>100.55</v>
      </c>
    </row>
    <row r="33" spans="1:2" x14ac:dyDescent="0.3">
      <c r="A33" s="18">
        <v>1995</v>
      </c>
      <c r="B33" s="2">
        <v>55.45</v>
      </c>
    </row>
    <row r="34" spans="1:2" x14ac:dyDescent="0.3">
      <c r="A34" s="18">
        <v>1996</v>
      </c>
      <c r="B34" s="2">
        <v>66.540000000000006</v>
      </c>
    </row>
    <row r="35" spans="1:2" x14ac:dyDescent="0.3">
      <c r="A35" s="18">
        <v>1997</v>
      </c>
      <c r="B35" s="2">
        <v>107.34</v>
      </c>
    </row>
    <row r="36" spans="1:2" x14ac:dyDescent="0.3">
      <c r="A36" s="18">
        <v>1998</v>
      </c>
      <c r="B36" s="2">
        <v>127.64</v>
      </c>
    </row>
    <row r="37" spans="1:2" x14ac:dyDescent="0.3">
      <c r="A37" s="18">
        <v>1999</v>
      </c>
      <c r="B37" s="2">
        <v>59.1</v>
      </c>
    </row>
    <row r="38" spans="1:2" x14ac:dyDescent="0.3">
      <c r="A38" s="18">
        <v>2000</v>
      </c>
      <c r="B38" s="2">
        <v>71.52</v>
      </c>
    </row>
    <row r="39" spans="1:2" x14ac:dyDescent="0.3">
      <c r="A39" s="18">
        <v>2001</v>
      </c>
      <c r="B39" s="2">
        <v>69.3</v>
      </c>
    </row>
    <row r="40" spans="1:2" x14ac:dyDescent="0.3">
      <c r="A40" s="18">
        <v>2002</v>
      </c>
      <c r="B40" s="2">
        <v>94.84</v>
      </c>
    </row>
    <row r="41" spans="1:2" x14ac:dyDescent="0.3">
      <c r="A41" s="18">
        <v>2003</v>
      </c>
      <c r="B41" s="2">
        <v>68.5</v>
      </c>
    </row>
    <row r="42" spans="1:2" x14ac:dyDescent="0.3">
      <c r="A42" s="18">
        <v>2004</v>
      </c>
      <c r="B42" s="2">
        <v>46.27</v>
      </c>
    </row>
    <row r="43" spans="1:2" x14ac:dyDescent="0.3">
      <c r="A43" s="18">
        <v>2005</v>
      </c>
      <c r="B43" s="2">
        <v>70.52</v>
      </c>
    </row>
    <row r="44" spans="1:2" x14ac:dyDescent="0.3">
      <c r="A44" s="18">
        <v>2006</v>
      </c>
      <c r="B44" s="2">
        <v>47.71</v>
      </c>
    </row>
    <row r="45" spans="1:2" x14ac:dyDescent="0.3">
      <c r="A45" s="18">
        <v>2008</v>
      </c>
      <c r="B45" s="2">
        <v>61.38</v>
      </c>
    </row>
    <row r="46" spans="1:2" x14ac:dyDescent="0.3">
      <c r="A46" s="18">
        <v>2009</v>
      </c>
      <c r="B46" s="2">
        <v>82.21</v>
      </c>
    </row>
    <row r="47" spans="1:2" x14ac:dyDescent="0.3">
      <c r="A47" s="18">
        <v>2010</v>
      </c>
      <c r="B47" s="2">
        <v>74.97</v>
      </c>
    </row>
    <row r="48" spans="1:2" x14ac:dyDescent="0.3">
      <c r="A48" s="18">
        <v>2011</v>
      </c>
      <c r="B48" s="2">
        <v>92.37</v>
      </c>
    </row>
    <row r="49" spans="1:2" x14ac:dyDescent="0.3">
      <c r="A49" s="18">
        <v>2012</v>
      </c>
      <c r="B49" s="2">
        <v>51.68</v>
      </c>
    </row>
    <row r="50" spans="1:2" x14ac:dyDescent="0.3">
      <c r="A50" s="18">
        <v>2013</v>
      </c>
      <c r="B50" s="2">
        <v>74.650000000000006</v>
      </c>
    </row>
    <row r="51" spans="1:2" x14ac:dyDescent="0.3">
      <c r="A51" s="18">
        <v>2014</v>
      </c>
      <c r="B51" s="2">
        <v>112.08</v>
      </c>
    </row>
    <row r="52" spans="1:2" x14ac:dyDescent="0.3">
      <c r="A52" s="18">
        <v>2015</v>
      </c>
      <c r="B52" s="2">
        <v>118.06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1974</v>
      </c>
      <c r="B2" s="2">
        <v>45.83</v>
      </c>
    </row>
    <row r="3" spans="1:2" x14ac:dyDescent="0.3">
      <c r="A3" s="18">
        <v>1975</v>
      </c>
      <c r="B3" s="2">
        <v>55.53</v>
      </c>
    </row>
    <row r="4" spans="1:2" x14ac:dyDescent="0.3">
      <c r="A4" s="18">
        <v>1976</v>
      </c>
      <c r="B4" s="2">
        <v>41.84</v>
      </c>
    </row>
    <row r="5" spans="1:2" x14ac:dyDescent="0.3">
      <c r="A5" s="18">
        <v>1977</v>
      </c>
      <c r="B5" s="2">
        <v>49.55</v>
      </c>
    </row>
    <row r="6" spans="1:2" x14ac:dyDescent="0.3">
      <c r="A6" s="18">
        <v>1978</v>
      </c>
      <c r="B6" s="2">
        <v>24.71</v>
      </c>
    </row>
    <row r="7" spans="1:2" x14ac:dyDescent="0.3">
      <c r="A7" s="18">
        <v>1979</v>
      </c>
      <c r="B7" s="2">
        <v>73.64</v>
      </c>
    </row>
    <row r="8" spans="1:2" x14ac:dyDescent="0.3">
      <c r="A8" s="18">
        <v>1980</v>
      </c>
      <c r="B8" s="2">
        <v>45.14</v>
      </c>
    </row>
    <row r="9" spans="1:2" x14ac:dyDescent="0.3">
      <c r="A9" s="18">
        <v>1981</v>
      </c>
      <c r="B9" s="2">
        <v>23.55</v>
      </c>
    </row>
    <row r="10" spans="1:2" x14ac:dyDescent="0.3">
      <c r="A10" s="18">
        <v>1982</v>
      </c>
      <c r="B10" s="2">
        <v>64.569999999999993</v>
      </c>
    </row>
    <row r="11" spans="1:2" x14ac:dyDescent="0.3">
      <c r="A11" s="18">
        <v>1983</v>
      </c>
      <c r="B11" s="2">
        <v>127.47</v>
      </c>
    </row>
    <row r="12" spans="1:2" x14ac:dyDescent="0.3">
      <c r="A12" s="18">
        <v>1984</v>
      </c>
      <c r="B12" s="2">
        <v>88.61</v>
      </c>
    </row>
    <row r="13" spans="1:2" x14ac:dyDescent="0.3">
      <c r="A13" s="18">
        <v>1985</v>
      </c>
      <c r="B13" s="2">
        <v>71.47</v>
      </c>
    </row>
    <row r="14" spans="1:2" x14ac:dyDescent="0.3">
      <c r="A14" s="18">
        <v>1986</v>
      </c>
      <c r="B14" s="2">
        <v>61.85</v>
      </c>
    </row>
    <row r="15" spans="1:2" x14ac:dyDescent="0.3">
      <c r="A15" s="18">
        <v>1987</v>
      </c>
      <c r="B15" s="2">
        <v>63.26</v>
      </c>
    </row>
    <row r="16" spans="1:2" x14ac:dyDescent="0.3">
      <c r="A16" s="18">
        <v>1988</v>
      </c>
      <c r="B16" s="2">
        <v>31.76</v>
      </c>
    </row>
    <row r="17" spans="1:2" x14ac:dyDescent="0.3">
      <c r="A17" s="18">
        <v>1989</v>
      </c>
      <c r="B17" s="2">
        <v>56.12</v>
      </c>
    </row>
    <row r="18" spans="1:2" x14ac:dyDescent="0.3">
      <c r="A18" s="18">
        <v>1990</v>
      </c>
      <c r="B18" s="2">
        <v>102.82</v>
      </c>
    </row>
    <row r="19" spans="1:2" x14ac:dyDescent="0.3">
      <c r="A19" s="18">
        <v>1991</v>
      </c>
      <c r="B19" s="2">
        <v>28.97</v>
      </c>
    </row>
    <row r="20" spans="1:2" x14ac:dyDescent="0.3">
      <c r="A20" s="18">
        <v>1992</v>
      </c>
      <c r="B20" s="2">
        <v>85.97</v>
      </c>
    </row>
    <row r="21" spans="1:2" x14ac:dyDescent="0.3">
      <c r="A21" s="18">
        <v>1993</v>
      </c>
      <c r="B21" s="2">
        <v>67.819999999999993</v>
      </c>
    </row>
    <row r="22" spans="1:2" x14ac:dyDescent="0.3">
      <c r="A22" s="18">
        <v>1994</v>
      </c>
      <c r="B22" s="2">
        <v>100.55</v>
      </c>
    </row>
    <row r="23" spans="1:2" x14ac:dyDescent="0.3">
      <c r="A23" s="18">
        <v>1995</v>
      </c>
      <c r="B23" s="2">
        <v>55.45</v>
      </c>
    </row>
    <row r="24" spans="1:2" x14ac:dyDescent="0.3">
      <c r="A24" s="18">
        <v>1996</v>
      </c>
      <c r="B24" s="2">
        <v>66.540000000000006</v>
      </c>
    </row>
    <row r="25" spans="1:2" x14ac:dyDescent="0.3">
      <c r="A25" s="18">
        <v>1997</v>
      </c>
      <c r="B25" s="2">
        <v>107.34</v>
      </c>
    </row>
    <row r="26" spans="1:2" x14ac:dyDescent="0.3">
      <c r="A26" s="18">
        <v>1998</v>
      </c>
      <c r="B26" s="2">
        <v>127.64</v>
      </c>
    </row>
    <row r="27" spans="1:2" x14ac:dyDescent="0.3">
      <c r="A27" s="18">
        <v>1999</v>
      </c>
      <c r="B27" s="2">
        <v>59.1</v>
      </c>
    </row>
    <row r="28" spans="1:2" x14ac:dyDescent="0.3">
      <c r="A28" s="18">
        <v>2000</v>
      </c>
      <c r="B28" s="2">
        <v>71.52</v>
      </c>
    </row>
    <row r="29" spans="1:2" x14ac:dyDescent="0.3">
      <c r="A29" s="18">
        <v>2001</v>
      </c>
      <c r="B29" s="2">
        <v>69.3</v>
      </c>
    </row>
    <row r="30" spans="1:2" x14ac:dyDescent="0.3">
      <c r="A30" s="18">
        <v>2002</v>
      </c>
      <c r="B30" s="2">
        <v>94.84</v>
      </c>
    </row>
    <row r="31" spans="1:2" x14ac:dyDescent="0.3">
      <c r="A31" s="18">
        <v>2003</v>
      </c>
      <c r="B31" s="2">
        <v>68.5</v>
      </c>
    </row>
    <row r="32" spans="1:2" x14ac:dyDescent="0.3">
      <c r="A32" s="18">
        <v>2004</v>
      </c>
      <c r="B32" s="2">
        <v>46.27</v>
      </c>
    </row>
    <row r="33" spans="1:2" x14ac:dyDescent="0.3">
      <c r="A33" s="18">
        <v>2005</v>
      </c>
      <c r="B33" s="2">
        <v>70.52</v>
      </c>
    </row>
    <row r="34" spans="1:2" x14ac:dyDescent="0.3">
      <c r="A34" s="18">
        <v>2006</v>
      </c>
      <c r="B34" s="2">
        <v>47.71</v>
      </c>
    </row>
    <row r="35" spans="1:2" x14ac:dyDescent="0.3">
      <c r="A35" s="18">
        <v>2008</v>
      </c>
      <c r="B35" s="2">
        <v>61.38</v>
      </c>
    </row>
    <row r="36" spans="1:2" x14ac:dyDescent="0.3">
      <c r="A36" s="18">
        <v>2009</v>
      </c>
      <c r="B36" s="2">
        <v>82.21</v>
      </c>
    </row>
    <row r="37" spans="1:2" x14ac:dyDescent="0.3">
      <c r="A37" s="18">
        <v>2010</v>
      </c>
      <c r="B37" s="2">
        <v>74.97</v>
      </c>
    </row>
    <row r="38" spans="1:2" x14ac:dyDescent="0.3">
      <c r="A38" s="18">
        <v>2011</v>
      </c>
      <c r="B38" s="2">
        <v>92.37</v>
      </c>
    </row>
    <row r="39" spans="1:2" x14ac:dyDescent="0.3">
      <c r="A39" s="18">
        <v>2012</v>
      </c>
      <c r="B39" s="2">
        <v>51.68</v>
      </c>
    </row>
    <row r="40" spans="1:2" x14ac:dyDescent="0.3">
      <c r="A40" s="18">
        <v>2013</v>
      </c>
      <c r="B40" s="2">
        <v>74.650000000000006</v>
      </c>
    </row>
    <row r="41" spans="1:2" x14ac:dyDescent="0.3">
      <c r="A41" s="18">
        <v>2014</v>
      </c>
      <c r="B41" s="2">
        <v>112.08</v>
      </c>
    </row>
    <row r="42" spans="1:2" x14ac:dyDescent="0.3">
      <c r="A42" s="18">
        <v>2015</v>
      </c>
      <c r="B42" s="2">
        <v>118.06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1979</v>
      </c>
      <c r="B2" s="2">
        <v>73.64</v>
      </c>
    </row>
    <row r="3" spans="1:2" x14ac:dyDescent="0.3">
      <c r="A3" s="18">
        <v>1980</v>
      </c>
      <c r="B3" s="2">
        <v>45.14</v>
      </c>
    </row>
    <row r="4" spans="1:2" x14ac:dyDescent="0.3">
      <c r="A4" s="18">
        <v>1981</v>
      </c>
      <c r="B4" s="2">
        <v>23.55</v>
      </c>
    </row>
    <row r="5" spans="1:2" x14ac:dyDescent="0.3">
      <c r="A5" s="18">
        <v>1982</v>
      </c>
      <c r="B5" s="2">
        <v>64.569999999999993</v>
      </c>
    </row>
    <row r="6" spans="1:2" x14ac:dyDescent="0.3">
      <c r="A6" s="18">
        <v>1983</v>
      </c>
      <c r="B6" s="2">
        <v>127.47</v>
      </c>
    </row>
    <row r="7" spans="1:2" x14ac:dyDescent="0.3">
      <c r="A7" s="18">
        <v>1984</v>
      </c>
      <c r="B7" s="2">
        <v>88.61</v>
      </c>
    </row>
    <row r="8" spans="1:2" x14ac:dyDescent="0.3">
      <c r="A8" s="18">
        <v>1985</v>
      </c>
      <c r="B8" s="2">
        <v>71.47</v>
      </c>
    </row>
    <row r="9" spans="1:2" x14ac:dyDescent="0.3">
      <c r="A9" s="18">
        <v>1986</v>
      </c>
      <c r="B9" s="2">
        <v>61.85</v>
      </c>
    </row>
    <row r="10" spans="1:2" x14ac:dyDescent="0.3">
      <c r="A10" s="18">
        <v>1987</v>
      </c>
      <c r="B10" s="2">
        <v>63.26</v>
      </c>
    </row>
    <row r="11" spans="1:2" x14ac:dyDescent="0.3">
      <c r="A11" s="18">
        <v>1988</v>
      </c>
      <c r="B11" s="2">
        <v>31.76</v>
      </c>
    </row>
    <row r="12" spans="1:2" x14ac:dyDescent="0.3">
      <c r="A12" s="18">
        <v>1989</v>
      </c>
      <c r="B12" s="2">
        <v>56.12</v>
      </c>
    </row>
    <row r="13" spans="1:2" x14ac:dyDescent="0.3">
      <c r="A13" s="18">
        <v>1990</v>
      </c>
      <c r="B13" s="2">
        <v>102.82</v>
      </c>
    </row>
    <row r="14" spans="1:2" x14ac:dyDescent="0.3">
      <c r="A14" s="18">
        <v>1991</v>
      </c>
      <c r="B14" s="2">
        <v>28.97</v>
      </c>
    </row>
    <row r="15" spans="1:2" x14ac:dyDescent="0.3">
      <c r="A15" s="18">
        <v>1992</v>
      </c>
      <c r="B15" s="2">
        <v>85.97</v>
      </c>
    </row>
    <row r="16" spans="1:2" x14ac:dyDescent="0.3">
      <c r="A16" s="18">
        <v>1993</v>
      </c>
      <c r="B16" s="2">
        <v>67.819999999999993</v>
      </c>
    </row>
    <row r="17" spans="1:2" x14ac:dyDescent="0.3">
      <c r="A17" s="18">
        <v>1994</v>
      </c>
      <c r="B17" s="2">
        <v>100.55</v>
      </c>
    </row>
    <row r="18" spans="1:2" x14ac:dyDescent="0.3">
      <c r="A18" s="18">
        <v>1995</v>
      </c>
      <c r="B18" s="2">
        <v>55.45</v>
      </c>
    </row>
    <row r="19" spans="1:2" x14ac:dyDescent="0.3">
      <c r="A19" s="18">
        <v>1996</v>
      </c>
      <c r="B19" s="2">
        <v>66.540000000000006</v>
      </c>
    </row>
    <row r="20" spans="1:2" x14ac:dyDescent="0.3">
      <c r="A20" s="18">
        <v>1997</v>
      </c>
      <c r="B20" s="2">
        <v>107.34</v>
      </c>
    </row>
    <row r="21" spans="1:2" x14ac:dyDescent="0.3">
      <c r="A21" s="18">
        <v>1998</v>
      </c>
      <c r="B21" s="2">
        <v>127.64</v>
      </c>
    </row>
    <row r="22" spans="1:2" x14ac:dyDescent="0.3">
      <c r="A22" s="18">
        <v>1999</v>
      </c>
      <c r="B22" s="2">
        <v>59.1</v>
      </c>
    </row>
    <row r="23" spans="1:2" x14ac:dyDescent="0.3">
      <c r="A23" s="18">
        <v>2000</v>
      </c>
      <c r="B23" s="2">
        <v>71.52</v>
      </c>
    </row>
    <row r="24" spans="1:2" x14ac:dyDescent="0.3">
      <c r="A24" s="18">
        <v>2001</v>
      </c>
      <c r="B24" s="2">
        <v>69.3</v>
      </c>
    </row>
    <row r="25" spans="1:2" x14ac:dyDescent="0.3">
      <c r="A25" s="18">
        <v>2002</v>
      </c>
      <c r="B25" s="2">
        <v>94.84</v>
      </c>
    </row>
    <row r="26" spans="1:2" x14ac:dyDescent="0.3">
      <c r="A26" s="18">
        <v>2003</v>
      </c>
      <c r="B26" s="2">
        <v>68.5</v>
      </c>
    </row>
    <row r="27" spans="1:2" x14ac:dyDescent="0.3">
      <c r="A27" s="18">
        <v>2004</v>
      </c>
      <c r="B27" s="2">
        <v>46.27</v>
      </c>
    </row>
    <row r="28" spans="1:2" x14ac:dyDescent="0.3">
      <c r="A28" s="18">
        <v>2005</v>
      </c>
      <c r="B28" s="2">
        <v>70.52</v>
      </c>
    </row>
    <row r="29" spans="1:2" x14ac:dyDescent="0.3">
      <c r="A29" s="18">
        <v>2006</v>
      </c>
      <c r="B29" s="2">
        <v>47.71</v>
      </c>
    </row>
    <row r="30" spans="1:2" x14ac:dyDescent="0.3">
      <c r="A30" s="18">
        <v>2008</v>
      </c>
      <c r="B30" s="2">
        <v>61.38</v>
      </c>
    </row>
    <row r="31" spans="1:2" x14ac:dyDescent="0.3">
      <c r="A31" s="18">
        <v>2009</v>
      </c>
      <c r="B31" s="2">
        <v>82.21</v>
      </c>
    </row>
    <row r="32" spans="1:2" x14ac:dyDescent="0.3">
      <c r="A32" s="18">
        <v>2010</v>
      </c>
      <c r="B32" s="2">
        <v>74.97</v>
      </c>
    </row>
    <row r="33" spans="1:2" x14ac:dyDescent="0.3">
      <c r="A33" s="18">
        <v>2011</v>
      </c>
      <c r="B33" s="2">
        <v>92.37</v>
      </c>
    </row>
    <row r="34" spans="1:2" x14ac:dyDescent="0.3">
      <c r="A34" s="18">
        <v>2012</v>
      </c>
      <c r="B34" s="2">
        <v>51.68</v>
      </c>
    </row>
    <row r="35" spans="1:2" x14ac:dyDescent="0.3">
      <c r="A35" s="18">
        <v>2013</v>
      </c>
      <c r="B35" s="2">
        <v>74.650000000000006</v>
      </c>
    </row>
    <row r="36" spans="1:2" x14ac:dyDescent="0.3">
      <c r="A36" s="18">
        <v>2014</v>
      </c>
      <c r="B36" s="2">
        <v>112.08</v>
      </c>
    </row>
    <row r="37" spans="1:2" x14ac:dyDescent="0.3">
      <c r="A37" s="18">
        <v>2015</v>
      </c>
      <c r="B37" s="2">
        <v>118.06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29</v>
      </c>
    </row>
    <row r="3" spans="2:9" x14ac:dyDescent="0.3">
      <c r="B3" t="s">
        <v>30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36</v>
      </c>
      <c r="D13" s="7">
        <v>0</v>
      </c>
      <c r="E13" s="7">
        <v>36</v>
      </c>
      <c r="F13" s="8">
        <v>23.55</v>
      </c>
      <c r="G13" s="8">
        <v>127.64</v>
      </c>
      <c r="H13" s="8">
        <v>73.49166666666666</v>
      </c>
      <c r="I13" s="8">
        <v>26.010400721909029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0.16507936507936508</v>
      </c>
    </row>
    <row r="19" spans="2:10" x14ac:dyDescent="0.3">
      <c r="B19" s="3" t="s">
        <v>18</v>
      </c>
      <c r="C19" s="12">
        <v>104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0.16196518082784858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28</v>
      </c>
    </row>
    <row r="25" spans="2:10" x14ac:dyDescent="0.3">
      <c r="B25" s="14" t="s">
        <v>22</v>
      </c>
    </row>
    <row r="26" spans="2:10" x14ac:dyDescent="0.3">
      <c r="B26" s="14" t="s">
        <v>23</v>
      </c>
    </row>
    <row r="27" spans="2:10" x14ac:dyDescent="0.3">
      <c r="B27" s="14" t="s">
        <v>24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25</v>
      </c>
      <c r="D33" s="15">
        <v>0.53713636363636352</v>
      </c>
    </row>
    <row r="34" spans="2:5" x14ac:dyDescent="0.3">
      <c r="B34" s="14" t="s">
        <v>26</v>
      </c>
      <c r="D34" s="16">
        <v>0.40003644501278762</v>
      </c>
      <c r="E34" s="17">
        <v>0.69477232142857159</v>
      </c>
    </row>
    <row r="53" spans="7:7" x14ac:dyDescent="0.3">
      <c r="G53" t="s">
        <v>27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T289562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Mann-Kendall trend tests_HID</vt:lpstr>
      <vt:lpstr>Mann-Kendall trend tests1_HID</vt:lpstr>
      <vt:lpstr>Mann-Kendall trend tests2_HID</vt:lpstr>
      <vt:lpstr>Mann-Kendall trend tests2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2016-10-15T01:10:37Z</dcterms:created>
  <dcterms:modified xsi:type="dcterms:W3CDTF">2018-05-31T21:20:06Z</dcterms:modified>
</cp:coreProperties>
</file>