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A94EA21-5458-489B-ABFC-EE73EA6257EB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<sst xmlns="http://schemas.openxmlformats.org/spreadsheetml/2006/main" count="42" uniqueCount="40">
  <si>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</si>
  <si>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</si>
  <si>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</si>
  <si>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74460000.xlsx / Sheet = Plan1 / Range = Plan1!$E$1:$E$40 / 39 rows and 1 column</t>
  </si>
  <si>
    <t>Date data: Workbook = 74460000.xlsx / Sheet = Plan1 / Range = Plan1!$B$1:$B$40 / 39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</si>
  <si>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</si>
  <si>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</si>
  <si>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</si>
  <si>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</si>
  <si>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</si>
  <si>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</si>
  <si>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</si>
  <si>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</si>
  <si>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</si>
  <si>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</si>
  <si>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</si>
  <si>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</si>
  <si>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</si>
  <si>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</si>
  <si>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</si>
  <si>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</si>
  <si>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</si>
  <si>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</si>
  <si>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</si>
  <si>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</si>
  <si>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</si>
  <si>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</si>
  <si>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</si>
  <si>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</si>
  <si>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84.76%.</t>
  </si>
  <si>
    <t>Sen's slope:</t>
  </si>
  <si>
    <t>Confidence interval:</t>
  </si>
  <si>
    <t xml:space="preserve"> </t>
  </si>
  <si>
    <r>
      <t>XLSTAT 2016.06.36438  - Mann-Kendall trend tests - Start time: 2016-10-15 at 6:34:19 PM / End time: 2016-10-15 at 6:34:20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</si>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</sst>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tests_HID'!$A$2:$A$40</c:f>
              <c:numCache>
                <c:formatCode>General</c:formatCode>
                <c:ptCount val="3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</c:numCache>
            </c:numRef>
          </c:xVal>
          <c:yVal>
            <c:numRef>
              <c:f>'Mann-Kendall trend tests_HID'!$B$2:$B$40</c:f>
              <c:numCache>
                <c:formatCode>0</c:formatCode>
                <c:ptCount val="39"/>
                <c:pt idx="0">
                  <c:v>8.4600000000000009</c:v>
                </c:pt>
                <c:pt idx="1">
                  <c:v>14.75</c:v>
                </c:pt>
                <c:pt idx="2">
                  <c:v>6.11</c:v>
                </c:pt>
                <c:pt idx="3">
                  <c:v>16.739999999999998</c:v>
                </c:pt>
                <c:pt idx="4">
                  <c:v>14.66</c:v>
                </c:pt>
                <c:pt idx="5">
                  <c:v>7.6</c:v>
                </c:pt>
                <c:pt idx="6">
                  <c:v>14.78</c:v>
                </c:pt>
                <c:pt idx="7">
                  <c:v>25.62</c:v>
                </c:pt>
                <c:pt idx="8">
                  <c:v>22.26</c:v>
                </c:pt>
                <c:pt idx="9">
                  <c:v>16.02</c:v>
                </c:pt>
                <c:pt idx="10">
                  <c:v>15.1</c:v>
                </c:pt>
                <c:pt idx="11">
                  <c:v>18.45</c:v>
                </c:pt>
                <c:pt idx="12">
                  <c:v>9.4499999999999993</c:v>
                </c:pt>
                <c:pt idx="13">
                  <c:v>14.88</c:v>
                </c:pt>
                <c:pt idx="14">
                  <c:v>23.53</c:v>
                </c:pt>
                <c:pt idx="15">
                  <c:v>9.19</c:v>
                </c:pt>
                <c:pt idx="16">
                  <c:v>18.09</c:v>
                </c:pt>
                <c:pt idx="17">
                  <c:v>17.75</c:v>
                </c:pt>
                <c:pt idx="18">
                  <c:v>23.05</c:v>
                </c:pt>
                <c:pt idx="19">
                  <c:v>7.87</c:v>
                </c:pt>
                <c:pt idx="20">
                  <c:v>13.93</c:v>
                </c:pt>
                <c:pt idx="21">
                  <c:v>19.77</c:v>
                </c:pt>
                <c:pt idx="22">
                  <c:v>23.65</c:v>
                </c:pt>
                <c:pt idx="23">
                  <c:v>11.12</c:v>
                </c:pt>
                <c:pt idx="24">
                  <c:v>14.3</c:v>
                </c:pt>
                <c:pt idx="25">
                  <c:v>13.16</c:v>
                </c:pt>
                <c:pt idx="26">
                  <c:v>19.96</c:v>
                </c:pt>
                <c:pt idx="27">
                  <c:v>15.16</c:v>
                </c:pt>
                <c:pt idx="28">
                  <c:v>9.48</c:v>
                </c:pt>
                <c:pt idx="29">
                  <c:v>13.22</c:v>
                </c:pt>
                <c:pt idx="30">
                  <c:v>7.91</c:v>
                </c:pt>
                <c:pt idx="31">
                  <c:v>10.31</c:v>
                </c:pt>
                <c:pt idx="32">
                  <c:v>14.1</c:v>
                </c:pt>
                <c:pt idx="33">
                  <c:v>14.61</c:v>
                </c:pt>
                <c:pt idx="34">
                  <c:v>17.82</c:v>
                </c:pt>
                <c:pt idx="35">
                  <c:v>8.57</c:v>
                </c:pt>
                <c:pt idx="36">
                  <c:v>14.06</c:v>
                </c:pt>
                <c:pt idx="37">
                  <c:v>21</c:v>
                </c:pt>
                <c:pt idx="38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6-4FC2-A6AA-626F29D9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5088"/>
        <c:axId val="144388480"/>
      </c:scatterChart>
      <c:valAx>
        <c:axId val="254665088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4388480"/>
        <c:crosses val="autoZero"/>
        <c:crossBetween val="midCat"/>
      </c:valAx>
      <c:valAx>
        <c:axId val="144388480"/>
        <c:scaling>
          <c:orientation val="minMax"/>
          <c:max val="30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46650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68700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RefEditT,RefEdit0,Plan1!$E$1:$E$40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RefEditDate,RefEdit0,Plan1!$B$1:$B$40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68700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37" zoomScale="85" zoomScaleNormal="85" workbookViewId="0">
      <selection activeCell="F47" sqref="F47:N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33203125" bestFit="1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111</v>
      </c>
      <c r="B2">
        <v>1976</v>
      </c>
      <c r="C2" s="19">
        <v>28068</v>
      </c>
      <c r="D2">
        <v>69.099999999999994</v>
      </c>
      <c r="E2" s="18">
        <f>C2-DATE(YEAR(C2),1,0)</f>
        <v>309</v>
      </c>
      <c r="F2">
        <f>DATE(YEAR(C2)+1,1,1)-DATE(YEAR(C2),1,1)</f>
        <v>366</v>
      </c>
      <c r="G2">
        <f>E2*(2*PI()/F2)</f>
        <v>5.3046564478647324</v>
      </c>
      <c r="H2">
        <f>COS(G2)</f>
        <v>0.55824372202686445</v>
      </c>
      <c r="I2">
        <f>SIN(G2)</f>
        <v>-0.82967701355261914</v>
      </c>
    </row>
    <row r="3" spans="1:9" x14ac:dyDescent="0.3">
      <c r="A3">
        <v>121</v>
      </c>
      <c r="B3">
        <v>1977</v>
      </c>
      <c r="C3" s="19">
        <v>28297</v>
      </c>
      <c r="D3">
        <v>71.900000000000006</v>
      </c>
      <c r="E3" s="18">
        <f t="shared" ref="E3:E40" si="0">C3-DATE(YEAR(C3),1,0)</f>
        <v>172</v>
      </c>
      <c r="F3">
        <f t="shared" ref="F3:F40" si="1">DATE(YEAR(C3)+1,1,1)-DATE(YEAR(C3),1,1)</f>
        <v>365</v>
      </c>
      <c r="G3">
        <f t="shared" ref="G3:G40" si="2">E3*(2*PI()/F3)</f>
        <v>2.9608434872188734</v>
      </c>
      <c r="H3">
        <f t="shared" ref="H3:H40" si="3">COS(G3)</f>
        <v>-0.98370929377360972</v>
      </c>
      <c r="I3">
        <f t="shared" ref="I3:I40" si="4">SIN(G3)</f>
        <v>0.17976658572556239</v>
      </c>
    </row>
    <row r="4" spans="1:9" x14ac:dyDescent="0.3">
      <c r="A4">
        <v>133</v>
      </c>
      <c r="B4">
        <v>1978</v>
      </c>
      <c r="C4" s="19">
        <v>28813</v>
      </c>
      <c r="D4">
        <v>50.1</v>
      </c>
      <c r="E4" s="18">
        <f t="shared" si="0"/>
        <v>323</v>
      </c>
      <c r="F4">
        <f t="shared" si="1"/>
        <v>365</v>
      </c>
      <c r="G4">
        <f t="shared" si="2"/>
        <v>5.5601886416959072</v>
      </c>
      <c r="H4">
        <f t="shared" si="3"/>
        <v>0.749826401204568</v>
      </c>
      <c r="I4">
        <f t="shared" si="4"/>
        <v>-0.66163461824227898</v>
      </c>
    </row>
    <row r="5" spans="1:9" x14ac:dyDescent="0.3">
      <c r="A5">
        <v>145</v>
      </c>
      <c r="B5">
        <v>1979</v>
      </c>
      <c r="C5" s="19">
        <v>29136</v>
      </c>
      <c r="D5">
        <v>67.8</v>
      </c>
      <c r="E5" s="18">
        <f t="shared" si="0"/>
        <v>281</v>
      </c>
      <c r="F5">
        <f t="shared" si="1"/>
        <v>365</v>
      </c>
      <c r="G5">
        <f t="shared" si="2"/>
        <v>4.8371919762122291</v>
      </c>
      <c r="H5">
        <f t="shared" si="3"/>
        <v>0.12447926388678869</v>
      </c>
      <c r="I5">
        <f t="shared" si="4"/>
        <v>-0.99222220941793238</v>
      </c>
    </row>
    <row r="6" spans="1:9" x14ac:dyDescent="0.3">
      <c r="A6">
        <v>157</v>
      </c>
      <c r="B6">
        <v>1980</v>
      </c>
      <c r="C6" s="19">
        <v>29221</v>
      </c>
      <c r="D6">
        <v>64.099999999999994</v>
      </c>
      <c r="E6" s="18">
        <f t="shared" si="0"/>
        <v>1</v>
      </c>
      <c r="F6">
        <f t="shared" si="1"/>
        <v>366</v>
      </c>
      <c r="G6">
        <f t="shared" si="2"/>
        <v>1.7167172970436028E-2</v>
      </c>
      <c r="H6">
        <f t="shared" si="3"/>
        <v>0.99985264770502691</v>
      </c>
      <c r="I6">
        <f t="shared" si="4"/>
        <v>1.7166329754707371E-2</v>
      </c>
    </row>
    <row r="7" spans="1:9" x14ac:dyDescent="0.3">
      <c r="A7">
        <v>169</v>
      </c>
      <c r="B7">
        <v>1981</v>
      </c>
      <c r="C7" s="19">
        <v>29897</v>
      </c>
      <c r="D7">
        <v>26.4</v>
      </c>
      <c r="E7" s="18">
        <f t="shared" si="0"/>
        <v>311</v>
      </c>
      <c r="F7">
        <f t="shared" si="1"/>
        <v>365</v>
      </c>
      <c r="G7">
        <f t="shared" si="2"/>
        <v>5.3536181658434279</v>
      </c>
      <c r="H7">
        <f t="shared" si="3"/>
        <v>0.59818091440591592</v>
      </c>
      <c r="I7">
        <f t="shared" si="4"/>
        <v>-0.80136108817467699</v>
      </c>
    </row>
    <row r="8" spans="1:9" x14ac:dyDescent="0.3">
      <c r="A8">
        <v>181</v>
      </c>
      <c r="B8">
        <v>1982</v>
      </c>
      <c r="C8" s="19">
        <v>30249</v>
      </c>
      <c r="D8">
        <v>66</v>
      </c>
      <c r="E8" s="18">
        <f t="shared" si="0"/>
        <v>298</v>
      </c>
      <c r="F8">
        <f t="shared" si="1"/>
        <v>365</v>
      </c>
      <c r="G8">
        <f t="shared" si="2"/>
        <v>5.1298334836699082</v>
      </c>
      <c r="H8">
        <f t="shared" si="3"/>
        <v>0.40542572835999652</v>
      </c>
      <c r="I8">
        <f t="shared" si="4"/>
        <v>-0.91412798818533414</v>
      </c>
    </row>
    <row r="9" spans="1:9" x14ac:dyDescent="0.3">
      <c r="A9">
        <v>193</v>
      </c>
      <c r="B9">
        <v>1983</v>
      </c>
      <c r="C9" s="19">
        <v>30505</v>
      </c>
      <c r="D9">
        <v>67.3</v>
      </c>
      <c r="E9" s="18">
        <f t="shared" si="0"/>
        <v>189</v>
      </c>
      <c r="F9">
        <f t="shared" si="1"/>
        <v>365</v>
      </c>
      <c r="G9">
        <f t="shared" si="2"/>
        <v>3.2534849946765525</v>
      </c>
      <c r="H9">
        <f t="shared" si="3"/>
        <v>-0.99374658043617814</v>
      </c>
      <c r="I9">
        <f t="shared" si="4"/>
        <v>-0.11165900712169399</v>
      </c>
    </row>
    <row r="10" spans="1:9" x14ac:dyDescent="0.3">
      <c r="A10">
        <v>205</v>
      </c>
      <c r="B10">
        <v>1984</v>
      </c>
      <c r="C10" s="19">
        <v>30873</v>
      </c>
      <c r="D10">
        <v>62.4</v>
      </c>
      <c r="E10" s="18">
        <f t="shared" si="0"/>
        <v>192</v>
      </c>
      <c r="F10">
        <f t="shared" si="1"/>
        <v>366</v>
      </c>
      <c r="G10">
        <f t="shared" si="2"/>
        <v>3.2960972103237172</v>
      </c>
      <c r="H10">
        <f t="shared" si="3"/>
        <v>-0.98808789609107717</v>
      </c>
      <c r="I10">
        <f t="shared" si="4"/>
        <v>-0.15389057670406148</v>
      </c>
    </row>
    <row r="11" spans="1:9" x14ac:dyDescent="0.3">
      <c r="A11">
        <v>217</v>
      </c>
      <c r="B11">
        <v>1985</v>
      </c>
      <c r="C11" s="19">
        <v>31266</v>
      </c>
      <c r="D11">
        <v>48.88</v>
      </c>
      <c r="E11" s="18">
        <f t="shared" si="0"/>
        <v>219</v>
      </c>
      <c r="F11">
        <f t="shared" si="1"/>
        <v>365</v>
      </c>
      <c r="G11">
        <f t="shared" si="2"/>
        <v>3.7699111843077513</v>
      </c>
      <c r="H11">
        <f t="shared" si="3"/>
        <v>-0.80901699437494778</v>
      </c>
      <c r="I11">
        <f t="shared" si="4"/>
        <v>-0.58778525229247269</v>
      </c>
    </row>
    <row r="12" spans="1:9" x14ac:dyDescent="0.3">
      <c r="A12">
        <v>229</v>
      </c>
      <c r="B12">
        <v>1986</v>
      </c>
      <c r="C12" s="19">
        <v>31510</v>
      </c>
      <c r="D12">
        <v>50.15</v>
      </c>
      <c r="E12" s="18">
        <f t="shared" si="0"/>
        <v>98</v>
      </c>
      <c r="F12">
        <f t="shared" si="1"/>
        <v>365</v>
      </c>
      <c r="G12">
        <f t="shared" si="2"/>
        <v>1.6869922194619162</v>
      </c>
      <c r="H12">
        <f t="shared" si="3"/>
        <v>-0.11593459959550041</v>
      </c>
      <c r="I12">
        <f t="shared" si="4"/>
        <v>0.99325684926741431</v>
      </c>
    </row>
    <row r="13" spans="1:9" x14ac:dyDescent="0.3">
      <c r="A13">
        <v>241</v>
      </c>
      <c r="B13">
        <v>1987</v>
      </c>
      <c r="C13" s="19">
        <v>31988</v>
      </c>
      <c r="D13">
        <v>83.75</v>
      </c>
      <c r="E13" s="18">
        <f t="shared" si="0"/>
        <v>211</v>
      </c>
      <c r="F13">
        <f t="shared" si="1"/>
        <v>365</v>
      </c>
      <c r="G13">
        <f t="shared" si="2"/>
        <v>3.6321975337394319</v>
      </c>
      <c r="H13">
        <f t="shared" si="3"/>
        <v>-0.88204802495585377</v>
      </c>
      <c r="I13">
        <f t="shared" si="4"/>
        <v>-0.47115950767386355</v>
      </c>
    </row>
    <row r="14" spans="1:9" x14ac:dyDescent="0.3">
      <c r="A14">
        <v>253</v>
      </c>
      <c r="B14">
        <v>1988</v>
      </c>
      <c r="C14" s="19">
        <v>32260</v>
      </c>
      <c r="D14">
        <v>33.58</v>
      </c>
      <c r="E14" s="18">
        <f t="shared" si="0"/>
        <v>118</v>
      </c>
      <c r="F14">
        <f t="shared" si="1"/>
        <v>366</v>
      </c>
      <c r="G14">
        <f t="shared" si="2"/>
        <v>2.0257264105114512</v>
      </c>
      <c r="H14">
        <f t="shared" si="3"/>
        <v>-0.43939950965914143</v>
      </c>
      <c r="I14">
        <f t="shared" si="4"/>
        <v>0.89829175155475305</v>
      </c>
    </row>
    <row r="15" spans="1:9" x14ac:dyDescent="0.3">
      <c r="A15">
        <v>265</v>
      </c>
      <c r="B15">
        <v>1989</v>
      </c>
      <c r="C15" s="19">
        <v>32766</v>
      </c>
      <c r="D15">
        <v>74.7</v>
      </c>
      <c r="E15" s="18">
        <f t="shared" si="0"/>
        <v>258</v>
      </c>
      <c r="F15">
        <f t="shared" si="1"/>
        <v>365</v>
      </c>
      <c r="G15">
        <f t="shared" si="2"/>
        <v>4.4412652308283098</v>
      </c>
      <c r="H15">
        <f t="shared" si="3"/>
        <v>-0.26781430516217486</v>
      </c>
      <c r="I15">
        <f t="shared" si="4"/>
        <v>-0.9634705485641486</v>
      </c>
    </row>
    <row r="16" spans="1:9" x14ac:dyDescent="0.3">
      <c r="A16">
        <v>277</v>
      </c>
      <c r="B16">
        <v>1990</v>
      </c>
      <c r="C16" s="19">
        <v>33025</v>
      </c>
      <c r="D16">
        <v>98.26</v>
      </c>
      <c r="E16" s="18">
        <f t="shared" si="0"/>
        <v>152</v>
      </c>
      <c r="F16">
        <f t="shared" si="1"/>
        <v>365</v>
      </c>
      <c r="G16">
        <f t="shared" si="2"/>
        <v>2.6165593607980742</v>
      </c>
      <c r="H16">
        <f t="shared" si="3"/>
        <v>-0.86530725436320599</v>
      </c>
      <c r="I16">
        <f t="shared" si="4"/>
        <v>0.50124181344577579</v>
      </c>
    </row>
    <row r="17" spans="1:9" x14ac:dyDescent="0.3">
      <c r="A17">
        <v>289</v>
      </c>
      <c r="B17">
        <v>1991</v>
      </c>
      <c r="C17" s="19">
        <v>33599</v>
      </c>
      <c r="D17">
        <v>38.700000000000003</v>
      </c>
      <c r="E17" s="18">
        <f t="shared" si="0"/>
        <v>361</v>
      </c>
      <c r="F17">
        <f t="shared" si="1"/>
        <v>365</v>
      </c>
      <c r="G17">
        <f t="shared" si="2"/>
        <v>6.2143284818954259</v>
      </c>
      <c r="H17">
        <f t="shared" si="3"/>
        <v>0.9976303053065857</v>
      </c>
      <c r="I17">
        <f t="shared" si="4"/>
        <v>-6.880242680232064E-2</v>
      </c>
    </row>
    <row r="18" spans="1:9" x14ac:dyDescent="0.3">
      <c r="A18">
        <v>301</v>
      </c>
      <c r="B18">
        <v>1992</v>
      </c>
      <c r="C18" s="19">
        <v>33753</v>
      </c>
      <c r="D18">
        <v>119.2</v>
      </c>
      <c r="E18" s="18">
        <f t="shared" si="0"/>
        <v>150</v>
      </c>
      <c r="F18">
        <f t="shared" si="1"/>
        <v>366</v>
      </c>
      <c r="G18">
        <f t="shared" si="2"/>
        <v>2.5750759455654042</v>
      </c>
      <c r="H18">
        <f t="shared" si="3"/>
        <v>-0.84377555982318564</v>
      </c>
      <c r="I18">
        <f t="shared" si="4"/>
        <v>0.53669619399160051</v>
      </c>
    </row>
    <row r="19" spans="1:9" x14ac:dyDescent="0.3">
      <c r="A19">
        <v>313</v>
      </c>
      <c r="B19">
        <v>1993</v>
      </c>
      <c r="C19" s="19">
        <v>34157</v>
      </c>
      <c r="D19">
        <v>59.66</v>
      </c>
      <c r="E19" s="18">
        <f t="shared" si="0"/>
        <v>188</v>
      </c>
      <c r="F19">
        <f t="shared" si="1"/>
        <v>365</v>
      </c>
      <c r="G19">
        <f t="shared" si="2"/>
        <v>3.2362707883555126</v>
      </c>
      <c r="H19">
        <f t="shared" si="3"/>
        <v>-0.99552137241447525</v>
      </c>
      <c r="I19">
        <f t="shared" si="4"/>
        <v>-9.4536749817198881E-2</v>
      </c>
    </row>
    <row r="20" spans="1:9" x14ac:dyDescent="0.3">
      <c r="A20">
        <v>325</v>
      </c>
      <c r="B20">
        <v>1994</v>
      </c>
      <c r="C20" s="19">
        <v>34523</v>
      </c>
      <c r="D20">
        <v>61.1</v>
      </c>
      <c r="E20" s="18">
        <f t="shared" si="0"/>
        <v>189</v>
      </c>
      <c r="F20">
        <f t="shared" si="1"/>
        <v>365</v>
      </c>
      <c r="G20">
        <f t="shared" si="2"/>
        <v>3.2534849946765525</v>
      </c>
      <c r="H20">
        <f t="shared" si="3"/>
        <v>-0.99374658043617814</v>
      </c>
      <c r="I20">
        <f t="shared" si="4"/>
        <v>-0.11165900712169399</v>
      </c>
    </row>
    <row r="21" spans="1:9" x14ac:dyDescent="0.3">
      <c r="A21">
        <v>337</v>
      </c>
      <c r="B21">
        <v>1995</v>
      </c>
      <c r="C21" s="19">
        <v>34978</v>
      </c>
      <c r="D21">
        <v>40.32</v>
      </c>
      <c r="E21" s="18">
        <f t="shared" si="0"/>
        <v>279</v>
      </c>
      <c r="F21">
        <f t="shared" si="1"/>
        <v>365</v>
      </c>
      <c r="G21">
        <f t="shared" si="2"/>
        <v>4.8027635635701493</v>
      </c>
      <c r="H21">
        <f t="shared" si="3"/>
        <v>9.0251610031040694E-2</v>
      </c>
      <c r="I21">
        <f t="shared" si="4"/>
        <v>-0.99591899614717916</v>
      </c>
    </row>
    <row r="22" spans="1:9" x14ac:dyDescent="0.3">
      <c r="A22">
        <v>349</v>
      </c>
      <c r="B22">
        <v>1996</v>
      </c>
      <c r="C22" s="19">
        <v>35310</v>
      </c>
      <c r="D22">
        <v>38.4</v>
      </c>
      <c r="E22" s="18">
        <f t="shared" si="0"/>
        <v>246</v>
      </c>
      <c r="F22">
        <f t="shared" si="1"/>
        <v>366</v>
      </c>
      <c r="G22">
        <f t="shared" si="2"/>
        <v>4.2231245507272632</v>
      </c>
      <c r="H22">
        <f t="shared" si="3"/>
        <v>-0.4699767430273199</v>
      </c>
      <c r="I22">
        <f t="shared" si="4"/>
        <v>-0.88267879832554752</v>
      </c>
    </row>
    <row r="23" spans="1:9" x14ac:dyDescent="0.3">
      <c r="A23">
        <v>361</v>
      </c>
      <c r="B23">
        <v>1997</v>
      </c>
      <c r="C23" s="19">
        <v>35734</v>
      </c>
      <c r="D23">
        <v>92.54</v>
      </c>
      <c r="E23" s="18">
        <f t="shared" si="0"/>
        <v>304</v>
      </c>
      <c r="F23">
        <f t="shared" si="1"/>
        <v>365</v>
      </c>
      <c r="G23">
        <f t="shared" si="2"/>
        <v>5.2331187215961483</v>
      </c>
      <c r="H23">
        <f t="shared" si="3"/>
        <v>0.49751328890718027</v>
      </c>
      <c r="I23">
        <f t="shared" si="4"/>
        <v>-0.86745635472959715</v>
      </c>
    </row>
    <row r="24" spans="1:9" x14ac:dyDescent="0.3">
      <c r="A24">
        <v>373</v>
      </c>
      <c r="B24">
        <v>1998</v>
      </c>
      <c r="C24" s="19">
        <v>35931</v>
      </c>
      <c r="D24">
        <v>52.48</v>
      </c>
      <c r="E24" s="18">
        <f t="shared" si="0"/>
        <v>136</v>
      </c>
      <c r="F24">
        <f t="shared" si="1"/>
        <v>365</v>
      </c>
      <c r="G24">
        <f t="shared" si="2"/>
        <v>2.3411320596614349</v>
      </c>
      <c r="H24">
        <f t="shared" si="3"/>
        <v>-0.69637622559687218</v>
      </c>
      <c r="I24">
        <f t="shared" si="4"/>
        <v>0.71767691367596198</v>
      </c>
    </row>
    <row r="25" spans="1:9" x14ac:dyDescent="0.3">
      <c r="A25">
        <v>385</v>
      </c>
      <c r="B25">
        <v>1999</v>
      </c>
      <c r="C25" s="19">
        <v>36450</v>
      </c>
      <c r="D25">
        <v>31.06</v>
      </c>
      <c r="E25" s="18">
        <f t="shared" si="0"/>
        <v>290</v>
      </c>
      <c r="F25">
        <f t="shared" si="1"/>
        <v>365</v>
      </c>
      <c r="G25">
        <f t="shared" si="2"/>
        <v>4.9921198331015884</v>
      </c>
      <c r="H25">
        <f t="shared" si="3"/>
        <v>0.276096973097468</v>
      </c>
      <c r="I25">
        <f t="shared" si="4"/>
        <v>-0.96112978387230097</v>
      </c>
    </row>
    <row r="26" spans="1:9" x14ac:dyDescent="0.3">
      <c r="A26">
        <v>397</v>
      </c>
      <c r="B26">
        <v>2000</v>
      </c>
      <c r="C26" s="19">
        <v>36814</v>
      </c>
      <c r="D26">
        <v>64.62</v>
      </c>
      <c r="E26" s="18">
        <f t="shared" si="0"/>
        <v>289</v>
      </c>
      <c r="F26">
        <f t="shared" si="1"/>
        <v>366</v>
      </c>
      <c r="G26">
        <f t="shared" si="2"/>
        <v>4.9613129884560125</v>
      </c>
      <c r="H26">
        <f t="shared" si="3"/>
        <v>0.246361274293315</v>
      </c>
      <c r="I26">
        <f t="shared" si="4"/>
        <v>-0.96917806543925356</v>
      </c>
    </row>
    <row r="27" spans="1:9" x14ac:dyDescent="0.3">
      <c r="A27">
        <v>409</v>
      </c>
      <c r="B27">
        <v>2001</v>
      </c>
      <c r="C27" s="19">
        <v>37181</v>
      </c>
      <c r="D27">
        <v>38.119999999999997</v>
      </c>
      <c r="E27" s="18">
        <f t="shared" si="0"/>
        <v>290</v>
      </c>
      <c r="F27">
        <f t="shared" si="1"/>
        <v>365</v>
      </c>
      <c r="G27">
        <f t="shared" si="2"/>
        <v>4.9921198331015884</v>
      </c>
      <c r="H27">
        <f t="shared" si="3"/>
        <v>0.276096973097468</v>
      </c>
      <c r="I27">
        <f t="shared" si="4"/>
        <v>-0.96112978387230097</v>
      </c>
    </row>
    <row r="28" spans="1:9" x14ac:dyDescent="0.3">
      <c r="A28">
        <v>421</v>
      </c>
      <c r="B28">
        <v>2002</v>
      </c>
      <c r="C28" s="19">
        <v>37520</v>
      </c>
      <c r="D28">
        <v>49.44</v>
      </c>
      <c r="E28" s="18">
        <f t="shared" si="0"/>
        <v>264</v>
      </c>
      <c r="F28">
        <f t="shared" si="1"/>
        <v>365</v>
      </c>
      <c r="G28">
        <f t="shared" si="2"/>
        <v>4.5445504687545499</v>
      </c>
      <c r="H28">
        <f t="shared" si="3"/>
        <v>-0.16705162550211949</v>
      </c>
      <c r="I28">
        <f t="shared" si="4"/>
        <v>-0.98594814996383029</v>
      </c>
    </row>
    <row r="29" spans="1:9" x14ac:dyDescent="0.3">
      <c r="A29">
        <v>433</v>
      </c>
      <c r="B29">
        <v>2003</v>
      </c>
      <c r="C29" s="19">
        <v>37744</v>
      </c>
      <c r="D29">
        <v>52.48</v>
      </c>
      <c r="E29" s="18">
        <f t="shared" si="0"/>
        <v>123</v>
      </c>
      <c r="F29">
        <f t="shared" si="1"/>
        <v>365</v>
      </c>
      <c r="G29">
        <f t="shared" si="2"/>
        <v>2.1173473774879152</v>
      </c>
      <c r="H29">
        <f t="shared" si="3"/>
        <v>-0.51974381215551546</v>
      </c>
      <c r="I29">
        <f t="shared" si="4"/>
        <v>0.854322169749827</v>
      </c>
    </row>
    <row r="30" spans="1:9" x14ac:dyDescent="0.3">
      <c r="A30">
        <v>445</v>
      </c>
      <c r="B30">
        <v>2004</v>
      </c>
      <c r="C30" s="19">
        <v>37987</v>
      </c>
      <c r="D30">
        <v>31.66</v>
      </c>
      <c r="E30" s="18">
        <f t="shared" si="0"/>
        <v>1</v>
      </c>
      <c r="F30">
        <f t="shared" si="1"/>
        <v>366</v>
      </c>
      <c r="G30">
        <f t="shared" si="2"/>
        <v>1.7167172970436028E-2</v>
      </c>
      <c r="H30">
        <f t="shared" si="3"/>
        <v>0.99985264770502691</v>
      </c>
      <c r="I30">
        <f t="shared" si="4"/>
        <v>1.7166329754707371E-2</v>
      </c>
    </row>
    <row r="31" spans="1:9" x14ac:dyDescent="0.3">
      <c r="A31">
        <v>457</v>
      </c>
      <c r="B31">
        <v>2005</v>
      </c>
      <c r="C31" s="19">
        <v>38520</v>
      </c>
      <c r="D31">
        <v>63.2</v>
      </c>
      <c r="E31" s="18">
        <f t="shared" si="0"/>
        <v>168</v>
      </c>
      <c r="F31">
        <f t="shared" si="1"/>
        <v>365</v>
      </c>
      <c r="G31">
        <f t="shared" si="2"/>
        <v>2.8919866619347134</v>
      </c>
      <c r="H31">
        <f t="shared" si="3"/>
        <v>-0.96900982572440608</v>
      </c>
      <c r="I31">
        <f t="shared" si="4"/>
        <v>0.24702218048093594</v>
      </c>
    </row>
    <row r="32" spans="1:9" x14ac:dyDescent="0.3">
      <c r="A32">
        <v>469</v>
      </c>
      <c r="B32">
        <v>2006</v>
      </c>
      <c r="C32" s="19">
        <v>39041</v>
      </c>
      <c r="D32">
        <v>34.82</v>
      </c>
      <c r="E32" s="18">
        <f t="shared" si="0"/>
        <v>324</v>
      </c>
      <c r="F32">
        <f t="shared" si="1"/>
        <v>365</v>
      </c>
      <c r="G32">
        <f t="shared" si="2"/>
        <v>5.5774028480169475</v>
      </c>
      <c r="H32">
        <f t="shared" si="3"/>
        <v>0.76110425866077425</v>
      </c>
      <c r="I32">
        <f t="shared" si="4"/>
        <v>-0.64862956103498182</v>
      </c>
    </row>
    <row r="33" spans="1:9" x14ac:dyDescent="0.3">
      <c r="A33">
        <v>10</v>
      </c>
      <c r="B33">
        <v>2008</v>
      </c>
      <c r="C33" s="19">
        <v>39752</v>
      </c>
      <c r="D33">
        <v>52.06</v>
      </c>
      <c r="E33" s="18">
        <f t="shared" si="0"/>
        <v>305</v>
      </c>
      <c r="F33">
        <f t="shared" si="1"/>
        <v>366</v>
      </c>
      <c r="G33">
        <f t="shared" si="2"/>
        <v>5.2359877559829888</v>
      </c>
      <c r="H33">
        <f t="shared" si="3"/>
        <v>0.50000000000000011</v>
      </c>
      <c r="I33">
        <f t="shared" si="4"/>
        <v>-0.8660254037844386</v>
      </c>
    </row>
    <row r="34" spans="1:9" x14ac:dyDescent="0.3">
      <c r="A34">
        <v>22</v>
      </c>
      <c r="B34">
        <v>2009</v>
      </c>
      <c r="C34" s="19">
        <v>40150</v>
      </c>
      <c r="D34">
        <v>44.35</v>
      </c>
      <c r="E34" s="18">
        <f t="shared" si="0"/>
        <v>337</v>
      </c>
      <c r="F34">
        <f t="shared" si="1"/>
        <v>365</v>
      </c>
      <c r="G34">
        <f t="shared" si="2"/>
        <v>5.8011875301904672</v>
      </c>
      <c r="H34">
        <f t="shared" si="3"/>
        <v>0.88607062153413785</v>
      </c>
      <c r="I34">
        <f t="shared" si="4"/>
        <v>-0.46355027090285122</v>
      </c>
    </row>
    <row r="35" spans="1:9" x14ac:dyDescent="0.3">
      <c r="A35">
        <v>33</v>
      </c>
      <c r="B35">
        <v>2010</v>
      </c>
      <c r="C35" s="19">
        <v>40525</v>
      </c>
      <c r="D35">
        <v>49.02</v>
      </c>
      <c r="E35" s="18">
        <f t="shared" si="0"/>
        <v>347</v>
      </c>
      <c r="F35">
        <f t="shared" si="1"/>
        <v>365</v>
      </c>
      <c r="G35">
        <f t="shared" si="2"/>
        <v>5.9733295934008668</v>
      </c>
      <c r="H35">
        <f t="shared" si="3"/>
        <v>0.95237757573039727</v>
      </c>
      <c r="I35">
        <f t="shared" si="4"/>
        <v>-0.3049212246562894</v>
      </c>
    </row>
    <row r="36" spans="1:9" x14ac:dyDescent="0.3">
      <c r="A36">
        <v>45</v>
      </c>
      <c r="B36">
        <v>2011</v>
      </c>
      <c r="C36" s="19">
        <v>40746</v>
      </c>
      <c r="D36">
        <v>98.82</v>
      </c>
      <c r="E36" s="18">
        <f t="shared" si="0"/>
        <v>203</v>
      </c>
      <c r="F36">
        <f t="shared" si="1"/>
        <v>365</v>
      </c>
      <c r="G36">
        <f t="shared" si="2"/>
        <v>3.494483883171112</v>
      </c>
      <c r="H36">
        <f t="shared" si="3"/>
        <v>-0.93837739174086432</v>
      </c>
      <c r="I36">
        <f t="shared" si="4"/>
        <v>-0.34561231267073284</v>
      </c>
    </row>
    <row r="37" spans="1:9" x14ac:dyDescent="0.3">
      <c r="A37">
        <v>57</v>
      </c>
      <c r="B37">
        <v>2012</v>
      </c>
      <c r="C37" s="19">
        <v>41187</v>
      </c>
      <c r="D37">
        <v>53.5</v>
      </c>
      <c r="E37" s="18">
        <f t="shared" si="0"/>
        <v>279</v>
      </c>
      <c r="F37">
        <f t="shared" si="1"/>
        <v>366</v>
      </c>
      <c r="G37">
        <f t="shared" si="2"/>
        <v>4.7896412587516517</v>
      </c>
      <c r="H37">
        <f t="shared" si="3"/>
        <v>7.7175462126646069E-2</v>
      </c>
      <c r="I37">
        <f t="shared" si="4"/>
        <v>-0.9970175264485267</v>
      </c>
    </row>
    <row r="38" spans="1:9" x14ac:dyDescent="0.3">
      <c r="A38">
        <v>69</v>
      </c>
      <c r="B38">
        <v>2013</v>
      </c>
      <c r="C38" s="19">
        <v>41572</v>
      </c>
      <c r="D38">
        <v>84.5</v>
      </c>
      <c r="E38" s="18">
        <f t="shared" si="0"/>
        <v>298</v>
      </c>
      <c r="F38">
        <f t="shared" si="1"/>
        <v>365</v>
      </c>
      <c r="G38">
        <f t="shared" si="2"/>
        <v>5.1298334836699082</v>
      </c>
      <c r="H38">
        <f t="shared" si="3"/>
        <v>0.40542572835999652</v>
      </c>
      <c r="I38">
        <f t="shared" si="4"/>
        <v>-0.91412798818533414</v>
      </c>
    </row>
    <row r="39" spans="1:9" x14ac:dyDescent="0.3">
      <c r="A39">
        <v>81</v>
      </c>
      <c r="B39">
        <v>2014</v>
      </c>
      <c r="C39" s="19">
        <v>41818</v>
      </c>
      <c r="D39">
        <v>66.319999999999993</v>
      </c>
      <c r="E39" s="18">
        <f t="shared" si="0"/>
        <v>179</v>
      </c>
      <c r="F39">
        <f t="shared" si="1"/>
        <v>365</v>
      </c>
      <c r="G39">
        <f t="shared" si="2"/>
        <v>3.0813429314661529</v>
      </c>
      <c r="H39">
        <f t="shared" si="3"/>
        <v>-0.99818553447185865</v>
      </c>
      <c r="I39">
        <f t="shared" si="4"/>
        <v>6.0213277365793468E-2</v>
      </c>
    </row>
    <row r="40" spans="1:9" x14ac:dyDescent="0.3">
      <c r="A40">
        <v>93</v>
      </c>
      <c r="B40">
        <v>2015</v>
      </c>
      <c r="C40" s="19">
        <v>42354</v>
      </c>
      <c r="D40">
        <v>83.5</v>
      </c>
      <c r="E40" s="18">
        <f t="shared" si="0"/>
        <v>350</v>
      </c>
      <c r="F40">
        <f t="shared" si="1"/>
        <v>365</v>
      </c>
      <c r="G40">
        <f t="shared" si="2"/>
        <v>6.0249722123639868</v>
      </c>
      <c r="H40">
        <f t="shared" si="3"/>
        <v>0.9668478136052775</v>
      </c>
      <c r="I40">
        <f t="shared" si="4"/>
        <v>-0.25535329511618721</v>
      </c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1976</v>
      </c>
      <c r="B2" s="2">
        <v>8.4600000000000009</v>
      </c>
    </row>
    <row r="3" spans="1:2" x14ac:dyDescent="0.3">
      <c r="A3" s="18">
        <v>1977</v>
      </c>
      <c r="B3" s="2">
        <v>14.75</v>
      </c>
    </row>
    <row r="4" spans="1:2" x14ac:dyDescent="0.3">
      <c r="A4" s="18">
        <v>1978</v>
      </c>
      <c r="B4" s="2">
        <v>6.11</v>
      </c>
    </row>
    <row r="5" spans="1:2" x14ac:dyDescent="0.3">
      <c r="A5" s="18">
        <v>1979</v>
      </c>
      <c r="B5" s="2">
        <v>16.739999999999998</v>
      </c>
    </row>
    <row r="6" spans="1:2" x14ac:dyDescent="0.3">
      <c r="A6" s="18">
        <v>1980</v>
      </c>
      <c r="B6" s="2">
        <v>14.66</v>
      </c>
    </row>
    <row r="7" spans="1:2" x14ac:dyDescent="0.3">
      <c r="A7" s="18">
        <v>1981</v>
      </c>
      <c r="B7" s="2">
        <v>7.6</v>
      </c>
    </row>
    <row r="8" spans="1:2" x14ac:dyDescent="0.3">
      <c r="A8" s="18">
        <v>1982</v>
      </c>
      <c r="B8" s="2">
        <v>14.78</v>
      </c>
    </row>
    <row r="9" spans="1:2" x14ac:dyDescent="0.3">
      <c r="A9" s="18">
        <v>1983</v>
      </c>
      <c r="B9" s="2">
        <v>25.62</v>
      </c>
    </row>
    <row r="10" spans="1:2" x14ac:dyDescent="0.3">
      <c r="A10" s="18">
        <v>1984</v>
      </c>
      <c r="B10" s="2">
        <v>22.26</v>
      </c>
    </row>
    <row r="11" spans="1:2" x14ac:dyDescent="0.3">
      <c r="A11" s="18">
        <v>1985</v>
      </c>
      <c r="B11" s="2">
        <v>16.02</v>
      </c>
    </row>
    <row r="12" spans="1:2" x14ac:dyDescent="0.3">
      <c r="A12" s="18">
        <v>1986</v>
      </c>
      <c r="B12" s="2">
        <v>15.1</v>
      </c>
    </row>
    <row r="13" spans="1:2" x14ac:dyDescent="0.3">
      <c r="A13" s="18">
        <v>1987</v>
      </c>
      <c r="B13" s="2">
        <v>18.45</v>
      </c>
    </row>
    <row r="14" spans="1:2" x14ac:dyDescent="0.3">
      <c r="A14" s="18">
        <v>1988</v>
      </c>
      <c r="B14" s="2">
        <v>9.4499999999999993</v>
      </c>
    </row>
    <row r="15" spans="1:2" x14ac:dyDescent="0.3">
      <c r="A15" s="18">
        <v>1989</v>
      </c>
      <c r="B15" s="2">
        <v>14.88</v>
      </c>
    </row>
    <row r="16" spans="1:2" x14ac:dyDescent="0.3">
      <c r="A16" s="18">
        <v>1990</v>
      </c>
      <c r="B16" s="2">
        <v>23.53</v>
      </c>
    </row>
    <row r="17" spans="1:2" x14ac:dyDescent="0.3">
      <c r="A17" s="18">
        <v>1991</v>
      </c>
      <c r="B17" s="2">
        <v>9.19</v>
      </c>
    </row>
    <row r="18" spans="1:2" x14ac:dyDescent="0.3">
      <c r="A18" s="18">
        <v>1992</v>
      </c>
      <c r="B18" s="2">
        <v>18.09</v>
      </c>
    </row>
    <row r="19" spans="1:2" x14ac:dyDescent="0.3">
      <c r="A19" s="18">
        <v>1993</v>
      </c>
      <c r="B19" s="2">
        <v>17.75</v>
      </c>
    </row>
    <row r="20" spans="1:2" x14ac:dyDescent="0.3">
      <c r="A20" s="18">
        <v>1994</v>
      </c>
      <c r="B20" s="2">
        <v>23.05</v>
      </c>
    </row>
    <row r="21" spans="1:2" x14ac:dyDescent="0.3">
      <c r="A21" s="18">
        <v>1995</v>
      </c>
      <c r="B21" s="2">
        <v>7.87</v>
      </c>
    </row>
    <row r="22" spans="1:2" x14ac:dyDescent="0.3">
      <c r="A22" s="18">
        <v>1996</v>
      </c>
      <c r="B22" s="2">
        <v>13.93</v>
      </c>
    </row>
    <row r="23" spans="1:2" x14ac:dyDescent="0.3">
      <c r="A23" s="18">
        <v>1997</v>
      </c>
      <c r="B23" s="2">
        <v>19.77</v>
      </c>
    </row>
    <row r="24" spans="1:2" x14ac:dyDescent="0.3">
      <c r="A24" s="18">
        <v>1998</v>
      </c>
      <c r="B24" s="2">
        <v>23.65</v>
      </c>
    </row>
    <row r="25" spans="1:2" x14ac:dyDescent="0.3">
      <c r="A25" s="18">
        <v>1999</v>
      </c>
      <c r="B25" s="2">
        <v>11.12</v>
      </c>
    </row>
    <row r="26" spans="1:2" x14ac:dyDescent="0.3">
      <c r="A26" s="18">
        <v>2000</v>
      </c>
      <c r="B26" s="2">
        <v>14.3</v>
      </c>
    </row>
    <row r="27" spans="1:2" x14ac:dyDescent="0.3">
      <c r="A27" s="18">
        <v>2001</v>
      </c>
      <c r="B27" s="2">
        <v>13.16</v>
      </c>
    </row>
    <row r="28" spans="1:2" x14ac:dyDescent="0.3">
      <c r="A28" s="18">
        <v>2002</v>
      </c>
      <c r="B28" s="2">
        <v>19.96</v>
      </c>
    </row>
    <row r="29" spans="1:2" x14ac:dyDescent="0.3">
      <c r="A29" s="18">
        <v>2003</v>
      </c>
      <c r="B29" s="2">
        <v>15.16</v>
      </c>
    </row>
    <row r="30" spans="1:2" x14ac:dyDescent="0.3">
      <c r="A30" s="18">
        <v>2004</v>
      </c>
      <c r="B30" s="2">
        <v>9.48</v>
      </c>
    </row>
    <row r="31" spans="1:2" x14ac:dyDescent="0.3">
      <c r="A31" s="18">
        <v>2005</v>
      </c>
      <c r="B31" s="2">
        <v>13.22</v>
      </c>
    </row>
    <row r="32" spans="1:2" x14ac:dyDescent="0.3">
      <c r="A32" s="18">
        <v>2006</v>
      </c>
      <c r="B32" s="2">
        <v>7.91</v>
      </c>
    </row>
    <row r="33" spans="1:2" x14ac:dyDescent="0.3">
      <c r="A33" s="18">
        <v>2008</v>
      </c>
      <c r="B33" s="2">
        <v>10.31</v>
      </c>
    </row>
    <row r="34" spans="1:2" x14ac:dyDescent="0.3">
      <c r="A34" s="18">
        <v>2009</v>
      </c>
      <c r="B34" s="2">
        <v>14.1</v>
      </c>
    </row>
    <row r="35" spans="1:2" x14ac:dyDescent="0.3">
      <c r="A35" s="18">
        <v>2010</v>
      </c>
      <c r="B35" s="2">
        <v>14.61</v>
      </c>
    </row>
    <row r="36" spans="1:2" x14ac:dyDescent="0.3">
      <c r="A36" s="18">
        <v>2011</v>
      </c>
      <c r="B36" s="2">
        <v>17.82</v>
      </c>
    </row>
    <row r="37" spans="1:2" x14ac:dyDescent="0.3">
      <c r="A37" s="18">
        <v>2012</v>
      </c>
      <c r="B37" s="2">
        <v>8.57</v>
      </c>
    </row>
    <row r="38" spans="1:2" x14ac:dyDescent="0.3">
      <c r="A38" s="18">
        <v>2013</v>
      </c>
      <c r="B38" s="2">
        <v>14.06</v>
      </c>
    </row>
    <row r="39" spans="1:2" x14ac:dyDescent="0.3">
      <c r="A39" s="18">
        <v>2014</v>
      </c>
      <c r="B39" s="2">
        <v>21</v>
      </c>
    </row>
    <row r="40" spans="1:2" x14ac:dyDescent="0.3">
      <c r="A40" s="18">
        <v>2015</v>
      </c>
      <c r="B40" s="2">
        <v>21.74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46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39</v>
      </c>
      <c r="D13" s="7">
        <v>0</v>
      </c>
      <c r="E13" s="7">
        <v>39</v>
      </c>
      <c r="F13" s="8">
        <v>6.11</v>
      </c>
      <c r="G13" s="8">
        <v>25.62</v>
      </c>
      <c r="H13" s="8">
        <v>15.082820512820513</v>
      </c>
      <c r="I13" s="8">
        <v>5.152490940117139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2.2941970310391364E-2</v>
      </c>
    </row>
    <row r="19" spans="2:10" x14ac:dyDescent="0.3">
      <c r="B19" s="3" t="s">
        <v>20</v>
      </c>
      <c r="C19" s="12">
        <v>17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0.84763266694020689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1.240000000000002E-2</v>
      </c>
    </row>
    <row r="34" spans="2:5" x14ac:dyDescent="0.3">
      <c r="B34" s="14" t="s">
        <v>31</v>
      </c>
      <c r="D34" s="16">
        <v>-1.9157608695652154E-2</v>
      </c>
      <c r="E34" s="17">
        <v>4.4506578947368459E-2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68700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2016-10-15T01:11:43Z</dcterms:created>
  <dcterms:modified xsi:type="dcterms:W3CDTF">2018-05-31T21:20:14Z</dcterms:modified>
</cp:coreProperties>
</file>