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8724C56A-4B29-4425-8F17-E9C0EF820E75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F41" i="1" l="1"/>
  <c r="F42" i="1"/>
  <c r="F43" i="1"/>
  <c r="F44" i="1"/>
  <c r="F45" i="1"/>
  <c r="F46" i="1"/>
  <c r="F47" i="1"/>
  <c r="F48" i="1"/>
  <c r="F49" i="1"/>
  <c r="F50" i="1"/>
  <c r="F51" i="1"/>
  <c r="E41" i="1"/>
  <c r="G41" i="1"/>
  <c r="I41" i="1"/>
  <c r="E42" i="1"/>
  <c r="G42" i="1"/>
  <c r="I42" i="1"/>
  <c r="E43" i="1"/>
  <c r="G43" i="1"/>
  <c r="I43" i="1"/>
  <c r="E44" i="1"/>
  <c r="G44" i="1"/>
  <c r="I44" i="1"/>
  <c r="E45" i="1"/>
  <c r="G45" i="1"/>
  <c r="I45" i="1"/>
  <c r="E46" i="1"/>
  <c r="G46" i="1"/>
  <c r="I46" i="1"/>
  <c r="E47" i="1"/>
  <c r="G47" i="1"/>
  <c r="I47" i="1"/>
  <c r="E48" i="1"/>
  <c r="G48" i="1"/>
  <c r="I48" i="1"/>
  <c r="E49" i="1"/>
  <c r="G49" i="1"/>
  <c r="I49" i="1"/>
  <c r="E50" i="1"/>
  <c r="G50" i="1"/>
  <c r="I50" i="1"/>
  <c r="E51" i="1"/>
  <c r="G51" i="1"/>
  <c r="I51" i="1"/>
  <c r="E2" i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H41" i="1"/>
  <c r="H42" i="1"/>
  <c r="H43" i="1"/>
  <c r="H44" i="1"/>
  <c r="H45" i="1"/>
  <c r="H46" i="1"/>
  <c r="H47" i="1"/>
  <c r="H48" i="1"/>
  <c r="H49" i="1"/>
  <c r="H50" i="1"/>
  <c r="H5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</calcChain>
</file>

<file path=xl/sharedStrings.xml><?xml version="1.0" encoding="utf-8"?>
<sst xmlns="http://schemas.openxmlformats.org/spreadsheetml/2006/main" count="44" uniqueCount="42">
  <si>
    <t xml:space="preserve"> Cod</t>
  </si>
  <si>
    <t xml:space="preserve"> Year</t>
  </si>
  <si>
    <t xml:space="preserve"> Maximum streamflow</t>
  </si>
  <si>
    <t>Time series: Workbook = 74470000.xlsx / Sheet = Plan1 / Range = Plan1!$E$1:$E$51 / 50 rows and 1 column</t>
  </si>
  <si>
    <t>Date data: Workbook = 74470000.xlsx / Sheet = Plan1 / Range = Plan1!$B$1:$B$51 / 50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</si>
  <si>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</si>
  <si>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</si>
  <si>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</si>
  <si>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</si>
  <si>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</si>
  <si>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</si>
  <si>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</si>
  <si>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</si>
  <si>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</si>
  <si>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</si>
  <si>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</si>
  <si>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</si>
  <si>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</si>
  <si>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</si>
  <si>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</si>
  <si>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</si>
  <si>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</si>
  <si>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</si>
  <si>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</si>
  <si>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</si>
  <si>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</si>
  <si>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</si>
  <si>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</si>
  <si>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</si>
  <si>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16.24%.</t>
  </si>
  <si>
    <t>The continuity correction has been applied.</t>
  </si>
  <si>
    <t>Ties have been detected in the data and the appropriate corrections have been applied.</t>
  </si>
  <si>
    <t>Sen's slope:</t>
  </si>
  <si>
    <t>Confidence interval:</t>
  </si>
  <si>
    <t xml:space="preserve"> </t>
  </si>
  <si>
    <r>
      <t>XLSTAT 2016.06.36438  - Mann-Kendall trend tests - Start time: 2016-10-15 at 6:35:20 PM / End time: 2016-10-15 at 6:35:21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</si>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</sst>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tests_HID'!$A$2:$A$51</c:f>
              <c:numCache>
                <c:formatCode>General</c:formatCode>
                <c:ptCount val="50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</c:numCache>
            </c:numRef>
          </c:xVal>
          <c:yVal>
            <c:numRef>
              <c:f>'Mann-Kendall trend tests_HID'!$B$2:$B$51</c:f>
              <c:numCache>
                <c:formatCode>0</c:formatCode>
                <c:ptCount val="50"/>
                <c:pt idx="0">
                  <c:v>30.19</c:v>
                </c:pt>
                <c:pt idx="1">
                  <c:v>46.83</c:v>
                </c:pt>
                <c:pt idx="2">
                  <c:v>57.83</c:v>
                </c:pt>
                <c:pt idx="3">
                  <c:v>35.14</c:v>
                </c:pt>
                <c:pt idx="4">
                  <c:v>14.76</c:v>
                </c:pt>
                <c:pt idx="5">
                  <c:v>35.61</c:v>
                </c:pt>
                <c:pt idx="6">
                  <c:v>33.549999999999997</c:v>
                </c:pt>
                <c:pt idx="7">
                  <c:v>35.57</c:v>
                </c:pt>
                <c:pt idx="8">
                  <c:v>90.01</c:v>
                </c:pt>
                <c:pt idx="9">
                  <c:v>64.63</c:v>
                </c:pt>
                <c:pt idx="10">
                  <c:v>29.41</c:v>
                </c:pt>
                <c:pt idx="11">
                  <c:v>48.23</c:v>
                </c:pt>
                <c:pt idx="12">
                  <c:v>29.1</c:v>
                </c:pt>
                <c:pt idx="13">
                  <c:v>32.520000000000003</c:v>
                </c:pt>
                <c:pt idx="14">
                  <c:v>14.71</c:v>
                </c:pt>
                <c:pt idx="15">
                  <c:v>58.83</c:v>
                </c:pt>
                <c:pt idx="16">
                  <c:v>32.5</c:v>
                </c:pt>
                <c:pt idx="17">
                  <c:v>14.88</c:v>
                </c:pt>
                <c:pt idx="18">
                  <c:v>45.27</c:v>
                </c:pt>
                <c:pt idx="19">
                  <c:v>91.46</c:v>
                </c:pt>
                <c:pt idx="20">
                  <c:v>67.09</c:v>
                </c:pt>
                <c:pt idx="21">
                  <c:v>50</c:v>
                </c:pt>
                <c:pt idx="22">
                  <c:v>43.02</c:v>
                </c:pt>
                <c:pt idx="23">
                  <c:v>58.96</c:v>
                </c:pt>
                <c:pt idx="24">
                  <c:v>23.99</c:v>
                </c:pt>
                <c:pt idx="25">
                  <c:v>40.98</c:v>
                </c:pt>
                <c:pt idx="26">
                  <c:v>73.22</c:v>
                </c:pt>
                <c:pt idx="27">
                  <c:v>21.99</c:v>
                </c:pt>
                <c:pt idx="28">
                  <c:v>52.91</c:v>
                </c:pt>
                <c:pt idx="29">
                  <c:v>45.97</c:v>
                </c:pt>
                <c:pt idx="30">
                  <c:v>67.7</c:v>
                </c:pt>
                <c:pt idx="31">
                  <c:v>27.99</c:v>
                </c:pt>
                <c:pt idx="32">
                  <c:v>42.33</c:v>
                </c:pt>
                <c:pt idx="33">
                  <c:v>72.58</c:v>
                </c:pt>
                <c:pt idx="34">
                  <c:v>80.900000000000006</c:v>
                </c:pt>
                <c:pt idx="35">
                  <c:v>32.590000000000003</c:v>
                </c:pt>
                <c:pt idx="36">
                  <c:v>40.6</c:v>
                </c:pt>
                <c:pt idx="37">
                  <c:v>35.67</c:v>
                </c:pt>
                <c:pt idx="38">
                  <c:v>59.36</c:v>
                </c:pt>
                <c:pt idx="39">
                  <c:v>39.9</c:v>
                </c:pt>
                <c:pt idx="40">
                  <c:v>25.15</c:v>
                </c:pt>
                <c:pt idx="41">
                  <c:v>40.18</c:v>
                </c:pt>
                <c:pt idx="42">
                  <c:v>37.22</c:v>
                </c:pt>
                <c:pt idx="43">
                  <c:v>50.37</c:v>
                </c:pt>
                <c:pt idx="44">
                  <c:v>47.19</c:v>
                </c:pt>
                <c:pt idx="45">
                  <c:v>58.41</c:v>
                </c:pt>
                <c:pt idx="46">
                  <c:v>29.41</c:v>
                </c:pt>
                <c:pt idx="47">
                  <c:v>46.62</c:v>
                </c:pt>
                <c:pt idx="48">
                  <c:v>74.3</c:v>
                </c:pt>
                <c:pt idx="49">
                  <c:v>68.5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8-4AC6-980F-009B148BF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17856"/>
        <c:axId val="229040512"/>
      </c:scatterChart>
      <c:valAx>
        <c:axId val="234217856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29040512"/>
        <c:crosses val="autoZero"/>
        <c:crossBetween val="midCat"/>
      </c:valAx>
      <c:valAx>
        <c:axId val="229040512"/>
        <c:scaling>
          <c:orientation val="minMax"/>
          <c:max val="100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3421785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4782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RefEditT,RefEdit0,Plan1!$E$1:$E$51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RefEditDate,RefEdit0,Plan1!$B$1:$B$51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64782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topLeftCell="B44" zoomScale="70" zoomScaleNormal="70" workbookViewId="0">
      <selection activeCell="F53" sqref="F53:M67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4.441406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36</v>
      </c>
      <c r="D1" t="s">
        <v>2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3">
      <c r="A2">
        <v>117</v>
      </c>
      <c r="B2">
        <v>1964</v>
      </c>
      <c r="C2" s="19">
        <v>23490</v>
      </c>
      <c r="D2">
        <v>338</v>
      </c>
      <c r="E2" s="18">
        <f>C2-DATE(YEAR(C2),1,0)</f>
        <v>114</v>
      </c>
      <c r="F2">
        <f>DATE(YEAR(C2)+1,1,1)-DATE(YEAR(C2),1,1)</f>
        <v>366</v>
      </c>
      <c r="G2">
        <f>E2*(2*PI()/F2)</f>
        <v>1.9570577186297071</v>
      </c>
      <c r="H2">
        <f>COS(G2)</f>
        <v>-0.37672789363518494</v>
      </c>
      <c r="I2">
        <f>SIN(G2)</f>
        <v>0.92632396825149499</v>
      </c>
    </row>
    <row r="3" spans="1:9" x14ac:dyDescent="0.3">
      <c r="A3">
        <v>127</v>
      </c>
      <c r="B3">
        <v>1965</v>
      </c>
      <c r="C3" s="19">
        <v>23990</v>
      </c>
      <c r="D3">
        <v>697</v>
      </c>
      <c r="E3" s="18">
        <f t="shared" ref="E3:E51" si="0">C3-DATE(YEAR(C3),1,0)</f>
        <v>248</v>
      </c>
      <c r="F3">
        <f t="shared" ref="F3:F51" si="1">DATE(YEAR(C3)+1,1,1)-DATE(YEAR(C3),1,1)</f>
        <v>365</v>
      </c>
      <c r="G3">
        <f t="shared" ref="G3:G51" si="2">E3*(2*PI()/F3)</f>
        <v>4.2691231676179102</v>
      </c>
      <c r="H3">
        <f t="shared" ref="H3:H51" si="3">COS(G3)</f>
        <v>-0.42889193791248409</v>
      </c>
      <c r="I3">
        <f t="shared" ref="I3:I51" si="4">SIN(G3)</f>
        <v>-0.90335580232468415</v>
      </c>
    </row>
    <row r="4" spans="1:9" x14ac:dyDescent="0.3">
      <c r="A4">
        <v>138</v>
      </c>
      <c r="B4">
        <v>1966</v>
      </c>
      <c r="C4" s="19">
        <v>24383</v>
      </c>
      <c r="D4">
        <v>529</v>
      </c>
      <c r="E4" s="18">
        <f t="shared" si="0"/>
        <v>276</v>
      </c>
      <c r="F4">
        <f t="shared" si="1"/>
        <v>365</v>
      </c>
      <c r="G4">
        <f t="shared" si="2"/>
        <v>4.7511209446070293</v>
      </c>
      <c r="H4">
        <f t="shared" si="3"/>
        <v>3.8722280892173992E-2</v>
      </c>
      <c r="I4">
        <f t="shared" si="4"/>
        <v>-0.99925001123968349</v>
      </c>
    </row>
    <row r="5" spans="1:9" x14ac:dyDescent="0.3">
      <c r="A5">
        <v>150</v>
      </c>
      <c r="B5">
        <v>1967</v>
      </c>
      <c r="C5" s="19">
        <v>24706</v>
      </c>
      <c r="D5">
        <v>697</v>
      </c>
      <c r="E5" s="18">
        <f t="shared" si="0"/>
        <v>234</v>
      </c>
      <c r="F5">
        <f t="shared" si="1"/>
        <v>365</v>
      </c>
      <c r="G5">
        <f t="shared" si="2"/>
        <v>4.0281242791233511</v>
      </c>
      <c r="H5">
        <f t="shared" si="3"/>
        <v>-0.63210341118734881</v>
      </c>
      <c r="I5">
        <f t="shared" si="4"/>
        <v>-0.77488404136704059</v>
      </c>
    </row>
    <row r="6" spans="1:9" x14ac:dyDescent="0.3">
      <c r="A6">
        <v>162</v>
      </c>
      <c r="B6">
        <v>1968</v>
      </c>
      <c r="C6" s="19">
        <v>25141</v>
      </c>
      <c r="D6">
        <v>327.5</v>
      </c>
      <c r="E6" s="18">
        <f t="shared" si="0"/>
        <v>304</v>
      </c>
      <c r="F6">
        <f t="shared" si="1"/>
        <v>366</v>
      </c>
      <c r="G6">
        <f t="shared" si="2"/>
        <v>5.2188205830125529</v>
      </c>
      <c r="H6">
        <f t="shared" si="3"/>
        <v>0.48505984619519638</v>
      </c>
      <c r="I6">
        <f t="shared" si="4"/>
        <v>-0.87448095783103963</v>
      </c>
    </row>
    <row r="7" spans="1:9" x14ac:dyDescent="0.3">
      <c r="A7">
        <v>174</v>
      </c>
      <c r="B7">
        <v>1969</v>
      </c>
      <c r="C7" s="19">
        <v>25213</v>
      </c>
      <c r="D7">
        <v>1410</v>
      </c>
      <c r="E7" s="18">
        <f t="shared" si="0"/>
        <v>10</v>
      </c>
      <c r="F7">
        <f t="shared" si="1"/>
        <v>365</v>
      </c>
      <c r="G7">
        <f t="shared" si="2"/>
        <v>0.1721420632103996</v>
      </c>
      <c r="H7">
        <f t="shared" si="3"/>
        <v>0.98522010675606064</v>
      </c>
      <c r="I7">
        <f t="shared" si="4"/>
        <v>0.17129314418147756</v>
      </c>
    </row>
    <row r="8" spans="1:9" x14ac:dyDescent="0.3">
      <c r="A8">
        <v>186</v>
      </c>
      <c r="B8">
        <v>1970</v>
      </c>
      <c r="C8" s="19">
        <v>25707</v>
      </c>
      <c r="D8">
        <v>523.79999999999995</v>
      </c>
      <c r="E8" s="18">
        <f t="shared" si="0"/>
        <v>139</v>
      </c>
      <c r="F8">
        <f t="shared" si="1"/>
        <v>365</v>
      </c>
      <c r="G8">
        <f t="shared" si="2"/>
        <v>2.3927746786245545</v>
      </c>
      <c r="H8">
        <f t="shared" si="3"/>
        <v>-0.7324940716135786</v>
      </c>
      <c r="I8">
        <f t="shared" si="4"/>
        <v>0.68077340947701648</v>
      </c>
    </row>
    <row r="9" spans="1:9" x14ac:dyDescent="0.3">
      <c r="A9">
        <v>198</v>
      </c>
      <c r="B9">
        <v>1971</v>
      </c>
      <c r="C9" s="19">
        <v>26118</v>
      </c>
      <c r="D9">
        <v>360</v>
      </c>
      <c r="E9" s="18">
        <f t="shared" si="0"/>
        <v>185</v>
      </c>
      <c r="F9">
        <f t="shared" si="1"/>
        <v>365</v>
      </c>
      <c r="G9">
        <f t="shared" si="2"/>
        <v>3.184628169392393</v>
      </c>
      <c r="H9">
        <f t="shared" si="3"/>
        <v>-0.99907411510222999</v>
      </c>
      <c r="I9">
        <f t="shared" si="4"/>
        <v>-4.3022233004530341E-2</v>
      </c>
    </row>
    <row r="10" spans="1:9" x14ac:dyDescent="0.3">
      <c r="A10">
        <v>210</v>
      </c>
      <c r="B10">
        <v>1972</v>
      </c>
      <c r="C10" s="19">
        <v>26458</v>
      </c>
      <c r="D10">
        <v>1650</v>
      </c>
      <c r="E10" s="18">
        <f t="shared" si="0"/>
        <v>160</v>
      </c>
      <c r="F10">
        <f t="shared" si="1"/>
        <v>366</v>
      </c>
      <c r="G10">
        <f t="shared" si="2"/>
        <v>2.7467476752697646</v>
      </c>
      <c r="H10">
        <f t="shared" si="3"/>
        <v>-0.923056206884176</v>
      </c>
      <c r="I10">
        <f t="shared" si="4"/>
        <v>0.38466509970700119</v>
      </c>
    </row>
    <row r="11" spans="1:9" x14ac:dyDescent="0.3">
      <c r="A11">
        <v>222</v>
      </c>
      <c r="B11">
        <v>1973</v>
      </c>
      <c r="C11" s="19">
        <v>26866</v>
      </c>
      <c r="D11">
        <v>568.5</v>
      </c>
      <c r="E11" s="18">
        <f t="shared" si="0"/>
        <v>202</v>
      </c>
      <c r="F11">
        <f t="shared" si="1"/>
        <v>365</v>
      </c>
      <c r="G11">
        <f t="shared" si="2"/>
        <v>3.4772696768500722</v>
      </c>
      <c r="H11">
        <f t="shared" si="3"/>
        <v>-0.94418750883419955</v>
      </c>
      <c r="I11">
        <f t="shared" si="4"/>
        <v>-0.32940848222452979</v>
      </c>
    </row>
    <row r="12" spans="1:9" x14ac:dyDescent="0.3">
      <c r="A12">
        <v>234</v>
      </c>
      <c r="B12">
        <v>1974</v>
      </c>
      <c r="C12" s="19">
        <v>27175</v>
      </c>
      <c r="D12">
        <v>811.4</v>
      </c>
      <c r="E12" s="18">
        <f t="shared" si="0"/>
        <v>146</v>
      </c>
      <c r="F12">
        <f t="shared" si="1"/>
        <v>365</v>
      </c>
      <c r="G12">
        <f t="shared" si="2"/>
        <v>2.5132741228718345</v>
      </c>
      <c r="H12">
        <f t="shared" si="3"/>
        <v>-0.80901699437494734</v>
      </c>
      <c r="I12">
        <f t="shared" si="4"/>
        <v>0.58778525229247325</v>
      </c>
    </row>
    <row r="13" spans="1:9" x14ac:dyDescent="0.3">
      <c r="A13">
        <v>246</v>
      </c>
      <c r="B13">
        <v>1975</v>
      </c>
      <c r="C13" s="19">
        <v>27616</v>
      </c>
      <c r="D13">
        <v>886</v>
      </c>
      <c r="E13" s="18">
        <f t="shared" si="0"/>
        <v>222</v>
      </c>
      <c r="F13">
        <f t="shared" si="1"/>
        <v>365</v>
      </c>
      <c r="G13">
        <f t="shared" si="2"/>
        <v>3.8215538032708714</v>
      </c>
      <c r="H13">
        <f t="shared" si="3"/>
        <v>-0.77759714697362714</v>
      </c>
      <c r="I13">
        <f t="shared" si="4"/>
        <v>-0.62876281459583416</v>
      </c>
    </row>
    <row r="14" spans="1:9" x14ac:dyDescent="0.3">
      <c r="A14">
        <v>258</v>
      </c>
      <c r="B14">
        <v>1976</v>
      </c>
      <c r="C14" s="19">
        <v>28068</v>
      </c>
      <c r="D14">
        <v>555</v>
      </c>
      <c r="E14" s="18">
        <f t="shared" si="0"/>
        <v>309</v>
      </c>
      <c r="F14">
        <f t="shared" si="1"/>
        <v>366</v>
      </c>
      <c r="G14">
        <f t="shared" si="2"/>
        <v>5.3046564478647324</v>
      </c>
      <c r="H14">
        <f t="shared" si="3"/>
        <v>0.55824372202686445</v>
      </c>
      <c r="I14">
        <f t="shared" si="4"/>
        <v>-0.82967701355261914</v>
      </c>
    </row>
    <row r="15" spans="1:9" x14ac:dyDescent="0.3">
      <c r="A15">
        <v>270</v>
      </c>
      <c r="B15">
        <v>1977</v>
      </c>
      <c r="C15" s="19">
        <v>28338</v>
      </c>
      <c r="D15">
        <v>539.4</v>
      </c>
      <c r="E15" s="18">
        <f t="shared" si="0"/>
        <v>213</v>
      </c>
      <c r="F15">
        <f t="shared" si="1"/>
        <v>365</v>
      </c>
      <c r="G15">
        <f t="shared" si="2"/>
        <v>3.6666259463815116</v>
      </c>
      <c r="H15">
        <f t="shared" si="3"/>
        <v>-0.86530725436320632</v>
      </c>
      <c r="I15">
        <f t="shared" si="4"/>
        <v>-0.50124181344577512</v>
      </c>
    </row>
    <row r="16" spans="1:9" x14ac:dyDescent="0.3">
      <c r="A16">
        <v>282</v>
      </c>
      <c r="B16">
        <v>1978</v>
      </c>
      <c r="C16" s="19">
        <v>28813</v>
      </c>
      <c r="D16">
        <v>462.6</v>
      </c>
      <c r="E16" s="18">
        <f t="shared" si="0"/>
        <v>323</v>
      </c>
      <c r="F16">
        <f t="shared" si="1"/>
        <v>365</v>
      </c>
      <c r="G16">
        <f t="shared" si="2"/>
        <v>5.5601886416959072</v>
      </c>
      <c r="H16">
        <f t="shared" si="3"/>
        <v>0.749826401204568</v>
      </c>
      <c r="I16">
        <f t="shared" si="4"/>
        <v>-0.66163461824227898</v>
      </c>
    </row>
    <row r="17" spans="1:9" x14ac:dyDescent="0.3">
      <c r="A17">
        <v>294</v>
      </c>
      <c r="B17">
        <v>1979</v>
      </c>
      <c r="C17" s="19">
        <v>29193</v>
      </c>
      <c r="D17">
        <v>1288</v>
      </c>
      <c r="E17" s="18">
        <f t="shared" si="0"/>
        <v>338</v>
      </c>
      <c r="F17">
        <f t="shared" si="1"/>
        <v>365</v>
      </c>
      <c r="G17">
        <f t="shared" si="2"/>
        <v>5.8184017365115066</v>
      </c>
      <c r="H17">
        <f t="shared" si="3"/>
        <v>0.89391859651925665</v>
      </c>
      <c r="I17">
        <f t="shared" si="4"/>
        <v>-0.4482293417404114</v>
      </c>
    </row>
    <row r="18" spans="1:9" x14ac:dyDescent="0.3">
      <c r="A18">
        <v>306</v>
      </c>
      <c r="B18">
        <v>1980</v>
      </c>
      <c r="C18" s="19">
        <v>29351</v>
      </c>
      <c r="D18">
        <v>758</v>
      </c>
      <c r="E18" s="18">
        <f t="shared" si="0"/>
        <v>131</v>
      </c>
      <c r="F18">
        <f t="shared" si="1"/>
        <v>366</v>
      </c>
      <c r="G18">
        <f t="shared" si="2"/>
        <v>2.2488996591271198</v>
      </c>
      <c r="H18">
        <f t="shared" si="3"/>
        <v>-0.62731709687429382</v>
      </c>
      <c r="I18">
        <f t="shared" si="4"/>
        <v>0.7787639308347607</v>
      </c>
    </row>
    <row r="19" spans="1:9" x14ac:dyDescent="0.3">
      <c r="A19">
        <v>318</v>
      </c>
      <c r="B19">
        <v>1981</v>
      </c>
      <c r="C19" s="19">
        <v>29941</v>
      </c>
      <c r="D19">
        <v>222</v>
      </c>
      <c r="E19" s="18">
        <f t="shared" si="0"/>
        <v>355</v>
      </c>
      <c r="F19">
        <f t="shared" si="1"/>
        <v>365</v>
      </c>
      <c r="G19">
        <f t="shared" si="2"/>
        <v>6.1110432439691866</v>
      </c>
      <c r="H19">
        <f t="shared" si="3"/>
        <v>0.98522010675606064</v>
      </c>
      <c r="I19">
        <f t="shared" si="4"/>
        <v>-0.17129314418147781</v>
      </c>
    </row>
    <row r="20" spans="1:9" x14ac:dyDescent="0.3">
      <c r="A20">
        <v>330</v>
      </c>
      <c r="B20">
        <v>1982</v>
      </c>
      <c r="C20" s="19">
        <v>30248</v>
      </c>
      <c r="D20">
        <v>978.5</v>
      </c>
      <c r="E20" s="18">
        <f t="shared" si="0"/>
        <v>297</v>
      </c>
      <c r="F20">
        <f t="shared" si="1"/>
        <v>365</v>
      </c>
      <c r="G20">
        <f t="shared" si="2"/>
        <v>5.1126192773488688</v>
      </c>
      <c r="H20">
        <f t="shared" si="3"/>
        <v>0.38963044953078774</v>
      </c>
      <c r="I20">
        <f t="shared" si="4"/>
        <v>-0.92097128771663461</v>
      </c>
    </row>
    <row r="21" spans="1:9" x14ac:dyDescent="0.3">
      <c r="A21">
        <v>342</v>
      </c>
      <c r="B21">
        <v>1983</v>
      </c>
      <c r="C21" s="19">
        <v>30504</v>
      </c>
      <c r="D21">
        <v>1695</v>
      </c>
      <c r="E21" s="18">
        <f t="shared" si="0"/>
        <v>188</v>
      </c>
      <c r="F21">
        <f t="shared" si="1"/>
        <v>365</v>
      </c>
      <c r="G21">
        <f t="shared" si="2"/>
        <v>3.2362707883555126</v>
      </c>
      <c r="H21">
        <f t="shared" si="3"/>
        <v>-0.99552137241447525</v>
      </c>
      <c r="I21">
        <f t="shared" si="4"/>
        <v>-9.4536749817198881E-2</v>
      </c>
    </row>
    <row r="22" spans="1:9" x14ac:dyDescent="0.3">
      <c r="A22">
        <v>354</v>
      </c>
      <c r="B22">
        <v>1984</v>
      </c>
      <c r="C22" s="19">
        <v>30902</v>
      </c>
      <c r="D22">
        <v>1221.7</v>
      </c>
      <c r="E22" s="18">
        <f t="shared" si="0"/>
        <v>221</v>
      </c>
      <c r="F22">
        <f t="shared" si="1"/>
        <v>366</v>
      </c>
      <c r="G22">
        <f t="shared" si="2"/>
        <v>3.793945226466362</v>
      </c>
      <c r="H22">
        <f t="shared" si="3"/>
        <v>-0.79465785173762526</v>
      </c>
      <c r="I22">
        <f t="shared" si="4"/>
        <v>-0.60705757442910002</v>
      </c>
    </row>
    <row r="23" spans="1:9" x14ac:dyDescent="0.3">
      <c r="A23">
        <v>366</v>
      </c>
      <c r="B23">
        <v>1985</v>
      </c>
      <c r="C23" s="19">
        <v>31175</v>
      </c>
      <c r="D23">
        <v>1898</v>
      </c>
      <c r="E23" s="18">
        <f t="shared" si="0"/>
        <v>128</v>
      </c>
      <c r="F23">
        <f t="shared" si="1"/>
        <v>365</v>
      </c>
      <c r="G23">
        <f t="shared" si="2"/>
        <v>2.203418409093115</v>
      </c>
      <c r="H23">
        <f t="shared" si="3"/>
        <v>-0.59126144486357812</v>
      </c>
      <c r="I23">
        <f t="shared" si="4"/>
        <v>0.80647994632094477</v>
      </c>
    </row>
    <row r="24" spans="1:9" x14ac:dyDescent="0.3">
      <c r="A24">
        <v>378</v>
      </c>
      <c r="B24">
        <v>1986</v>
      </c>
      <c r="C24" s="19">
        <v>31744</v>
      </c>
      <c r="D24">
        <v>557.70000000000005</v>
      </c>
      <c r="E24" s="18">
        <f t="shared" si="0"/>
        <v>332</v>
      </c>
      <c r="F24">
        <f t="shared" si="1"/>
        <v>365</v>
      </c>
      <c r="G24">
        <f t="shared" si="2"/>
        <v>5.7151164985852674</v>
      </c>
      <c r="H24">
        <f t="shared" si="3"/>
        <v>0.84294153735478272</v>
      </c>
      <c r="I24">
        <f t="shared" si="4"/>
        <v>-0.53800517153829996</v>
      </c>
    </row>
    <row r="25" spans="1:9" x14ac:dyDescent="0.3">
      <c r="A25">
        <v>390</v>
      </c>
      <c r="B25">
        <v>1987</v>
      </c>
      <c r="C25" s="19">
        <v>31880</v>
      </c>
      <c r="D25">
        <v>724</v>
      </c>
      <c r="E25" s="18">
        <f t="shared" si="0"/>
        <v>103</v>
      </c>
      <c r="F25">
        <f t="shared" si="1"/>
        <v>365</v>
      </c>
      <c r="G25">
        <f t="shared" si="2"/>
        <v>1.773063251067116</v>
      </c>
      <c r="H25">
        <f t="shared" si="3"/>
        <v>-0.20089055513063506</v>
      </c>
      <c r="I25">
        <f t="shared" si="4"/>
        <v>0.97961369164549006</v>
      </c>
    </row>
    <row r="26" spans="1:9" x14ac:dyDescent="0.3">
      <c r="A26">
        <v>402</v>
      </c>
      <c r="B26">
        <v>1988</v>
      </c>
      <c r="C26" s="19">
        <v>32259</v>
      </c>
      <c r="D26">
        <v>217.6</v>
      </c>
      <c r="E26" s="18">
        <f t="shared" si="0"/>
        <v>117</v>
      </c>
      <c r="F26">
        <f t="shared" si="1"/>
        <v>366</v>
      </c>
      <c r="G26">
        <f t="shared" si="2"/>
        <v>2.0085592375410153</v>
      </c>
      <c r="H26">
        <f t="shared" si="3"/>
        <v>-0.42391439070986064</v>
      </c>
      <c r="I26">
        <f t="shared" si="4"/>
        <v>0.90570226308047153</v>
      </c>
    </row>
    <row r="27" spans="1:9" x14ac:dyDescent="0.3">
      <c r="A27">
        <v>414</v>
      </c>
      <c r="B27">
        <v>1989</v>
      </c>
      <c r="C27" s="19">
        <v>32762</v>
      </c>
      <c r="D27">
        <v>614</v>
      </c>
      <c r="E27" s="18">
        <f t="shared" si="0"/>
        <v>254</v>
      </c>
      <c r="F27">
        <f t="shared" si="1"/>
        <v>365</v>
      </c>
      <c r="G27">
        <f t="shared" si="2"/>
        <v>4.3724084055441503</v>
      </c>
      <c r="H27">
        <f t="shared" si="3"/>
        <v>-0.33346877891818705</v>
      </c>
      <c r="I27">
        <f t="shared" si="4"/>
        <v>-0.94276114339042061</v>
      </c>
    </row>
    <row r="28" spans="1:9" x14ac:dyDescent="0.3">
      <c r="A28">
        <v>426</v>
      </c>
      <c r="B28">
        <v>1990</v>
      </c>
      <c r="C28" s="19">
        <v>33023</v>
      </c>
      <c r="D28">
        <v>1593.3</v>
      </c>
      <c r="E28" s="18">
        <f t="shared" si="0"/>
        <v>150</v>
      </c>
      <c r="F28">
        <f t="shared" si="1"/>
        <v>365</v>
      </c>
      <c r="G28">
        <f t="shared" si="2"/>
        <v>2.582130948155994</v>
      </c>
      <c r="H28">
        <f t="shared" si="3"/>
        <v>-0.84754092289283089</v>
      </c>
      <c r="I28">
        <f t="shared" si="4"/>
        <v>0.5307300481619337</v>
      </c>
    </row>
    <row r="29" spans="1:9" x14ac:dyDescent="0.3">
      <c r="A29">
        <v>438</v>
      </c>
      <c r="B29">
        <v>1991</v>
      </c>
      <c r="C29" s="19">
        <v>33407</v>
      </c>
      <c r="D29">
        <v>274</v>
      </c>
      <c r="E29" s="18">
        <f t="shared" si="0"/>
        <v>169</v>
      </c>
      <c r="F29">
        <f t="shared" si="1"/>
        <v>365</v>
      </c>
      <c r="G29">
        <f t="shared" si="2"/>
        <v>2.9092008682557533</v>
      </c>
      <c r="H29">
        <f t="shared" si="3"/>
        <v>-0.9731183372332618</v>
      </c>
      <c r="I29">
        <f t="shared" si="4"/>
        <v>0.23030567023061266</v>
      </c>
    </row>
    <row r="30" spans="1:9" x14ac:dyDescent="0.3">
      <c r="A30">
        <v>450</v>
      </c>
      <c r="B30">
        <v>1992</v>
      </c>
      <c r="C30" s="19">
        <v>33751</v>
      </c>
      <c r="D30">
        <v>698.2</v>
      </c>
      <c r="E30" s="18">
        <f t="shared" si="0"/>
        <v>148</v>
      </c>
      <c r="F30">
        <f t="shared" si="1"/>
        <v>366</v>
      </c>
      <c r="G30">
        <f t="shared" si="2"/>
        <v>2.5407415996245319</v>
      </c>
      <c r="H30">
        <f t="shared" si="3"/>
        <v>-0.82485477485942416</v>
      </c>
      <c r="I30">
        <f t="shared" si="4"/>
        <v>0.56534467397474308</v>
      </c>
    </row>
    <row r="31" spans="1:9" x14ac:dyDescent="0.3">
      <c r="A31">
        <v>462</v>
      </c>
      <c r="B31">
        <v>1993</v>
      </c>
      <c r="C31" s="19">
        <v>34154</v>
      </c>
      <c r="D31">
        <v>361</v>
      </c>
      <c r="E31" s="18">
        <f t="shared" si="0"/>
        <v>185</v>
      </c>
      <c r="F31">
        <f t="shared" si="1"/>
        <v>365</v>
      </c>
      <c r="G31">
        <f t="shared" si="2"/>
        <v>3.184628169392393</v>
      </c>
      <c r="H31">
        <f t="shared" si="3"/>
        <v>-0.99907411510222999</v>
      </c>
      <c r="I31">
        <f t="shared" si="4"/>
        <v>-4.3022233004530341E-2</v>
      </c>
    </row>
    <row r="32" spans="1:9" x14ac:dyDescent="0.3">
      <c r="A32">
        <v>474</v>
      </c>
      <c r="B32">
        <v>1994</v>
      </c>
      <c r="C32" s="19">
        <v>34478</v>
      </c>
      <c r="D32">
        <v>1181.2</v>
      </c>
      <c r="E32" s="18">
        <f t="shared" si="0"/>
        <v>144</v>
      </c>
      <c r="F32">
        <f t="shared" si="1"/>
        <v>365</v>
      </c>
      <c r="G32">
        <f t="shared" si="2"/>
        <v>2.4788457102297543</v>
      </c>
      <c r="H32">
        <f t="shared" si="3"/>
        <v>-0.78830505583052524</v>
      </c>
      <c r="I32">
        <f t="shared" si="4"/>
        <v>0.61528459996332796</v>
      </c>
    </row>
    <row r="33" spans="1:9" x14ac:dyDescent="0.3">
      <c r="A33">
        <v>486</v>
      </c>
      <c r="B33">
        <v>1995</v>
      </c>
      <c r="C33" s="19">
        <v>34977</v>
      </c>
      <c r="D33">
        <v>497.2</v>
      </c>
      <c r="E33" s="18">
        <f t="shared" si="0"/>
        <v>278</v>
      </c>
      <c r="F33">
        <f t="shared" si="1"/>
        <v>365</v>
      </c>
      <c r="G33">
        <f t="shared" si="2"/>
        <v>4.785549357249109</v>
      </c>
      <c r="H33">
        <f t="shared" si="3"/>
        <v>7.3095129898076872E-2</v>
      </c>
      <c r="I33">
        <f t="shared" si="4"/>
        <v>-0.9973249731081556</v>
      </c>
    </row>
    <row r="34" spans="1:9" x14ac:dyDescent="0.3">
      <c r="A34">
        <v>498</v>
      </c>
      <c r="B34">
        <v>1996</v>
      </c>
      <c r="C34" s="19">
        <v>35425</v>
      </c>
      <c r="D34">
        <v>711.9</v>
      </c>
      <c r="E34" s="18">
        <f t="shared" si="0"/>
        <v>361</v>
      </c>
      <c r="F34">
        <f t="shared" si="1"/>
        <v>366</v>
      </c>
      <c r="G34">
        <f t="shared" si="2"/>
        <v>6.1973494423274058</v>
      </c>
      <c r="H34">
        <f t="shared" si="3"/>
        <v>0.99631836344767555</v>
      </c>
      <c r="I34">
        <f t="shared" si="4"/>
        <v>-8.5730500155694875E-2</v>
      </c>
    </row>
    <row r="35" spans="1:9" x14ac:dyDescent="0.3">
      <c r="A35">
        <v>510</v>
      </c>
      <c r="B35">
        <v>1997</v>
      </c>
      <c r="C35" s="19">
        <v>35645</v>
      </c>
      <c r="D35">
        <v>165</v>
      </c>
      <c r="E35" s="18">
        <f t="shared" si="0"/>
        <v>215</v>
      </c>
      <c r="F35">
        <f t="shared" si="1"/>
        <v>365</v>
      </c>
      <c r="G35">
        <f t="shared" si="2"/>
        <v>3.7010543590235918</v>
      </c>
      <c r="H35">
        <f t="shared" si="3"/>
        <v>-0.84754092289283123</v>
      </c>
      <c r="I35">
        <f t="shared" si="4"/>
        <v>-0.53073004816193314</v>
      </c>
    </row>
    <row r="36" spans="1:9" x14ac:dyDescent="0.3">
      <c r="A36">
        <v>521</v>
      </c>
      <c r="B36">
        <v>1998</v>
      </c>
      <c r="C36" s="19">
        <v>35872</v>
      </c>
      <c r="D36">
        <v>959.6</v>
      </c>
      <c r="E36" s="18">
        <f t="shared" si="0"/>
        <v>77</v>
      </c>
      <c r="F36">
        <f t="shared" si="1"/>
        <v>365</v>
      </c>
      <c r="G36">
        <f t="shared" si="2"/>
        <v>1.325493886720077</v>
      </c>
      <c r="H36">
        <f t="shared" si="3"/>
        <v>0.24284972209593583</v>
      </c>
      <c r="I36">
        <f t="shared" si="4"/>
        <v>0.97006392185150703</v>
      </c>
    </row>
    <row r="37" spans="1:9" x14ac:dyDescent="0.3">
      <c r="A37">
        <v>533</v>
      </c>
      <c r="B37">
        <v>1999</v>
      </c>
      <c r="C37" s="19">
        <v>36343</v>
      </c>
      <c r="D37">
        <v>989.4</v>
      </c>
      <c r="E37" s="18">
        <f t="shared" si="0"/>
        <v>183</v>
      </c>
      <c r="F37">
        <f t="shared" si="1"/>
        <v>365</v>
      </c>
      <c r="G37">
        <f t="shared" si="2"/>
        <v>3.1501997567503128</v>
      </c>
      <c r="H37">
        <f t="shared" si="3"/>
        <v>-0.99996295911626554</v>
      </c>
      <c r="I37">
        <f t="shared" si="4"/>
        <v>-8.606996888688009E-3</v>
      </c>
    </row>
    <row r="38" spans="1:9" x14ac:dyDescent="0.3">
      <c r="A38">
        <v>545</v>
      </c>
      <c r="B38">
        <v>2000</v>
      </c>
      <c r="C38" s="19">
        <v>36812</v>
      </c>
      <c r="D38">
        <v>921</v>
      </c>
      <c r="E38" s="18">
        <f t="shared" si="0"/>
        <v>287</v>
      </c>
      <c r="F38">
        <f t="shared" si="1"/>
        <v>366</v>
      </c>
      <c r="G38">
        <f t="shared" si="2"/>
        <v>4.9269786425151398</v>
      </c>
      <c r="H38">
        <f t="shared" si="3"/>
        <v>0.21294651993841537</v>
      </c>
      <c r="I38">
        <f t="shared" si="4"/>
        <v>-0.97706385648335092</v>
      </c>
    </row>
    <row r="39" spans="1:9" x14ac:dyDescent="0.3">
      <c r="A39">
        <v>557</v>
      </c>
      <c r="B39">
        <v>2001</v>
      </c>
      <c r="C39" s="19">
        <v>37172</v>
      </c>
      <c r="D39">
        <v>480.4</v>
      </c>
      <c r="E39" s="18">
        <f t="shared" si="0"/>
        <v>281</v>
      </c>
      <c r="F39">
        <f t="shared" si="1"/>
        <v>365</v>
      </c>
      <c r="G39">
        <f t="shared" si="2"/>
        <v>4.8371919762122291</v>
      </c>
      <c r="H39">
        <f t="shared" si="3"/>
        <v>0.12447926388678869</v>
      </c>
      <c r="I39">
        <f t="shared" si="4"/>
        <v>-0.99222220941793238</v>
      </c>
    </row>
    <row r="40" spans="1:9" x14ac:dyDescent="0.3">
      <c r="A40">
        <v>569</v>
      </c>
      <c r="B40">
        <v>2002</v>
      </c>
      <c r="C40" s="19">
        <v>37518</v>
      </c>
      <c r="D40">
        <v>575</v>
      </c>
      <c r="E40" s="18">
        <f t="shared" si="0"/>
        <v>262</v>
      </c>
      <c r="F40">
        <f t="shared" si="1"/>
        <v>365</v>
      </c>
      <c r="G40">
        <f t="shared" si="2"/>
        <v>4.5101220561124702</v>
      </c>
      <c r="H40">
        <f t="shared" si="3"/>
        <v>-0.20089055513063528</v>
      </c>
      <c r="I40">
        <f t="shared" si="4"/>
        <v>-0.97961369164549006</v>
      </c>
    </row>
    <row r="41" spans="1:9" x14ac:dyDescent="0.3">
      <c r="A41">
        <v>581</v>
      </c>
      <c r="B41">
        <v>2003</v>
      </c>
      <c r="C41" s="19">
        <v>37971</v>
      </c>
      <c r="D41">
        <v>390</v>
      </c>
      <c r="E41" s="18">
        <f t="shared" si="0"/>
        <v>350</v>
      </c>
      <c r="F41">
        <f t="shared" si="1"/>
        <v>365</v>
      </c>
      <c r="G41">
        <f t="shared" si="2"/>
        <v>6.0249722123639868</v>
      </c>
      <c r="H41">
        <f t="shared" si="3"/>
        <v>0.9668478136052775</v>
      </c>
      <c r="I41">
        <f t="shared" si="4"/>
        <v>-0.25535329511618721</v>
      </c>
    </row>
    <row r="42" spans="1:9" x14ac:dyDescent="0.3">
      <c r="A42">
        <v>593</v>
      </c>
      <c r="B42">
        <v>2004</v>
      </c>
      <c r="C42" s="19">
        <v>38284</v>
      </c>
      <c r="D42">
        <v>136.6</v>
      </c>
      <c r="E42" s="18">
        <f t="shared" si="0"/>
        <v>298</v>
      </c>
      <c r="F42">
        <f t="shared" si="1"/>
        <v>366</v>
      </c>
      <c r="G42">
        <f t="shared" si="2"/>
        <v>5.1158175451899366</v>
      </c>
      <c r="H42">
        <f t="shared" si="3"/>
        <v>0.39257396461417188</v>
      </c>
      <c r="I42">
        <f t="shared" si="4"/>
        <v>-0.91972043703894657</v>
      </c>
    </row>
    <row r="43" spans="1:9" x14ac:dyDescent="0.3">
      <c r="A43">
        <v>605</v>
      </c>
      <c r="B43">
        <v>2005</v>
      </c>
      <c r="C43" s="19">
        <v>38520</v>
      </c>
      <c r="D43">
        <v>1088</v>
      </c>
      <c r="E43" s="18">
        <f t="shared" si="0"/>
        <v>168</v>
      </c>
      <c r="F43">
        <f t="shared" si="1"/>
        <v>365</v>
      </c>
      <c r="G43">
        <f t="shared" si="2"/>
        <v>2.8919866619347134</v>
      </c>
      <c r="H43">
        <f t="shared" si="3"/>
        <v>-0.96900982572440608</v>
      </c>
      <c r="I43">
        <f t="shared" si="4"/>
        <v>0.24702218048093594</v>
      </c>
    </row>
    <row r="44" spans="1:9" x14ac:dyDescent="0.3">
      <c r="A44">
        <v>15</v>
      </c>
      <c r="B44">
        <v>2008</v>
      </c>
      <c r="C44" s="19">
        <v>39750</v>
      </c>
      <c r="D44">
        <v>532</v>
      </c>
      <c r="E44" s="18">
        <f t="shared" si="0"/>
        <v>303</v>
      </c>
      <c r="F44">
        <f t="shared" si="1"/>
        <v>366</v>
      </c>
      <c r="G44">
        <f t="shared" si="2"/>
        <v>5.2016534100421161</v>
      </c>
      <c r="H44">
        <f t="shared" si="3"/>
        <v>0.46997674302731957</v>
      </c>
      <c r="I44">
        <f t="shared" si="4"/>
        <v>-0.88267879832554763</v>
      </c>
    </row>
    <row r="45" spans="1:9" x14ac:dyDescent="0.3">
      <c r="A45">
        <v>27</v>
      </c>
      <c r="B45">
        <v>2009</v>
      </c>
      <c r="C45" s="19">
        <v>40139</v>
      </c>
      <c r="D45">
        <v>301.8</v>
      </c>
      <c r="E45" s="18">
        <f t="shared" si="0"/>
        <v>326</v>
      </c>
      <c r="F45">
        <f t="shared" si="1"/>
        <v>365</v>
      </c>
      <c r="G45">
        <f t="shared" si="2"/>
        <v>5.6118312606590273</v>
      </c>
      <c r="H45">
        <f t="shared" si="3"/>
        <v>0.7829801036770625</v>
      </c>
      <c r="I45">
        <f t="shared" si="4"/>
        <v>-0.62204674844086805</v>
      </c>
    </row>
    <row r="46" spans="1:9" x14ac:dyDescent="0.3">
      <c r="A46">
        <v>38</v>
      </c>
      <c r="B46">
        <v>2010</v>
      </c>
      <c r="C46" s="19">
        <v>40316</v>
      </c>
      <c r="D46">
        <v>500</v>
      </c>
      <c r="E46" s="18">
        <f t="shared" si="0"/>
        <v>138</v>
      </c>
      <c r="F46">
        <f t="shared" si="1"/>
        <v>365</v>
      </c>
      <c r="G46">
        <f t="shared" si="2"/>
        <v>2.3755604723035146</v>
      </c>
      <c r="H46">
        <f t="shared" si="3"/>
        <v>-0.72066714955386091</v>
      </c>
      <c r="I46">
        <f t="shared" si="4"/>
        <v>0.69328122688697769</v>
      </c>
    </row>
    <row r="47" spans="1:9" x14ac:dyDescent="0.3">
      <c r="A47">
        <v>50</v>
      </c>
      <c r="B47">
        <v>2011</v>
      </c>
      <c r="C47" s="19">
        <v>40716</v>
      </c>
      <c r="D47">
        <v>1058</v>
      </c>
      <c r="E47" s="18">
        <f t="shared" si="0"/>
        <v>173</v>
      </c>
      <c r="F47">
        <f t="shared" si="1"/>
        <v>365</v>
      </c>
      <c r="G47">
        <f t="shared" si="2"/>
        <v>2.9780576935399132</v>
      </c>
      <c r="H47">
        <f t="shared" si="3"/>
        <v>-0.98665793289165704</v>
      </c>
      <c r="I47">
        <f t="shared" si="4"/>
        <v>0.16280701293851715</v>
      </c>
    </row>
    <row r="48" spans="1:9" x14ac:dyDescent="0.3">
      <c r="A48">
        <v>62</v>
      </c>
      <c r="B48">
        <v>2012</v>
      </c>
      <c r="C48" s="19">
        <v>41262</v>
      </c>
      <c r="D48">
        <v>223.5</v>
      </c>
      <c r="E48" s="18">
        <f t="shared" si="0"/>
        <v>354</v>
      </c>
      <c r="F48">
        <f t="shared" si="1"/>
        <v>366</v>
      </c>
      <c r="G48">
        <f t="shared" si="2"/>
        <v>6.0771792315343536</v>
      </c>
      <c r="H48">
        <f t="shared" si="3"/>
        <v>0.9788556850953577</v>
      </c>
      <c r="I48">
        <f t="shared" si="4"/>
        <v>-0.20455206612620136</v>
      </c>
    </row>
    <row r="49" spans="1:12" x14ac:dyDescent="0.3">
      <c r="A49">
        <v>74</v>
      </c>
      <c r="B49">
        <v>2013</v>
      </c>
      <c r="C49" s="19">
        <v>41571</v>
      </c>
      <c r="D49">
        <v>447</v>
      </c>
      <c r="E49" s="18">
        <f t="shared" si="0"/>
        <v>297</v>
      </c>
      <c r="F49">
        <f t="shared" si="1"/>
        <v>365</v>
      </c>
      <c r="G49">
        <f t="shared" si="2"/>
        <v>5.1126192773488688</v>
      </c>
      <c r="H49">
        <f t="shared" si="3"/>
        <v>0.38963044953078774</v>
      </c>
      <c r="I49">
        <f t="shared" si="4"/>
        <v>-0.92097128771663461</v>
      </c>
    </row>
    <row r="50" spans="1:12" x14ac:dyDescent="0.3">
      <c r="A50">
        <v>86</v>
      </c>
      <c r="B50">
        <v>2014</v>
      </c>
      <c r="C50" s="19">
        <v>41913</v>
      </c>
      <c r="D50">
        <v>1024</v>
      </c>
      <c r="E50" s="18">
        <f t="shared" si="0"/>
        <v>274</v>
      </c>
      <c r="F50">
        <f t="shared" si="1"/>
        <v>365</v>
      </c>
      <c r="G50">
        <f t="shared" si="2"/>
        <v>4.7166925319649495</v>
      </c>
      <c r="H50">
        <f t="shared" si="3"/>
        <v>4.3035382962438211E-3</v>
      </c>
      <c r="I50">
        <f t="shared" si="4"/>
        <v>-0.99999073973619013</v>
      </c>
    </row>
    <row r="51" spans="1:12" x14ac:dyDescent="0.3">
      <c r="A51">
        <v>98</v>
      </c>
      <c r="B51">
        <v>2015</v>
      </c>
      <c r="C51" s="19">
        <v>42321</v>
      </c>
      <c r="D51">
        <v>680.8</v>
      </c>
      <c r="E51" s="18">
        <f t="shared" si="0"/>
        <v>317</v>
      </c>
      <c r="F51">
        <f t="shared" si="1"/>
        <v>365</v>
      </c>
      <c r="G51">
        <f t="shared" si="2"/>
        <v>5.456903403769668</v>
      </c>
      <c r="H51">
        <f t="shared" si="3"/>
        <v>0.6776147890466887</v>
      </c>
      <c r="I51">
        <f t="shared" si="4"/>
        <v>-0.73541702296398581</v>
      </c>
    </row>
    <row r="53" spans="1:12" ht="15" thickBot="1" x14ac:dyDescent="0.35"/>
    <row r="54" spans="1:12" ht="15" thickBot="1" x14ac:dyDescent="0.35">
      <c r="H54" s="20"/>
      <c r="I54" s="21"/>
      <c r="J54" s="22"/>
      <c r="K54" s="23"/>
      <c r="L54" s="24"/>
    </row>
    <row r="55" spans="1:12" ht="15" thickBot="1" x14ac:dyDescent="0.35">
      <c r="G55" s="22"/>
      <c r="H55" s="25"/>
      <c r="I55" s="26"/>
      <c r="J55" s="25"/>
      <c r="K55" s="27"/>
      <c r="L55" s="27"/>
    </row>
    <row r="60" spans="1:12" x14ac:dyDescent="0.3">
      <c r="J60" s="28"/>
    </row>
    <row r="61" spans="1:12" x14ac:dyDescent="0.3">
      <c r="J61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1964</v>
      </c>
      <c r="B2" s="2">
        <v>30.19</v>
      </c>
    </row>
    <row r="3" spans="1:2" x14ac:dyDescent="0.3">
      <c r="A3" s="18">
        <v>1965</v>
      </c>
      <c r="B3" s="2">
        <v>46.83</v>
      </c>
    </row>
    <row r="4" spans="1:2" x14ac:dyDescent="0.3">
      <c r="A4" s="18">
        <v>1966</v>
      </c>
      <c r="B4" s="2">
        <v>57.83</v>
      </c>
    </row>
    <row r="5" spans="1:2" x14ac:dyDescent="0.3">
      <c r="A5" s="18">
        <v>1967</v>
      </c>
      <c r="B5" s="2">
        <v>35.14</v>
      </c>
    </row>
    <row r="6" spans="1:2" x14ac:dyDescent="0.3">
      <c r="A6" s="18">
        <v>1968</v>
      </c>
      <c r="B6" s="2">
        <v>14.76</v>
      </c>
    </row>
    <row r="7" spans="1:2" x14ac:dyDescent="0.3">
      <c r="A7" s="18">
        <v>1969</v>
      </c>
      <c r="B7" s="2">
        <v>35.61</v>
      </c>
    </row>
    <row r="8" spans="1:2" x14ac:dyDescent="0.3">
      <c r="A8" s="18">
        <v>1970</v>
      </c>
      <c r="B8" s="2">
        <v>33.549999999999997</v>
      </c>
    </row>
    <row r="9" spans="1:2" x14ac:dyDescent="0.3">
      <c r="A9" s="18">
        <v>1971</v>
      </c>
      <c r="B9" s="2">
        <v>35.57</v>
      </c>
    </row>
    <row r="10" spans="1:2" x14ac:dyDescent="0.3">
      <c r="A10" s="18">
        <v>1972</v>
      </c>
      <c r="B10" s="2">
        <v>90.01</v>
      </c>
    </row>
    <row r="11" spans="1:2" x14ac:dyDescent="0.3">
      <c r="A11" s="18">
        <v>1973</v>
      </c>
      <c r="B11" s="2">
        <v>64.63</v>
      </c>
    </row>
    <row r="12" spans="1:2" x14ac:dyDescent="0.3">
      <c r="A12" s="18">
        <v>1974</v>
      </c>
      <c r="B12" s="2">
        <v>29.41</v>
      </c>
    </row>
    <row r="13" spans="1:2" x14ac:dyDescent="0.3">
      <c r="A13" s="18">
        <v>1975</v>
      </c>
      <c r="B13" s="2">
        <v>48.23</v>
      </c>
    </row>
    <row r="14" spans="1:2" x14ac:dyDescent="0.3">
      <c r="A14" s="18">
        <v>1976</v>
      </c>
      <c r="B14" s="2">
        <v>29.1</v>
      </c>
    </row>
    <row r="15" spans="1:2" x14ac:dyDescent="0.3">
      <c r="A15" s="18">
        <v>1977</v>
      </c>
      <c r="B15" s="2">
        <v>32.520000000000003</v>
      </c>
    </row>
    <row r="16" spans="1:2" x14ac:dyDescent="0.3">
      <c r="A16" s="18">
        <v>1978</v>
      </c>
      <c r="B16" s="2">
        <v>14.71</v>
      </c>
    </row>
    <row r="17" spans="1:2" x14ac:dyDescent="0.3">
      <c r="A17" s="18">
        <v>1979</v>
      </c>
      <c r="B17" s="2">
        <v>58.83</v>
      </c>
    </row>
    <row r="18" spans="1:2" x14ac:dyDescent="0.3">
      <c r="A18" s="18">
        <v>1980</v>
      </c>
      <c r="B18" s="2">
        <v>32.5</v>
      </c>
    </row>
    <row r="19" spans="1:2" x14ac:dyDescent="0.3">
      <c r="A19" s="18">
        <v>1981</v>
      </c>
      <c r="B19" s="2">
        <v>14.88</v>
      </c>
    </row>
    <row r="20" spans="1:2" x14ac:dyDescent="0.3">
      <c r="A20" s="18">
        <v>1982</v>
      </c>
      <c r="B20" s="2">
        <v>45.27</v>
      </c>
    </row>
    <row r="21" spans="1:2" x14ac:dyDescent="0.3">
      <c r="A21" s="18">
        <v>1983</v>
      </c>
      <c r="B21" s="2">
        <v>91.46</v>
      </c>
    </row>
    <row r="22" spans="1:2" x14ac:dyDescent="0.3">
      <c r="A22" s="18">
        <v>1984</v>
      </c>
      <c r="B22" s="2">
        <v>67.09</v>
      </c>
    </row>
    <row r="23" spans="1:2" x14ac:dyDescent="0.3">
      <c r="A23" s="18">
        <v>1985</v>
      </c>
      <c r="B23" s="2">
        <v>50</v>
      </c>
    </row>
    <row r="24" spans="1:2" x14ac:dyDescent="0.3">
      <c r="A24" s="18">
        <v>1986</v>
      </c>
      <c r="B24" s="2">
        <v>43.02</v>
      </c>
    </row>
    <row r="25" spans="1:2" x14ac:dyDescent="0.3">
      <c r="A25" s="18">
        <v>1987</v>
      </c>
      <c r="B25" s="2">
        <v>58.96</v>
      </c>
    </row>
    <row r="26" spans="1:2" x14ac:dyDescent="0.3">
      <c r="A26" s="18">
        <v>1988</v>
      </c>
      <c r="B26" s="2">
        <v>23.99</v>
      </c>
    </row>
    <row r="27" spans="1:2" x14ac:dyDescent="0.3">
      <c r="A27" s="18">
        <v>1989</v>
      </c>
      <c r="B27" s="2">
        <v>40.98</v>
      </c>
    </row>
    <row r="28" spans="1:2" x14ac:dyDescent="0.3">
      <c r="A28" s="18">
        <v>1990</v>
      </c>
      <c r="B28" s="2">
        <v>73.22</v>
      </c>
    </row>
    <row r="29" spans="1:2" x14ac:dyDescent="0.3">
      <c r="A29" s="18">
        <v>1991</v>
      </c>
      <c r="B29" s="2">
        <v>21.99</v>
      </c>
    </row>
    <row r="30" spans="1:2" x14ac:dyDescent="0.3">
      <c r="A30" s="18">
        <v>1992</v>
      </c>
      <c r="B30" s="2">
        <v>52.91</v>
      </c>
    </row>
    <row r="31" spans="1:2" x14ac:dyDescent="0.3">
      <c r="A31" s="18">
        <v>1993</v>
      </c>
      <c r="B31" s="2">
        <v>45.97</v>
      </c>
    </row>
    <row r="32" spans="1:2" x14ac:dyDescent="0.3">
      <c r="A32" s="18">
        <v>1994</v>
      </c>
      <c r="B32" s="2">
        <v>67.7</v>
      </c>
    </row>
    <row r="33" spans="1:2" x14ac:dyDescent="0.3">
      <c r="A33" s="18">
        <v>1995</v>
      </c>
      <c r="B33" s="2">
        <v>27.99</v>
      </c>
    </row>
    <row r="34" spans="1:2" x14ac:dyDescent="0.3">
      <c r="A34" s="18">
        <v>1996</v>
      </c>
      <c r="B34" s="2">
        <v>42.33</v>
      </c>
    </row>
    <row r="35" spans="1:2" x14ac:dyDescent="0.3">
      <c r="A35" s="18">
        <v>1997</v>
      </c>
      <c r="B35" s="2">
        <v>72.58</v>
      </c>
    </row>
    <row r="36" spans="1:2" x14ac:dyDescent="0.3">
      <c r="A36" s="18">
        <v>1998</v>
      </c>
      <c r="B36" s="2">
        <v>80.900000000000006</v>
      </c>
    </row>
    <row r="37" spans="1:2" x14ac:dyDescent="0.3">
      <c r="A37" s="18">
        <v>1999</v>
      </c>
      <c r="B37" s="2">
        <v>32.590000000000003</v>
      </c>
    </row>
    <row r="38" spans="1:2" x14ac:dyDescent="0.3">
      <c r="A38" s="18">
        <v>2000</v>
      </c>
      <c r="B38" s="2">
        <v>40.6</v>
      </c>
    </row>
    <row r="39" spans="1:2" x14ac:dyDescent="0.3">
      <c r="A39" s="18">
        <v>2001</v>
      </c>
      <c r="B39" s="2">
        <v>35.67</v>
      </c>
    </row>
    <row r="40" spans="1:2" x14ac:dyDescent="0.3">
      <c r="A40" s="18">
        <v>2002</v>
      </c>
      <c r="B40" s="2">
        <v>59.36</v>
      </c>
    </row>
    <row r="41" spans="1:2" x14ac:dyDescent="0.3">
      <c r="A41" s="18">
        <v>2003</v>
      </c>
      <c r="B41" s="2">
        <v>39.9</v>
      </c>
    </row>
    <row r="42" spans="1:2" x14ac:dyDescent="0.3">
      <c r="A42" s="18">
        <v>2004</v>
      </c>
      <c r="B42" s="2">
        <v>25.15</v>
      </c>
    </row>
    <row r="43" spans="1:2" x14ac:dyDescent="0.3">
      <c r="A43" s="18">
        <v>2005</v>
      </c>
      <c r="B43" s="2">
        <v>40.18</v>
      </c>
    </row>
    <row r="44" spans="1:2" x14ac:dyDescent="0.3">
      <c r="A44" s="18">
        <v>2008</v>
      </c>
      <c r="B44" s="2">
        <v>37.22</v>
      </c>
    </row>
    <row r="45" spans="1:2" x14ac:dyDescent="0.3">
      <c r="A45" s="18">
        <v>2009</v>
      </c>
      <c r="B45" s="2">
        <v>50.37</v>
      </c>
    </row>
    <row r="46" spans="1:2" x14ac:dyDescent="0.3">
      <c r="A46" s="18">
        <v>2010</v>
      </c>
      <c r="B46" s="2">
        <v>47.19</v>
      </c>
    </row>
    <row r="47" spans="1:2" x14ac:dyDescent="0.3">
      <c r="A47" s="18">
        <v>2011</v>
      </c>
      <c r="B47" s="2">
        <v>58.41</v>
      </c>
    </row>
    <row r="48" spans="1:2" x14ac:dyDescent="0.3">
      <c r="A48" s="18">
        <v>2012</v>
      </c>
      <c r="B48" s="2">
        <v>29.41</v>
      </c>
    </row>
    <row r="49" spans="1:2" x14ac:dyDescent="0.3">
      <c r="A49" s="18">
        <v>2013</v>
      </c>
      <c r="B49" s="2">
        <v>46.62</v>
      </c>
    </row>
    <row r="50" spans="1:2" x14ac:dyDescent="0.3">
      <c r="A50" s="18">
        <v>2014</v>
      </c>
      <c r="B50" s="2">
        <v>74.3</v>
      </c>
    </row>
    <row r="51" spans="1:2" x14ac:dyDescent="0.3">
      <c r="A51" s="18">
        <v>2015</v>
      </c>
      <c r="B51" s="2">
        <v>68.5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7"/>
  <sheetViews>
    <sheetView topLeftCell="A37" zoomScaleNormal="100" workbookViewId="0">
      <selection activeCell="B59" sqref="B59"/>
    </sheetView>
  </sheetViews>
  <sheetFormatPr defaultRowHeight="14.4" x14ac:dyDescent="0.3"/>
  <cols>
    <col min="1" max="1" width="5" customWidth="1"/>
    <col min="2" max="2" width="9.109375" customWidth="1"/>
    <col min="3" max="3" width="9.5546875" bestFit="1" customWidth="1"/>
  </cols>
  <sheetData>
    <row r="1" spans="2:9" x14ac:dyDescent="0.3">
      <c r="B1" t="s">
        <v>35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50</v>
      </c>
      <c r="D13" s="7">
        <v>0</v>
      </c>
      <c r="E13" s="7">
        <v>50</v>
      </c>
      <c r="F13" s="8">
        <v>14.71</v>
      </c>
      <c r="G13" s="8">
        <v>91.46</v>
      </c>
      <c r="H13" s="8">
        <v>45.922600000000003</v>
      </c>
      <c r="I13" s="8">
        <v>18.805621370825722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0.13719886811400706</v>
      </c>
    </row>
    <row r="19" spans="2:10" x14ac:dyDescent="0.3">
      <c r="B19" s="3" t="s">
        <v>20</v>
      </c>
      <c r="C19" s="12">
        <v>168</v>
      </c>
    </row>
    <row r="20" spans="2:10" x14ac:dyDescent="0.3">
      <c r="B20" s="3" t="s">
        <v>21</v>
      </c>
      <c r="C20" s="12">
        <v>14290.666666666666</v>
      </c>
    </row>
    <row r="21" spans="2:10" x14ac:dyDescent="0.3">
      <c r="B21" s="3" t="s">
        <v>22</v>
      </c>
      <c r="C21" s="12">
        <v>0.16241954877225623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2" spans="2:10" x14ac:dyDescent="0.3">
      <c r="B32" s="14" t="s">
        <v>30</v>
      </c>
    </row>
    <row r="34" spans="2:5" x14ac:dyDescent="0.3">
      <c r="B34" s="14" t="s">
        <v>31</v>
      </c>
    </row>
    <row r="37" spans="2:5" x14ac:dyDescent="0.3">
      <c r="B37" s="14" t="s">
        <v>32</v>
      </c>
      <c r="D37" s="15">
        <v>0.24897435897435891</v>
      </c>
    </row>
    <row r="38" spans="2:5" x14ac:dyDescent="0.3">
      <c r="B38" s="14" t="s">
        <v>33</v>
      </c>
      <c r="D38" s="16">
        <v>0.14695752895752912</v>
      </c>
      <c r="E38" s="17">
        <v>0.32551702786377718</v>
      </c>
    </row>
    <row r="57" spans="7:7" x14ac:dyDescent="0.3">
      <c r="G57" t="s">
        <v>34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647821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2016-10-15T01:12:30Z</dcterms:created>
  <dcterms:modified xsi:type="dcterms:W3CDTF">2018-05-31T21:20:27Z</dcterms:modified>
</cp:coreProperties>
</file>