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5BF31A78-6315-4156-ACB6-D5E776B2B7E5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1" sheetId="4" r:id="rId4"/>
  </sheets>
  <externalReferences>
    <externalReference r:id="rId5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</calcChain>
</file>

<file path=xl/sharedStrings.xml><?xml version="1.0" encoding="utf-8"?>
<sst xmlns="http://schemas.openxmlformats.org/spreadsheetml/2006/main" count="46" uniqueCount="42">
  <si>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</si>
  <si>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</si>
  <si>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</si>
  <si>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</si>
  <si>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</si>
  <si>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</si>
  <si>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</si>
  <si>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</si>
  <si>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</si>
  <si>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</si>
  <si>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</si>
  <si>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</si>
  <si>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</si>
  <si>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</si>
  <si>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</si>
  <si>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</si>
  <si>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</si>
  <si>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</si>
  <si>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</si>
  <si>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</si>
  <si>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</si>
  <si>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</si>
  <si>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</si>
  <si>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</si>
  <si>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</si>
  <si>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</si>
  <si>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The continuity correction has been applied.</t>
  </si>
  <si>
    <t>Ties have been detected in the data and the appropriate corrections have been applied.</t>
  </si>
  <si>
    <t>Sen's slope:</t>
  </si>
  <si>
    <t>Confidence interval:</t>
  </si>
  <si>
    <t xml:space="preserve"> </t>
  </si>
  <si>
    <t>Time series: Workbook = 74700000_MK.xlsx / Sheet = Plan1 / Range = Plan1!$E$1:$E$44 / 43 rows and 1 column</t>
  </si>
  <si>
    <t>Date data: Workbook = 74700000_MK.xlsx / Sheet = Plan1 / Range = Plan1!$B$1:$B$44 / 43 rows and 1 column</t>
  </si>
  <si>
    <t>As the computed p-value is greater than the significance level alpha=0.05, one cannot reject the null hypothesis H0.</t>
  </si>
  <si>
    <t>The risk to reject the null hypothesis H0 while it is true is 6.70%.</t>
  </si>
  <si>
    <r>
      <t>XLSTAT 2016.06.36438  - Mann-Kendall trend tests - Start time: 2016-10-29 at 5:27:30 PM / End time: 2016-10-29 at 5:27:31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</si>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</sst>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tests1_HID'!$A$2:$A$44</c:f>
              <c:numCache>
                <c:formatCode>General</c:formatCode>
                <c:ptCount val="4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</c:numCache>
            </c:numRef>
          </c:xVal>
          <c:yVal>
            <c:numRef>
              <c:f>'Mann-Kendall trend tests1_HID'!$B$2:$B$44</c:f>
              <c:numCache>
                <c:formatCode>0</c:formatCode>
                <c:ptCount val="43"/>
                <c:pt idx="0">
                  <c:v>24.53</c:v>
                </c:pt>
                <c:pt idx="1">
                  <c:v>23.43</c:v>
                </c:pt>
                <c:pt idx="2">
                  <c:v>47.63</c:v>
                </c:pt>
                <c:pt idx="3">
                  <c:v>42.3</c:v>
                </c:pt>
                <c:pt idx="4">
                  <c:v>20.89</c:v>
                </c:pt>
                <c:pt idx="5">
                  <c:v>37.770000000000003</c:v>
                </c:pt>
                <c:pt idx="6">
                  <c:v>18.68</c:v>
                </c:pt>
                <c:pt idx="7">
                  <c:v>22.22</c:v>
                </c:pt>
                <c:pt idx="8">
                  <c:v>12.08</c:v>
                </c:pt>
                <c:pt idx="9">
                  <c:v>35.229999999999997</c:v>
                </c:pt>
                <c:pt idx="10">
                  <c:v>27.39</c:v>
                </c:pt>
                <c:pt idx="11">
                  <c:v>14.4</c:v>
                </c:pt>
                <c:pt idx="12">
                  <c:v>33.58</c:v>
                </c:pt>
                <c:pt idx="13">
                  <c:v>58.22</c:v>
                </c:pt>
                <c:pt idx="14">
                  <c:v>42.29</c:v>
                </c:pt>
                <c:pt idx="15">
                  <c:v>44.99</c:v>
                </c:pt>
                <c:pt idx="16">
                  <c:v>38.43</c:v>
                </c:pt>
                <c:pt idx="17">
                  <c:v>47.13</c:v>
                </c:pt>
                <c:pt idx="18">
                  <c:v>16.309999999999999</c:v>
                </c:pt>
                <c:pt idx="19">
                  <c:v>34.47</c:v>
                </c:pt>
                <c:pt idx="20">
                  <c:v>55.11</c:v>
                </c:pt>
                <c:pt idx="21">
                  <c:v>18.89</c:v>
                </c:pt>
                <c:pt idx="22">
                  <c:v>50.25</c:v>
                </c:pt>
                <c:pt idx="23">
                  <c:v>39.43</c:v>
                </c:pt>
                <c:pt idx="24">
                  <c:v>53.48</c:v>
                </c:pt>
                <c:pt idx="25">
                  <c:v>19.690000000000001</c:v>
                </c:pt>
                <c:pt idx="26">
                  <c:v>31.45</c:v>
                </c:pt>
                <c:pt idx="27">
                  <c:v>47.03</c:v>
                </c:pt>
                <c:pt idx="28">
                  <c:v>66.72</c:v>
                </c:pt>
                <c:pt idx="29">
                  <c:v>25.53</c:v>
                </c:pt>
                <c:pt idx="30">
                  <c:v>32.49</c:v>
                </c:pt>
                <c:pt idx="31">
                  <c:v>33.700000000000003</c:v>
                </c:pt>
                <c:pt idx="32">
                  <c:v>58.67</c:v>
                </c:pt>
                <c:pt idx="33">
                  <c:v>42.32</c:v>
                </c:pt>
                <c:pt idx="34">
                  <c:v>17.690000000000001</c:v>
                </c:pt>
                <c:pt idx="35">
                  <c:v>27.92</c:v>
                </c:pt>
                <c:pt idx="36">
                  <c:v>32.08</c:v>
                </c:pt>
                <c:pt idx="37">
                  <c:v>36.47</c:v>
                </c:pt>
                <c:pt idx="38">
                  <c:v>36.78</c:v>
                </c:pt>
                <c:pt idx="39">
                  <c:v>42.01</c:v>
                </c:pt>
                <c:pt idx="40">
                  <c:v>32.08</c:v>
                </c:pt>
                <c:pt idx="41">
                  <c:v>63.11</c:v>
                </c:pt>
                <c:pt idx="42">
                  <c:v>68.760000000000005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2-49AE-8556-C5A10AD3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3440"/>
        <c:axId val="132101632"/>
      </c:scatterChart>
      <c:valAx>
        <c:axId val="132013440"/>
        <c:scaling>
          <c:orientation val="minMax"/>
          <c:max val="2020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2101632"/>
        <c:crosses val="autoZero"/>
        <c:crossBetween val="midCat"/>
      </c:valAx>
      <c:valAx>
        <c:axId val="132101632"/>
        <c:scaling>
          <c:orientation val="minMax"/>
          <c:max val="7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201344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05548" hidden="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RefEdit_R,RefEdit,
ClearSelections,CommandButton,False
ResetAll,CommandButton,False
Frame13,Frame,
RefEditT,RefEdit,Plan1!$E$1:$E$44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RefEditDate,RefEdit,Plan1!$B$1:$B$44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2049" name="BT70554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46" workbookViewId="0">
      <selection activeCell="G49" sqref="G49:L61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4.441406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36</v>
      </c>
      <c r="D1" t="s">
        <v>2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3">
      <c r="A2">
        <v>442</v>
      </c>
      <c r="B2">
        <v>1970</v>
      </c>
      <c r="C2" s="19">
        <v>25742</v>
      </c>
      <c r="D2">
        <v>259</v>
      </c>
      <c r="E2" s="18">
        <f>C2-DATE(YEAR(C2),1,0)</f>
        <v>174</v>
      </c>
      <c r="F2">
        <f>DATE(YEAR(C2)+1,1,1)-DATE(YEAR(C2),1,1)</f>
        <v>365</v>
      </c>
      <c r="G2">
        <f>E2*(2*PI()/F2)</f>
        <v>2.9952718998609531</v>
      </c>
      <c r="H2">
        <f>COS(G2)</f>
        <v>-0.98931420397036629</v>
      </c>
      <c r="I2">
        <f>SIN(G2)</f>
        <v>0.14579919691987511</v>
      </c>
    </row>
    <row r="3" spans="1:9" x14ac:dyDescent="0.3">
      <c r="A3">
        <v>454</v>
      </c>
      <c r="B3">
        <v>1971</v>
      </c>
      <c r="C3" s="19">
        <v>26113</v>
      </c>
      <c r="D3">
        <v>357</v>
      </c>
      <c r="E3" s="18">
        <f t="shared" ref="E3:E44" si="0">C3-DATE(YEAR(C3),1,0)</f>
        <v>180</v>
      </c>
      <c r="F3">
        <f t="shared" ref="F3:F44" si="1">DATE(YEAR(C3)+1,1,1)-DATE(YEAR(C3),1,1)</f>
        <v>365</v>
      </c>
      <c r="G3">
        <f t="shared" ref="G3:G44" si="2">E3*(2*PI()/F3)</f>
        <v>3.0985571377871932</v>
      </c>
      <c r="H3">
        <f t="shared" ref="H3:H44" si="3">COS(G3)</f>
        <v>-0.99907411510222999</v>
      </c>
      <c r="I3">
        <f t="shared" ref="I3:I44" si="4">SIN(G3)</f>
        <v>4.3022233004530591E-2</v>
      </c>
    </row>
    <row r="4" spans="1:9" x14ac:dyDescent="0.3">
      <c r="A4">
        <v>466</v>
      </c>
      <c r="B4">
        <v>1972</v>
      </c>
      <c r="C4" s="19">
        <v>26457</v>
      </c>
      <c r="D4">
        <v>510</v>
      </c>
      <c r="E4" s="18">
        <f t="shared" si="0"/>
        <v>159</v>
      </c>
      <c r="F4">
        <f t="shared" si="1"/>
        <v>366</v>
      </c>
      <c r="G4">
        <f t="shared" si="2"/>
        <v>2.7295805022993282</v>
      </c>
      <c r="H4">
        <f t="shared" si="3"/>
        <v>-0.91631690448700465</v>
      </c>
      <c r="I4">
        <f t="shared" si="4"/>
        <v>0.40045390565126676</v>
      </c>
    </row>
    <row r="5" spans="1:9" x14ac:dyDescent="0.3">
      <c r="A5">
        <v>478</v>
      </c>
      <c r="B5">
        <v>1973</v>
      </c>
      <c r="C5" s="19">
        <v>26787</v>
      </c>
      <c r="D5">
        <v>320</v>
      </c>
      <c r="E5" s="18">
        <f t="shared" si="0"/>
        <v>123</v>
      </c>
      <c r="F5">
        <f t="shared" si="1"/>
        <v>365</v>
      </c>
      <c r="G5">
        <f t="shared" si="2"/>
        <v>2.1173473774879152</v>
      </c>
      <c r="H5">
        <f t="shared" si="3"/>
        <v>-0.51974381215551546</v>
      </c>
      <c r="I5">
        <f t="shared" si="4"/>
        <v>0.854322169749827</v>
      </c>
    </row>
    <row r="6" spans="1:9" x14ac:dyDescent="0.3">
      <c r="A6">
        <v>490</v>
      </c>
      <c r="B6">
        <v>1974</v>
      </c>
      <c r="C6" s="19">
        <v>27168</v>
      </c>
      <c r="D6">
        <v>266</v>
      </c>
      <c r="E6" s="18">
        <f t="shared" si="0"/>
        <v>139</v>
      </c>
      <c r="F6">
        <f t="shared" si="1"/>
        <v>365</v>
      </c>
      <c r="G6">
        <f t="shared" si="2"/>
        <v>2.3927746786245545</v>
      </c>
      <c r="H6">
        <f t="shared" si="3"/>
        <v>-0.7324940716135786</v>
      </c>
      <c r="I6">
        <f t="shared" si="4"/>
        <v>0.68077340947701648</v>
      </c>
    </row>
    <row r="7" spans="1:9" x14ac:dyDescent="0.3">
      <c r="A7">
        <v>502</v>
      </c>
      <c r="B7">
        <v>1975</v>
      </c>
      <c r="C7" s="19">
        <v>27697</v>
      </c>
      <c r="D7">
        <v>383</v>
      </c>
      <c r="E7" s="18">
        <f t="shared" si="0"/>
        <v>303</v>
      </c>
      <c r="F7">
        <f t="shared" si="1"/>
        <v>365</v>
      </c>
      <c r="G7">
        <f t="shared" si="2"/>
        <v>5.215904515275108</v>
      </c>
      <c r="H7">
        <f t="shared" si="3"/>
        <v>0.48250774176121763</v>
      </c>
      <c r="I7">
        <f t="shared" si="4"/>
        <v>-0.8758917051442433</v>
      </c>
    </row>
    <row r="8" spans="1:9" x14ac:dyDescent="0.3">
      <c r="A8">
        <v>514</v>
      </c>
      <c r="B8">
        <v>1976</v>
      </c>
      <c r="C8" s="19">
        <v>28070</v>
      </c>
      <c r="D8">
        <v>333</v>
      </c>
      <c r="E8" s="18">
        <f t="shared" si="0"/>
        <v>311</v>
      </c>
      <c r="F8">
        <f t="shared" si="1"/>
        <v>366</v>
      </c>
      <c r="G8">
        <f t="shared" si="2"/>
        <v>5.3389907938056052</v>
      </c>
      <c r="H8">
        <f t="shared" si="3"/>
        <v>0.58639553337069583</v>
      </c>
      <c r="I8">
        <f t="shared" si="4"/>
        <v>-0.81002486285477504</v>
      </c>
    </row>
    <row r="9" spans="1:9" x14ac:dyDescent="0.3">
      <c r="A9">
        <v>526</v>
      </c>
      <c r="B9">
        <v>1977</v>
      </c>
      <c r="C9" s="19">
        <v>28297</v>
      </c>
      <c r="D9">
        <v>298</v>
      </c>
      <c r="E9" s="18">
        <f t="shared" si="0"/>
        <v>172</v>
      </c>
      <c r="F9">
        <f t="shared" si="1"/>
        <v>365</v>
      </c>
      <c r="G9">
        <f t="shared" si="2"/>
        <v>2.9608434872188734</v>
      </c>
      <c r="H9">
        <f t="shared" si="3"/>
        <v>-0.98370929377360972</v>
      </c>
      <c r="I9">
        <f t="shared" si="4"/>
        <v>0.17976658572556239</v>
      </c>
    </row>
    <row r="10" spans="1:9" x14ac:dyDescent="0.3">
      <c r="A10">
        <v>538</v>
      </c>
      <c r="B10">
        <v>1978</v>
      </c>
      <c r="C10" s="19">
        <v>28814</v>
      </c>
      <c r="D10">
        <v>240</v>
      </c>
      <c r="E10" s="18">
        <f t="shared" si="0"/>
        <v>324</v>
      </c>
      <c r="F10">
        <f t="shared" si="1"/>
        <v>365</v>
      </c>
      <c r="G10">
        <f t="shared" si="2"/>
        <v>5.5774028480169475</v>
      </c>
      <c r="H10">
        <f t="shared" si="3"/>
        <v>0.76110425866077425</v>
      </c>
      <c r="I10">
        <f t="shared" si="4"/>
        <v>-0.64862956103498182</v>
      </c>
    </row>
    <row r="11" spans="1:9" x14ac:dyDescent="0.3">
      <c r="A11">
        <v>550</v>
      </c>
      <c r="B11">
        <v>1979</v>
      </c>
      <c r="C11" s="19">
        <v>29135</v>
      </c>
      <c r="D11">
        <v>510</v>
      </c>
      <c r="E11" s="18">
        <f t="shared" si="0"/>
        <v>280</v>
      </c>
      <c r="F11">
        <f t="shared" si="1"/>
        <v>365</v>
      </c>
      <c r="G11">
        <f t="shared" si="2"/>
        <v>4.8199777698911888</v>
      </c>
      <c r="H11">
        <f t="shared" si="3"/>
        <v>0.10738134666416217</v>
      </c>
      <c r="I11">
        <f t="shared" si="4"/>
        <v>-0.99421790689395206</v>
      </c>
    </row>
    <row r="12" spans="1:9" x14ac:dyDescent="0.3">
      <c r="A12">
        <v>562</v>
      </c>
      <c r="B12">
        <v>1980</v>
      </c>
      <c r="C12" s="19">
        <v>29351</v>
      </c>
      <c r="D12">
        <v>359</v>
      </c>
      <c r="E12" s="18">
        <f t="shared" si="0"/>
        <v>131</v>
      </c>
      <c r="F12">
        <f t="shared" si="1"/>
        <v>366</v>
      </c>
      <c r="G12">
        <f t="shared" si="2"/>
        <v>2.2488996591271198</v>
      </c>
      <c r="H12">
        <f t="shared" si="3"/>
        <v>-0.62731709687429382</v>
      </c>
      <c r="I12">
        <f t="shared" si="4"/>
        <v>0.7787639308347607</v>
      </c>
    </row>
    <row r="13" spans="1:9" x14ac:dyDescent="0.3">
      <c r="A13">
        <v>574</v>
      </c>
      <c r="B13">
        <v>1981</v>
      </c>
      <c r="C13" s="19">
        <v>29853</v>
      </c>
      <c r="D13">
        <v>155</v>
      </c>
      <c r="E13" s="18">
        <f t="shared" si="0"/>
        <v>267</v>
      </c>
      <c r="F13">
        <f t="shared" si="1"/>
        <v>365</v>
      </c>
      <c r="G13">
        <f t="shared" si="2"/>
        <v>4.59619308771767</v>
      </c>
      <c r="H13">
        <f t="shared" si="3"/>
        <v>-0.11593459959550066</v>
      </c>
      <c r="I13">
        <f t="shared" si="4"/>
        <v>-0.99325684926741431</v>
      </c>
    </row>
    <row r="14" spans="1:9" x14ac:dyDescent="0.3">
      <c r="A14">
        <v>587</v>
      </c>
      <c r="B14">
        <v>1982</v>
      </c>
      <c r="C14" s="19">
        <v>30267</v>
      </c>
      <c r="D14">
        <v>293</v>
      </c>
      <c r="E14" s="18">
        <f t="shared" si="0"/>
        <v>316</v>
      </c>
      <c r="F14">
        <f t="shared" si="1"/>
        <v>365</v>
      </c>
      <c r="G14">
        <f t="shared" si="2"/>
        <v>5.4396891974486277</v>
      </c>
      <c r="H14">
        <f t="shared" si="3"/>
        <v>0.66485539796428594</v>
      </c>
      <c r="I14">
        <f t="shared" si="4"/>
        <v>-0.74697208769655565</v>
      </c>
    </row>
    <row r="15" spans="1:9" x14ac:dyDescent="0.3">
      <c r="A15">
        <v>598</v>
      </c>
      <c r="B15">
        <v>1983</v>
      </c>
      <c r="C15" s="19">
        <v>30505</v>
      </c>
      <c r="D15">
        <v>446</v>
      </c>
      <c r="E15" s="18">
        <f t="shared" si="0"/>
        <v>189</v>
      </c>
      <c r="F15">
        <f t="shared" si="1"/>
        <v>365</v>
      </c>
      <c r="G15">
        <f t="shared" si="2"/>
        <v>3.2534849946765525</v>
      </c>
      <c r="H15">
        <f t="shared" si="3"/>
        <v>-0.99374658043617814</v>
      </c>
      <c r="I15">
        <f t="shared" si="4"/>
        <v>-0.11165900712169399</v>
      </c>
    </row>
    <row r="16" spans="1:9" x14ac:dyDescent="0.3">
      <c r="A16">
        <v>610</v>
      </c>
      <c r="B16">
        <v>1984</v>
      </c>
      <c r="C16" s="19">
        <v>30813</v>
      </c>
      <c r="D16">
        <v>510</v>
      </c>
      <c r="E16" s="18">
        <f t="shared" si="0"/>
        <v>132</v>
      </c>
      <c r="F16">
        <f t="shared" si="1"/>
        <v>366</v>
      </c>
      <c r="G16">
        <f t="shared" si="2"/>
        <v>2.2660668320975557</v>
      </c>
      <c r="H16">
        <f t="shared" si="3"/>
        <v>-0.64059317869817511</v>
      </c>
      <c r="I16">
        <f t="shared" si="4"/>
        <v>0.76788044603660011</v>
      </c>
    </row>
    <row r="17" spans="1:9" x14ac:dyDescent="0.3">
      <c r="A17">
        <v>622</v>
      </c>
      <c r="B17">
        <v>1985</v>
      </c>
      <c r="C17" s="19">
        <v>31153</v>
      </c>
      <c r="D17">
        <v>387</v>
      </c>
      <c r="E17" s="18">
        <f t="shared" si="0"/>
        <v>106</v>
      </c>
      <c r="F17">
        <f t="shared" si="1"/>
        <v>365</v>
      </c>
      <c r="G17">
        <f t="shared" si="2"/>
        <v>1.8247058700302359</v>
      </c>
      <c r="H17">
        <f t="shared" si="3"/>
        <v>-0.25119006388481913</v>
      </c>
      <c r="I17">
        <f t="shared" si="4"/>
        <v>0.9679377830240643</v>
      </c>
    </row>
    <row r="18" spans="1:9" x14ac:dyDescent="0.3">
      <c r="A18">
        <v>634</v>
      </c>
      <c r="B18">
        <v>1986</v>
      </c>
      <c r="C18" s="19">
        <v>31508</v>
      </c>
      <c r="D18">
        <v>301</v>
      </c>
      <c r="E18" s="18">
        <f t="shared" si="0"/>
        <v>96</v>
      </c>
      <c r="F18">
        <f t="shared" si="1"/>
        <v>365</v>
      </c>
      <c r="G18">
        <f t="shared" si="2"/>
        <v>1.6525638068198363</v>
      </c>
      <c r="H18">
        <f t="shared" si="3"/>
        <v>-8.1676395330422411E-2</v>
      </c>
      <c r="I18">
        <f t="shared" si="4"/>
        <v>0.99665890175417016</v>
      </c>
    </row>
    <row r="19" spans="1:9" x14ac:dyDescent="0.3">
      <c r="A19">
        <v>646</v>
      </c>
      <c r="B19">
        <v>1987</v>
      </c>
      <c r="C19" s="19">
        <v>31988</v>
      </c>
      <c r="D19">
        <v>624</v>
      </c>
      <c r="E19" s="18">
        <f t="shared" si="0"/>
        <v>211</v>
      </c>
      <c r="F19">
        <f t="shared" si="1"/>
        <v>365</v>
      </c>
      <c r="G19">
        <f t="shared" si="2"/>
        <v>3.6321975337394319</v>
      </c>
      <c r="H19">
        <f t="shared" si="3"/>
        <v>-0.88204802495585377</v>
      </c>
      <c r="I19">
        <f t="shared" si="4"/>
        <v>-0.47115950767386355</v>
      </c>
    </row>
    <row r="20" spans="1:9" x14ac:dyDescent="0.3">
      <c r="A20">
        <v>658</v>
      </c>
      <c r="B20">
        <v>1988</v>
      </c>
      <c r="C20" s="19">
        <v>32266</v>
      </c>
      <c r="D20">
        <v>250</v>
      </c>
      <c r="E20" s="18">
        <f t="shared" si="0"/>
        <v>124</v>
      </c>
      <c r="F20">
        <f t="shared" si="1"/>
        <v>366</v>
      </c>
      <c r="G20">
        <f t="shared" si="2"/>
        <v>2.1287294483340675</v>
      </c>
      <c r="H20">
        <f t="shared" si="3"/>
        <v>-0.52943389121818518</v>
      </c>
      <c r="I20">
        <f t="shared" si="4"/>
        <v>0.84835119781230395</v>
      </c>
    </row>
    <row r="21" spans="1:9" x14ac:dyDescent="0.3">
      <c r="A21">
        <v>670</v>
      </c>
      <c r="B21">
        <v>1989</v>
      </c>
      <c r="C21" s="19">
        <v>32763</v>
      </c>
      <c r="D21">
        <v>460</v>
      </c>
      <c r="E21" s="18">
        <f t="shared" si="0"/>
        <v>255</v>
      </c>
      <c r="F21">
        <f t="shared" si="1"/>
        <v>365</v>
      </c>
      <c r="G21">
        <f t="shared" si="2"/>
        <v>4.3896226118651898</v>
      </c>
      <c r="H21">
        <f t="shared" si="3"/>
        <v>-0.31719128858910678</v>
      </c>
      <c r="I21">
        <f t="shared" si="4"/>
        <v>-0.9483615800121713</v>
      </c>
    </row>
    <row r="22" spans="1:9" x14ac:dyDescent="0.3">
      <c r="A22">
        <v>682</v>
      </c>
      <c r="B22">
        <v>1990</v>
      </c>
      <c r="C22" s="19">
        <v>33024</v>
      </c>
      <c r="D22">
        <v>482</v>
      </c>
      <c r="E22" s="18">
        <f t="shared" si="0"/>
        <v>151</v>
      </c>
      <c r="F22">
        <f t="shared" si="1"/>
        <v>365</v>
      </c>
      <c r="G22">
        <f t="shared" si="2"/>
        <v>2.5993451544770343</v>
      </c>
      <c r="H22">
        <f t="shared" si="3"/>
        <v>-0.85655099590100359</v>
      </c>
      <c r="I22">
        <f t="shared" si="4"/>
        <v>0.51606239101585283</v>
      </c>
    </row>
    <row r="23" spans="1:9" x14ac:dyDescent="0.3">
      <c r="A23">
        <v>694</v>
      </c>
      <c r="B23">
        <v>1991</v>
      </c>
      <c r="C23" s="19">
        <v>33395</v>
      </c>
      <c r="D23">
        <v>280</v>
      </c>
      <c r="E23" s="18">
        <f t="shared" si="0"/>
        <v>157</v>
      </c>
      <c r="F23">
        <f t="shared" si="1"/>
        <v>365</v>
      </c>
      <c r="G23">
        <f t="shared" si="2"/>
        <v>2.702630392403274</v>
      </c>
      <c r="H23">
        <f t="shared" si="3"/>
        <v>-0.90519318989139741</v>
      </c>
      <c r="I23">
        <f t="shared" si="4"/>
        <v>0.42500033996955416</v>
      </c>
    </row>
    <row r="24" spans="1:9" x14ac:dyDescent="0.3">
      <c r="A24">
        <v>706</v>
      </c>
      <c r="B24">
        <v>1992</v>
      </c>
      <c r="C24" s="19">
        <v>33753</v>
      </c>
      <c r="D24">
        <v>612</v>
      </c>
      <c r="E24" s="18">
        <f t="shared" si="0"/>
        <v>150</v>
      </c>
      <c r="F24">
        <f t="shared" si="1"/>
        <v>366</v>
      </c>
      <c r="G24">
        <f t="shared" si="2"/>
        <v>2.5750759455654042</v>
      </c>
      <c r="H24">
        <f t="shared" si="3"/>
        <v>-0.84377555982318564</v>
      </c>
      <c r="I24">
        <f t="shared" si="4"/>
        <v>0.53669619399160051</v>
      </c>
    </row>
    <row r="25" spans="1:9" x14ac:dyDescent="0.3">
      <c r="A25">
        <v>718</v>
      </c>
      <c r="B25">
        <v>1993</v>
      </c>
      <c r="C25" s="19">
        <v>34154</v>
      </c>
      <c r="D25">
        <v>325</v>
      </c>
      <c r="E25" s="18">
        <f t="shared" si="0"/>
        <v>185</v>
      </c>
      <c r="F25">
        <f t="shared" si="1"/>
        <v>365</v>
      </c>
      <c r="G25">
        <f t="shared" si="2"/>
        <v>3.184628169392393</v>
      </c>
      <c r="H25">
        <f t="shared" si="3"/>
        <v>-0.99907411510222999</v>
      </c>
      <c r="I25">
        <f t="shared" si="4"/>
        <v>-4.3022233004530341E-2</v>
      </c>
    </row>
    <row r="26" spans="1:9" x14ac:dyDescent="0.3">
      <c r="A26">
        <v>730</v>
      </c>
      <c r="B26">
        <v>1994</v>
      </c>
      <c r="C26" s="19">
        <v>34450</v>
      </c>
      <c r="D26">
        <v>410</v>
      </c>
      <c r="E26" s="18">
        <f t="shared" si="0"/>
        <v>116</v>
      </c>
      <c r="F26">
        <f t="shared" si="1"/>
        <v>365</v>
      </c>
      <c r="G26">
        <f t="shared" si="2"/>
        <v>1.9968479332406355</v>
      </c>
      <c r="H26">
        <f t="shared" si="3"/>
        <v>-0.41327860778290398</v>
      </c>
      <c r="I26">
        <f t="shared" si="4"/>
        <v>0.91060463009421633</v>
      </c>
    </row>
    <row r="27" spans="1:9" x14ac:dyDescent="0.3">
      <c r="A27">
        <v>742</v>
      </c>
      <c r="B27">
        <v>1995</v>
      </c>
      <c r="C27" s="19">
        <v>34978</v>
      </c>
      <c r="D27">
        <v>236</v>
      </c>
      <c r="E27" s="18">
        <f t="shared" si="0"/>
        <v>279</v>
      </c>
      <c r="F27">
        <f t="shared" si="1"/>
        <v>365</v>
      </c>
      <c r="G27">
        <f t="shared" si="2"/>
        <v>4.8027635635701493</v>
      </c>
      <c r="H27">
        <f t="shared" si="3"/>
        <v>9.0251610031040694E-2</v>
      </c>
      <c r="I27">
        <f t="shared" si="4"/>
        <v>-0.99591899614717916</v>
      </c>
    </row>
    <row r="28" spans="1:9" x14ac:dyDescent="0.3">
      <c r="A28">
        <v>754</v>
      </c>
      <c r="B28">
        <v>1996</v>
      </c>
      <c r="C28" s="19">
        <v>35349</v>
      </c>
      <c r="D28">
        <v>369</v>
      </c>
      <c r="E28" s="18">
        <f t="shared" si="0"/>
        <v>285</v>
      </c>
      <c r="F28">
        <f t="shared" si="1"/>
        <v>366</v>
      </c>
      <c r="G28">
        <f t="shared" si="2"/>
        <v>4.892644296574268</v>
      </c>
      <c r="H28">
        <f t="shared" si="3"/>
        <v>0.17928075881073555</v>
      </c>
      <c r="I28">
        <f t="shared" si="4"/>
        <v>-0.98379795157351635</v>
      </c>
    </row>
    <row r="29" spans="1:9" x14ac:dyDescent="0.3">
      <c r="A29">
        <v>766</v>
      </c>
      <c r="B29">
        <v>1997</v>
      </c>
      <c r="C29" s="19">
        <v>35793</v>
      </c>
      <c r="D29">
        <v>449</v>
      </c>
      <c r="E29" s="18">
        <f t="shared" si="0"/>
        <v>363</v>
      </c>
      <c r="F29">
        <f t="shared" si="1"/>
        <v>365</v>
      </c>
      <c r="G29">
        <f t="shared" si="2"/>
        <v>6.2487568945375056</v>
      </c>
      <c r="H29">
        <f t="shared" si="3"/>
        <v>0.9994074007397048</v>
      </c>
      <c r="I29">
        <f t="shared" si="4"/>
        <v>-3.4421611622746692E-2</v>
      </c>
    </row>
    <row r="30" spans="1:9" x14ac:dyDescent="0.3">
      <c r="A30">
        <v>778</v>
      </c>
      <c r="B30">
        <v>1998</v>
      </c>
      <c r="C30" s="19">
        <v>35909</v>
      </c>
      <c r="D30">
        <v>334</v>
      </c>
      <c r="E30" s="18">
        <f t="shared" si="0"/>
        <v>114</v>
      </c>
      <c r="F30">
        <f t="shared" si="1"/>
        <v>365</v>
      </c>
      <c r="G30">
        <f t="shared" si="2"/>
        <v>1.9624195205985555</v>
      </c>
      <c r="H30">
        <f t="shared" si="3"/>
        <v>-0.3816892202666588</v>
      </c>
      <c r="I30">
        <f t="shared" si="4"/>
        <v>0.92429072219309338</v>
      </c>
    </row>
    <row r="31" spans="1:9" x14ac:dyDescent="0.3">
      <c r="A31">
        <v>790</v>
      </c>
      <c r="B31">
        <v>1999</v>
      </c>
      <c r="C31" s="19">
        <v>36418</v>
      </c>
      <c r="D31">
        <v>226</v>
      </c>
      <c r="E31" s="18">
        <f t="shared" si="0"/>
        <v>258</v>
      </c>
      <c r="F31">
        <f t="shared" si="1"/>
        <v>365</v>
      </c>
      <c r="G31">
        <f t="shared" si="2"/>
        <v>4.4412652308283098</v>
      </c>
      <c r="H31">
        <f t="shared" si="3"/>
        <v>-0.26781430516217486</v>
      </c>
      <c r="I31">
        <f t="shared" si="4"/>
        <v>-0.9634705485641486</v>
      </c>
    </row>
    <row r="32" spans="1:9" x14ac:dyDescent="0.3">
      <c r="A32">
        <v>802</v>
      </c>
      <c r="B32">
        <v>2000</v>
      </c>
      <c r="C32" s="19">
        <v>36813</v>
      </c>
      <c r="D32">
        <v>330</v>
      </c>
      <c r="E32" s="18">
        <f t="shared" si="0"/>
        <v>288</v>
      </c>
      <c r="F32">
        <f t="shared" si="1"/>
        <v>366</v>
      </c>
      <c r="G32">
        <f t="shared" si="2"/>
        <v>4.9441458154855757</v>
      </c>
      <c r="H32">
        <f t="shared" si="3"/>
        <v>0.22968774213179508</v>
      </c>
      <c r="I32">
        <f t="shared" si="4"/>
        <v>-0.97326437370038266</v>
      </c>
    </row>
    <row r="33" spans="1:9" x14ac:dyDescent="0.3">
      <c r="A33">
        <v>814</v>
      </c>
      <c r="B33">
        <v>2001</v>
      </c>
      <c r="C33" s="19">
        <v>37173</v>
      </c>
      <c r="D33">
        <v>266</v>
      </c>
      <c r="E33" s="18">
        <f t="shared" si="0"/>
        <v>282</v>
      </c>
      <c r="F33">
        <f t="shared" si="1"/>
        <v>365</v>
      </c>
      <c r="G33">
        <f t="shared" si="2"/>
        <v>4.8544061825332694</v>
      </c>
      <c r="H33">
        <f t="shared" si="3"/>
        <v>0.14154029521704301</v>
      </c>
      <c r="I33">
        <f t="shared" si="4"/>
        <v>-0.98993249508735304</v>
      </c>
    </row>
    <row r="34" spans="1:9" x14ac:dyDescent="0.3">
      <c r="A34">
        <v>826</v>
      </c>
      <c r="B34">
        <v>2002</v>
      </c>
      <c r="C34" s="19">
        <v>37542</v>
      </c>
      <c r="D34">
        <v>371</v>
      </c>
      <c r="E34" s="18">
        <f t="shared" si="0"/>
        <v>286</v>
      </c>
      <c r="F34">
        <f t="shared" si="1"/>
        <v>365</v>
      </c>
      <c r="G34">
        <f t="shared" si="2"/>
        <v>4.9232630078174289</v>
      </c>
      <c r="H34">
        <f t="shared" si="3"/>
        <v>0.209314645963048</v>
      </c>
      <c r="I34">
        <f t="shared" si="4"/>
        <v>-0.97784834150565692</v>
      </c>
    </row>
    <row r="35" spans="1:9" x14ac:dyDescent="0.3">
      <c r="A35">
        <v>838</v>
      </c>
      <c r="B35">
        <v>2003</v>
      </c>
      <c r="C35" s="19">
        <v>37968</v>
      </c>
      <c r="D35">
        <v>587.4</v>
      </c>
      <c r="E35" s="18">
        <f t="shared" si="0"/>
        <v>347</v>
      </c>
      <c r="F35">
        <f t="shared" si="1"/>
        <v>365</v>
      </c>
      <c r="G35">
        <f t="shared" si="2"/>
        <v>5.9733295934008668</v>
      </c>
      <c r="H35">
        <f t="shared" si="3"/>
        <v>0.95237757573039727</v>
      </c>
      <c r="I35">
        <f t="shared" si="4"/>
        <v>-0.3049212246562894</v>
      </c>
    </row>
    <row r="36" spans="1:9" x14ac:dyDescent="0.3">
      <c r="A36">
        <v>850</v>
      </c>
      <c r="B36">
        <v>2004</v>
      </c>
      <c r="C36" s="19">
        <v>38284</v>
      </c>
      <c r="D36">
        <v>93.5</v>
      </c>
      <c r="E36" s="18">
        <f t="shared" si="0"/>
        <v>298</v>
      </c>
      <c r="F36">
        <f t="shared" si="1"/>
        <v>366</v>
      </c>
      <c r="G36">
        <f t="shared" si="2"/>
        <v>5.1158175451899366</v>
      </c>
      <c r="H36">
        <f t="shared" si="3"/>
        <v>0.39257396461417188</v>
      </c>
      <c r="I36">
        <f t="shared" si="4"/>
        <v>-0.91972043703894657</v>
      </c>
    </row>
    <row r="37" spans="1:9" x14ac:dyDescent="0.3">
      <c r="A37">
        <v>862</v>
      </c>
      <c r="B37">
        <v>2005</v>
      </c>
      <c r="C37" s="19">
        <v>38517</v>
      </c>
      <c r="D37">
        <v>485.6</v>
      </c>
      <c r="E37" s="18">
        <f t="shared" si="0"/>
        <v>165</v>
      </c>
      <c r="F37">
        <f t="shared" si="1"/>
        <v>365</v>
      </c>
      <c r="G37">
        <f t="shared" si="2"/>
        <v>2.8403440429715938</v>
      </c>
      <c r="H37">
        <f t="shared" si="3"/>
        <v>-0.95496675485525517</v>
      </c>
      <c r="I37">
        <f t="shared" si="4"/>
        <v>0.2967128192734903</v>
      </c>
    </row>
    <row r="38" spans="1:9" x14ac:dyDescent="0.3">
      <c r="A38">
        <v>15</v>
      </c>
      <c r="B38">
        <v>2008</v>
      </c>
      <c r="C38" s="19">
        <v>39748</v>
      </c>
      <c r="D38">
        <v>513</v>
      </c>
      <c r="E38" s="18">
        <f t="shared" si="0"/>
        <v>301</v>
      </c>
      <c r="F38">
        <f t="shared" si="1"/>
        <v>366</v>
      </c>
      <c r="G38">
        <f t="shared" si="2"/>
        <v>5.1673190641012443</v>
      </c>
      <c r="H38">
        <f t="shared" si="3"/>
        <v>0.43939950965914132</v>
      </c>
      <c r="I38">
        <f t="shared" si="4"/>
        <v>-0.89829175155475305</v>
      </c>
    </row>
    <row r="39" spans="1:9" x14ac:dyDescent="0.3">
      <c r="A39">
        <v>27</v>
      </c>
      <c r="B39">
        <v>2009</v>
      </c>
      <c r="C39" s="19">
        <v>40148</v>
      </c>
      <c r="D39">
        <v>254</v>
      </c>
      <c r="E39" s="18">
        <f t="shared" si="0"/>
        <v>335</v>
      </c>
      <c r="F39">
        <f t="shared" si="1"/>
        <v>365</v>
      </c>
      <c r="G39">
        <f t="shared" si="2"/>
        <v>5.7667591175483874</v>
      </c>
      <c r="H39">
        <f t="shared" si="3"/>
        <v>0.8695893893466109</v>
      </c>
      <c r="I39">
        <f t="shared" si="4"/>
        <v>-0.49377555015997737</v>
      </c>
    </row>
    <row r="40" spans="1:9" x14ac:dyDescent="0.3">
      <c r="A40">
        <v>39</v>
      </c>
      <c r="B40">
        <v>2010</v>
      </c>
      <c r="C40" s="19">
        <v>40378</v>
      </c>
      <c r="D40">
        <v>280</v>
      </c>
      <c r="E40" s="18">
        <f t="shared" si="0"/>
        <v>200</v>
      </c>
      <c r="F40">
        <f t="shared" si="1"/>
        <v>365</v>
      </c>
      <c r="G40">
        <f t="shared" si="2"/>
        <v>3.4428412642079924</v>
      </c>
      <c r="H40">
        <f t="shared" si="3"/>
        <v>-0.95496675485525528</v>
      </c>
      <c r="I40">
        <f t="shared" si="4"/>
        <v>-0.29671281927349008</v>
      </c>
    </row>
    <row r="41" spans="1:9" x14ac:dyDescent="0.3">
      <c r="A41">
        <v>51</v>
      </c>
      <c r="B41">
        <v>2011</v>
      </c>
      <c r="C41" s="19">
        <v>40745</v>
      </c>
      <c r="D41">
        <v>507</v>
      </c>
      <c r="E41" s="18">
        <f t="shared" si="0"/>
        <v>202</v>
      </c>
      <c r="F41">
        <f t="shared" si="1"/>
        <v>365</v>
      </c>
      <c r="G41">
        <f t="shared" si="2"/>
        <v>3.4772696768500722</v>
      </c>
      <c r="H41">
        <f t="shared" si="3"/>
        <v>-0.94418750883419955</v>
      </c>
      <c r="I41">
        <f t="shared" si="4"/>
        <v>-0.32940848222452979</v>
      </c>
    </row>
    <row r="42" spans="1:9" x14ac:dyDescent="0.3">
      <c r="A42">
        <v>73</v>
      </c>
      <c r="B42">
        <v>2013</v>
      </c>
      <c r="C42" s="19">
        <v>41615</v>
      </c>
      <c r="D42">
        <v>241</v>
      </c>
      <c r="E42" s="18">
        <f t="shared" si="0"/>
        <v>341</v>
      </c>
      <c r="F42">
        <f t="shared" si="1"/>
        <v>365</v>
      </c>
      <c r="G42">
        <f t="shared" si="2"/>
        <v>5.8700443554746267</v>
      </c>
      <c r="H42">
        <f t="shared" si="3"/>
        <v>0.91586428826728683</v>
      </c>
      <c r="I42">
        <f t="shared" si="4"/>
        <v>-0.40148798920597373</v>
      </c>
    </row>
    <row r="43" spans="1:9" x14ac:dyDescent="0.3">
      <c r="A43">
        <v>85</v>
      </c>
      <c r="B43">
        <v>2014</v>
      </c>
      <c r="C43" s="19">
        <v>41912</v>
      </c>
      <c r="D43">
        <v>804</v>
      </c>
      <c r="E43" s="18">
        <f t="shared" si="0"/>
        <v>273</v>
      </c>
      <c r="F43">
        <f t="shared" si="1"/>
        <v>365</v>
      </c>
      <c r="G43">
        <f t="shared" si="2"/>
        <v>4.6994783256439092</v>
      </c>
      <c r="H43">
        <f t="shared" si="3"/>
        <v>-1.2910296075009731E-2</v>
      </c>
      <c r="I43">
        <f t="shared" si="4"/>
        <v>-0.99991665865473789</v>
      </c>
    </row>
    <row r="44" spans="1:9" x14ac:dyDescent="0.3">
      <c r="A44">
        <v>97</v>
      </c>
      <c r="B44">
        <v>2015</v>
      </c>
      <c r="C44" s="19">
        <v>42353</v>
      </c>
      <c r="D44">
        <v>604</v>
      </c>
      <c r="E44" s="18">
        <f t="shared" si="0"/>
        <v>349</v>
      </c>
      <c r="F44">
        <f t="shared" si="1"/>
        <v>365</v>
      </c>
      <c r="G44">
        <f t="shared" si="2"/>
        <v>6.0077580060429465</v>
      </c>
      <c r="H44">
        <f t="shared" si="3"/>
        <v>0.96230907745414851</v>
      </c>
      <c r="I44">
        <f t="shared" si="4"/>
        <v>-0.27195815753410607</v>
      </c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0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1942</v>
      </c>
      <c r="B2" s="2">
        <v>28.06</v>
      </c>
    </row>
    <row r="3" spans="1:2" x14ac:dyDescent="0.3">
      <c r="A3" s="18">
        <v>1943</v>
      </c>
      <c r="B3" s="2">
        <v>13.02</v>
      </c>
    </row>
    <row r="4" spans="1:2" x14ac:dyDescent="0.3">
      <c r="A4" s="18">
        <v>1944</v>
      </c>
      <c r="B4" s="2">
        <v>9.58</v>
      </c>
    </row>
    <row r="5" spans="1:2" x14ac:dyDescent="0.3">
      <c r="A5" s="18">
        <v>1945</v>
      </c>
      <c r="B5" s="2">
        <v>6.56</v>
      </c>
    </row>
    <row r="6" spans="1:2" x14ac:dyDescent="0.3">
      <c r="A6" s="18">
        <v>1946</v>
      </c>
      <c r="B6" s="2">
        <v>19.059999999999999</v>
      </c>
    </row>
    <row r="7" spans="1:2" x14ac:dyDescent="0.3">
      <c r="A7" s="18">
        <v>1947</v>
      </c>
      <c r="B7" s="2">
        <v>23.11</v>
      </c>
    </row>
    <row r="8" spans="1:2" x14ac:dyDescent="0.3">
      <c r="A8" s="18">
        <v>1948</v>
      </c>
      <c r="B8" s="2">
        <v>36.35</v>
      </c>
    </row>
    <row r="9" spans="1:2" x14ac:dyDescent="0.3">
      <c r="A9" s="18">
        <v>1949</v>
      </c>
      <c r="B9" s="2">
        <v>19.440000000000001</v>
      </c>
    </row>
    <row r="10" spans="1:2" x14ac:dyDescent="0.3">
      <c r="A10" s="18">
        <v>1950</v>
      </c>
      <c r="B10" s="2">
        <v>28.14</v>
      </c>
    </row>
    <row r="11" spans="1:2" x14ac:dyDescent="0.3">
      <c r="A11" s="18">
        <v>1951</v>
      </c>
      <c r="B11" s="2">
        <v>18.88</v>
      </c>
    </row>
    <row r="12" spans="1:2" x14ac:dyDescent="0.3">
      <c r="A12" s="18">
        <v>1952</v>
      </c>
      <c r="B12" s="2">
        <v>27.62</v>
      </c>
    </row>
    <row r="13" spans="1:2" x14ac:dyDescent="0.3">
      <c r="A13" s="18">
        <v>1953</v>
      </c>
      <c r="B13" s="2">
        <v>31.94</v>
      </c>
    </row>
    <row r="14" spans="1:2" x14ac:dyDescent="0.3">
      <c r="A14" s="18">
        <v>1954</v>
      </c>
      <c r="B14" s="2">
        <v>37.81</v>
      </c>
    </row>
    <row r="15" spans="1:2" x14ac:dyDescent="0.3">
      <c r="A15" s="18">
        <v>1955</v>
      </c>
      <c r="B15" s="2">
        <v>25.44</v>
      </c>
    </row>
    <row r="16" spans="1:2" x14ac:dyDescent="0.3">
      <c r="A16" s="18">
        <v>1956</v>
      </c>
      <c r="B16" s="2">
        <v>20.11</v>
      </c>
    </row>
    <row r="17" spans="1:2" x14ac:dyDescent="0.3">
      <c r="A17" s="18">
        <v>1957</v>
      </c>
      <c r="B17" s="2">
        <v>20.23</v>
      </c>
    </row>
    <row r="18" spans="1:2" x14ac:dyDescent="0.3">
      <c r="A18" s="18">
        <v>1958</v>
      </c>
      <c r="B18" s="2">
        <v>13.37</v>
      </c>
    </row>
    <row r="19" spans="1:2" x14ac:dyDescent="0.3">
      <c r="A19" s="18">
        <v>1959</v>
      </c>
      <c r="B19" s="2">
        <v>21.01</v>
      </c>
    </row>
    <row r="20" spans="1:2" x14ac:dyDescent="0.3">
      <c r="A20" s="18">
        <v>1960</v>
      </c>
      <c r="B20" s="2">
        <v>10.72</v>
      </c>
    </row>
    <row r="21" spans="1:2" x14ac:dyDescent="0.3">
      <c r="A21" s="18">
        <v>1961</v>
      </c>
      <c r="B21" s="2">
        <v>23.79</v>
      </c>
    </row>
    <row r="22" spans="1:2" x14ac:dyDescent="0.3">
      <c r="A22" s="18">
        <v>1964</v>
      </c>
      <c r="B22" s="2">
        <v>18.18</v>
      </c>
    </row>
    <row r="23" spans="1:2" x14ac:dyDescent="0.3">
      <c r="A23" s="18">
        <v>1965</v>
      </c>
      <c r="B23" s="2">
        <v>32.43</v>
      </c>
    </row>
    <row r="24" spans="1:2" x14ac:dyDescent="0.3">
      <c r="A24" s="18">
        <v>1966</v>
      </c>
      <c r="B24" s="2">
        <v>30.67</v>
      </c>
    </row>
    <row r="25" spans="1:2" x14ac:dyDescent="0.3">
      <c r="A25" s="18">
        <v>1967</v>
      </c>
      <c r="B25" s="2">
        <v>16.72</v>
      </c>
    </row>
    <row r="26" spans="1:2" x14ac:dyDescent="0.3">
      <c r="A26" s="18">
        <v>1968</v>
      </c>
      <c r="B26" s="2">
        <v>11.22</v>
      </c>
    </row>
    <row r="27" spans="1:2" x14ac:dyDescent="0.3">
      <c r="A27" s="18">
        <v>1969</v>
      </c>
      <c r="B27" s="2">
        <v>17.73</v>
      </c>
    </row>
    <row r="28" spans="1:2" x14ac:dyDescent="0.3">
      <c r="A28" s="18">
        <v>1970</v>
      </c>
      <c r="B28" s="2">
        <v>24.53</v>
      </c>
    </row>
    <row r="29" spans="1:2" x14ac:dyDescent="0.3">
      <c r="A29" s="18">
        <v>1971</v>
      </c>
      <c r="B29" s="2">
        <v>23.43</v>
      </c>
    </row>
    <row r="30" spans="1:2" x14ac:dyDescent="0.3">
      <c r="A30" s="18">
        <v>1972</v>
      </c>
      <c r="B30" s="2">
        <v>47.63</v>
      </c>
    </row>
    <row r="31" spans="1:2" x14ac:dyDescent="0.3">
      <c r="A31" s="18">
        <v>1973</v>
      </c>
      <c r="B31" s="2">
        <v>42.3</v>
      </c>
    </row>
    <row r="32" spans="1:2" x14ac:dyDescent="0.3">
      <c r="A32" s="18">
        <v>1974</v>
      </c>
      <c r="B32" s="2">
        <v>20.89</v>
      </c>
    </row>
    <row r="33" spans="1:2" x14ac:dyDescent="0.3">
      <c r="A33" s="18">
        <v>1975</v>
      </c>
      <c r="B33" s="2">
        <v>37.770000000000003</v>
      </c>
    </row>
    <row r="34" spans="1:2" x14ac:dyDescent="0.3">
      <c r="A34" s="18">
        <v>1976</v>
      </c>
      <c r="B34" s="2">
        <v>18.68</v>
      </c>
    </row>
    <row r="35" spans="1:2" x14ac:dyDescent="0.3">
      <c r="A35" s="18">
        <v>1977</v>
      </c>
      <c r="B35" s="2">
        <v>22.22</v>
      </c>
    </row>
    <row r="36" spans="1:2" x14ac:dyDescent="0.3">
      <c r="A36" s="18">
        <v>1978</v>
      </c>
      <c r="B36" s="2">
        <v>12.08</v>
      </c>
    </row>
    <row r="37" spans="1:2" x14ac:dyDescent="0.3">
      <c r="A37" s="18">
        <v>1979</v>
      </c>
      <c r="B37" s="2">
        <v>35.229999999999997</v>
      </c>
    </row>
    <row r="38" spans="1:2" x14ac:dyDescent="0.3">
      <c r="A38" s="18">
        <v>1980</v>
      </c>
      <c r="B38" s="2">
        <v>27.39</v>
      </c>
    </row>
    <row r="39" spans="1:2" x14ac:dyDescent="0.3">
      <c r="A39" s="18">
        <v>1981</v>
      </c>
      <c r="B39" s="2">
        <v>14.4</v>
      </c>
    </row>
    <row r="40" spans="1:2" x14ac:dyDescent="0.3">
      <c r="A40" s="18">
        <v>1982</v>
      </c>
      <c r="B40" s="2">
        <v>33.58</v>
      </c>
    </row>
    <row r="41" spans="1:2" x14ac:dyDescent="0.3">
      <c r="A41" s="18">
        <v>1983</v>
      </c>
      <c r="B41" s="2">
        <v>58.22</v>
      </c>
    </row>
    <row r="42" spans="1:2" x14ac:dyDescent="0.3">
      <c r="A42" s="18">
        <v>1984</v>
      </c>
      <c r="B42" s="2">
        <v>42.29</v>
      </c>
    </row>
    <row r="43" spans="1:2" x14ac:dyDescent="0.3">
      <c r="A43" s="18">
        <v>1985</v>
      </c>
      <c r="B43" s="2">
        <v>44.99</v>
      </c>
    </row>
    <row r="44" spans="1:2" x14ac:dyDescent="0.3">
      <c r="A44" s="18">
        <v>1986</v>
      </c>
      <c r="B44" s="2">
        <v>38.43</v>
      </c>
    </row>
    <row r="45" spans="1:2" x14ac:dyDescent="0.3">
      <c r="A45" s="18">
        <v>1987</v>
      </c>
      <c r="B45" s="2">
        <v>47.13</v>
      </c>
    </row>
    <row r="46" spans="1:2" x14ac:dyDescent="0.3">
      <c r="A46" s="18">
        <v>1988</v>
      </c>
      <c r="B46" s="2">
        <v>16.309999999999999</v>
      </c>
    </row>
    <row r="47" spans="1:2" x14ac:dyDescent="0.3">
      <c r="A47" s="18">
        <v>1989</v>
      </c>
      <c r="B47" s="2">
        <v>34.47</v>
      </c>
    </row>
    <row r="48" spans="1:2" x14ac:dyDescent="0.3">
      <c r="A48" s="18">
        <v>1990</v>
      </c>
      <c r="B48" s="2">
        <v>55.11</v>
      </c>
    </row>
    <row r="49" spans="1:2" x14ac:dyDescent="0.3">
      <c r="A49" s="18">
        <v>1991</v>
      </c>
      <c r="B49" s="2">
        <v>18.89</v>
      </c>
    </row>
    <row r="50" spans="1:2" x14ac:dyDescent="0.3">
      <c r="A50" s="18">
        <v>1992</v>
      </c>
      <c r="B50" s="2">
        <v>50.25</v>
      </c>
    </row>
    <row r="51" spans="1:2" x14ac:dyDescent="0.3">
      <c r="A51" s="18">
        <v>1993</v>
      </c>
      <c r="B51" s="2">
        <v>39.43</v>
      </c>
    </row>
    <row r="52" spans="1:2" x14ac:dyDescent="0.3">
      <c r="A52" s="18">
        <v>1994</v>
      </c>
      <c r="B52" s="2">
        <v>53.48</v>
      </c>
    </row>
    <row r="53" spans="1:2" x14ac:dyDescent="0.3">
      <c r="A53" s="18">
        <v>1995</v>
      </c>
      <c r="B53" s="2">
        <v>19.690000000000001</v>
      </c>
    </row>
    <row r="54" spans="1:2" x14ac:dyDescent="0.3">
      <c r="A54" s="18">
        <v>1996</v>
      </c>
      <c r="B54" s="2">
        <v>31.45</v>
      </c>
    </row>
    <row r="55" spans="1:2" x14ac:dyDescent="0.3">
      <c r="A55" s="18">
        <v>1997</v>
      </c>
      <c r="B55" s="2">
        <v>47.03</v>
      </c>
    </row>
    <row r="56" spans="1:2" x14ac:dyDescent="0.3">
      <c r="A56" s="18">
        <v>1998</v>
      </c>
      <c r="B56" s="2">
        <v>66.72</v>
      </c>
    </row>
    <row r="57" spans="1:2" x14ac:dyDescent="0.3">
      <c r="A57" s="18">
        <v>1999</v>
      </c>
      <c r="B57" s="2">
        <v>25.53</v>
      </c>
    </row>
    <row r="58" spans="1:2" x14ac:dyDescent="0.3">
      <c r="A58" s="18">
        <v>2000</v>
      </c>
      <c r="B58" s="2">
        <v>32.49</v>
      </c>
    </row>
    <row r="59" spans="1:2" x14ac:dyDescent="0.3">
      <c r="A59" s="18">
        <v>2001</v>
      </c>
      <c r="B59" s="2">
        <v>33.700000000000003</v>
      </c>
    </row>
    <row r="60" spans="1:2" x14ac:dyDescent="0.3">
      <c r="A60" s="18">
        <v>2002</v>
      </c>
      <c r="B60" s="2">
        <v>58.67</v>
      </c>
    </row>
    <row r="61" spans="1:2" x14ac:dyDescent="0.3">
      <c r="A61" s="18">
        <v>2003</v>
      </c>
      <c r="B61" s="2">
        <v>42.32</v>
      </c>
    </row>
    <row r="62" spans="1:2" x14ac:dyDescent="0.3">
      <c r="A62" s="18">
        <v>2004</v>
      </c>
      <c r="B62" s="2">
        <v>17.690000000000001</v>
      </c>
    </row>
    <row r="63" spans="1:2" x14ac:dyDescent="0.3">
      <c r="A63" s="18">
        <v>2005</v>
      </c>
      <c r="B63" s="2">
        <v>27.92</v>
      </c>
    </row>
    <row r="64" spans="1:2" x14ac:dyDescent="0.3">
      <c r="A64" s="18">
        <v>2008</v>
      </c>
      <c r="B64" s="2">
        <v>32.08</v>
      </c>
    </row>
    <row r="65" spans="1:2" x14ac:dyDescent="0.3">
      <c r="A65" s="18">
        <v>2009</v>
      </c>
      <c r="B65" s="2">
        <v>36.47</v>
      </c>
    </row>
    <row r="66" spans="1:2" x14ac:dyDescent="0.3">
      <c r="A66" s="18">
        <v>2010</v>
      </c>
      <c r="B66" s="2">
        <v>36.78</v>
      </c>
    </row>
    <row r="67" spans="1:2" x14ac:dyDescent="0.3">
      <c r="A67" s="18">
        <v>2011</v>
      </c>
      <c r="B67" s="2">
        <v>42.01</v>
      </c>
    </row>
    <row r="68" spans="1:2" x14ac:dyDescent="0.3">
      <c r="A68" s="18">
        <v>2013</v>
      </c>
      <c r="B68" s="2">
        <v>32.08</v>
      </c>
    </row>
    <row r="69" spans="1:2" x14ac:dyDescent="0.3">
      <c r="A69" s="18">
        <v>2014</v>
      </c>
      <c r="B69" s="2">
        <v>63.11</v>
      </c>
    </row>
    <row r="70" spans="1:2" x14ac:dyDescent="0.3">
      <c r="A70" s="18">
        <v>2015</v>
      </c>
      <c r="B70" s="2">
        <v>68.760000000000005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4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1970</v>
      </c>
      <c r="B2" s="2">
        <v>24.53</v>
      </c>
    </row>
    <row r="3" spans="1:2" x14ac:dyDescent="0.3">
      <c r="A3" s="18">
        <v>1971</v>
      </c>
      <c r="B3" s="2">
        <v>23.43</v>
      </c>
    </row>
    <row r="4" spans="1:2" x14ac:dyDescent="0.3">
      <c r="A4" s="18">
        <v>1972</v>
      </c>
      <c r="B4" s="2">
        <v>47.63</v>
      </c>
    </row>
    <row r="5" spans="1:2" x14ac:dyDescent="0.3">
      <c r="A5" s="18">
        <v>1973</v>
      </c>
      <c r="B5" s="2">
        <v>42.3</v>
      </c>
    </row>
    <row r="6" spans="1:2" x14ac:dyDescent="0.3">
      <c r="A6" s="18">
        <v>1974</v>
      </c>
      <c r="B6" s="2">
        <v>20.89</v>
      </c>
    </row>
    <row r="7" spans="1:2" x14ac:dyDescent="0.3">
      <c r="A7" s="18">
        <v>1975</v>
      </c>
      <c r="B7" s="2">
        <v>37.770000000000003</v>
      </c>
    </row>
    <row r="8" spans="1:2" x14ac:dyDescent="0.3">
      <c r="A8" s="18">
        <v>1976</v>
      </c>
      <c r="B8" s="2">
        <v>18.68</v>
      </c>
    </row>
    <row r="9" spans="1:2" x14ac:dyDescent="0.3">
      <c r="A9" s="18">
        <v>1977</v>
      </c>
      <c r="B9" s="2">
        <v>22.22</v>
      </c>
    </row>
    <row r="10" spans="1:2" x14ac:dyDescent="0.3">
      <c r="A10" s="18">
        <v>1978</v>
      </c>
      <c r="B10" s="2">
        <v>12.08</v>
      </c>
    </row>
    <row r="11" spans="1:2" x14ac:dyDescent="0.3">
      <c r="A11" s="18">
        <v>1979</v>
      </c>
      <c r="B11" s="2">
        <v>35.229999999999997</v>
      </c>
    </row>
    <row r="12" spans="1:2" x14ac:dyDescent="0.3">
      <c r="A12" s="18">
        <v>1980</v>
      </c>
      <c r="B12" s="2">
        <v>27.39</v>
      </c>
    </row>
    <row r="13" spans="1:2" x14ac:dyDescent="0.3">
      <c r="A13" s="18">
        <v>1981</v>
      </c>
      <c r="B13" s="2">
        <v>14.4</v>
      </c>
    </row>
    <row r="14" spans="1:2" x14ac:dyDescent="0.3">
      <c r="A14" s="18">
        <v>1982</v>
      </c>
      <c r="B14" s="2">
        <v>33.58</v>
      </c>
    </row>
    <row r="15" spans="1:2" x14ac:dyDescent="0.3">
      <c r="A15" s="18">
        <v>1983</v>
      </c>
      <c r="B15" s="2">
        <v>58.22</v>
      </c>
    </row>
    <row r="16" spans="1:2" x14ac:dyDescent="0.3">
      <c r="A16" s="18">
        <v>1984</v>
      </c>
      <c r="B16" s="2">
        <v>42.29</v>
      </c>
    </row>
    <row r="17" spans="1:2" x14ac:dyDescent="0.3">
      <c r="A17" s="18">
        <v>1985</v>
      </c>
      <c r="B17" s="2">
        <v>44.99</v>
      </c>
    </row>
    <row r="18" spans="1:2" x14ac:dyDescent="0.3">
      <c r="A18" s="18">
        <v>1986</v>
      </c>
      <c r="B18" s="2">
        <v>38.43</v>
      </c>
    </row>
    <row r="19" spans="1:2" x14ac:dyDescent="0.3">
      <c r="A19" s="18">
        <v>1987</v>
      </c>
      <c r="B19" s="2">
        <v>47.13</v>
      </c>
    </row>
    <row r="20" spans="1:2" x14ac:dyDescent="0.3">
      <c r="A20" s="18">
        <v>1988</v>
      </c>
      <c r="B20" s="2">
        <v>16.309999999999999</v>
      </c>
    </row>
    <row r="21" spans="1:2" x14ac:dyDescent="0.3">
      <c r="A21" s="18">
        <v>1989</v>
      </c>
      <c r="B21" s="2">
        <v>34.47</v>
      </c>
    </row>
    <row r="22" spans="1:2" x14ac:dyDescent="0.3">
      <c r="A22" s="18">
        <v>1990</v>
      </c>
      <c r="B22" s="2">
        <v>55.11</v>
      </c>
    </row>
    <row r="23" spans="1:2" x14ac:dyDescent="0.3">
      <c r="A23" s="18">
        <v>1991</v>
      </c>
      <c r="B23" s="2">
        <v>18.89</v>
      </c>
    </row>
    <row r="24" spans="1:2" x14ac:dyDescent="0.3">
      <c r="A24" s="18">
        <v>1992</v>
      </c>
      <c r="B24" s="2">
        <v>50.25</v>
      </c>
    </row>
    <row r="25" spans="1:2" x14ac:dyDescent="0.3">
      <c r="A25" s="18">
        <v>1993</v>
      </c>
      <c r="B25" s="2">
        <v>39.43</v>
      </c>
    </row>
    <row r="26" spans="1:2" x14ac:dyDescent="0.3">
      <c r="A26" s="18">
        <v>1994</v>
      </c>
      <c r="B26" s="2">
        <v>53.48</v>
      </c>
    </row>
    <row r="27" spans="1:2" x14ac:dyDescent="0.3">
      <c r="A27" s="18">
        <v>1995</v>
      </c>
      <c r="B27" s="2">
        <v>19.690000000000001</v>
      </c>
    </row>
    <row r="28" spans="1:2" x14ac:dyDescent="0.3">
      <c r="A28" s="18">
        <v>1996</v>
      </c>
      <c r="B28" s="2">
        <v>31.45</v>
      </c>
    </row>
    <row r="29" spans="1:2" x14ac:dyDescent="0.3">
      <c r="A29" s="18">
        <v>1997</v>
      </c>
      <c r="B29" s="2">
        <v>47.03</v>
      </c>
    </row>
    <row r="30" spans="1:2" x14ac:dyDescent="0.3">
      <c r="A30" s="18">
        <v>1998</v>
      </c>
      <c r="B30" s="2">
        <v>66.72</v>
      </c>
    </row>
    <row r="31" spans="1:2" x14ac:dyDescent="0.3">
      <c r="A31" s="18">
        <v>1999</v>
      </c>
      <c r="B31" s="2">
        <v>25.53</v>
      </c>
    </row>
    <row r="32" spans="1:2" x14ac:dyDescent="0.3">
      <c r="A32" s="18">
        <v>2000</v>
      </c>
      <c r="B32" s="2">
        <v>32.49</v>
      </c>
    </row>
    <row r="33" spans="1:2" x14ac:dyDescent="0.3">
      <c r="A33" s="18">
        <v>2001</v>
      </c>
      <c r="B33" s="2">
        <v>33.700000000000003</v>
      </c>
    </row>
    <row r="34" spans="1:2" x14ac:dyDescent="0.3">
      <c r="A34" s="18">
        <v>2002</v>
      </c>
      <c r="B34" s="2">
        <v>58.67</v>
      </c>
    </row>
    <row r="35" spans="1:2" x14ac:dyDescent="0.3">
      <c r="A35" s="18">
        <v>2003</v>
      </c>
      <c r="B35" s="2">
        <v>42.32</v>
      </c>
    </row>
    <row r="36" spans="1:2" x14ac:dyDescent="0.3">
      <c r="A36" s="18">
        <v>2004</v>
      </c>
      <c r="B36" s="2">
        <v>17.690000000000001</v>
      </c>
    </row>
    <row r="37" spans="1:2" x14ac:dyDescent="0.3">
      <c r="A37" s="18">
        <v>2005</v>
      </c>
      <c r="B37" s="2">
        <v>27.92</v>
      </c>
    </row>
    <row r="38" spans="1:2" x14ac:dyDescent="0.3">
      <c r="A38" s="18">
        <v>2008</v>
      </c>
      <c r="B38" s="2">
        <v>32.08</v>
      </c>
    </row>
    <row r="39" spans="1:2" x14ac:dyDescent="0.3">
      <c r="A39" s="18">
        <v>2009</v>
      </c>
      <c r="B39" s="2">
        <v>36.47</v>
      </c>
    </row>
    <row r="40" spans="1:2" x14ac:dyDescent="0.3">
      <c r="A40" s="18">
        <v>2010</v>
      </c>
      <c r="B40" s="2">
        <v>36.78</v>
      </c>
    </row>
    <row r="41" spans="1:2" x14ac:dyDescent="0.3">
      <c r="A41" s="18">
        <v>2011</v>
      </c>
      <c r="B41" s="2">
        <v>42.01</v>
      </c>
    </row>
    <row r="42" spans="1:2" x14ac:dyDescent="0.3">
      <c r="A42" s="18">
        <v>2013</v>
      </c>
      <c r="B42" s="2">
        <v>32.08</v>
      </c>
    </row>
    <row r="43" spans="1:2" x14ac:dyDescent="0.3">
      <c r="A43" s="18">
        <v>2014</v>
      </c>
      <c r="B43" s="2">
        <v>63.11</v>
      </c>
    </row>
    <row r="44" spans="1:2" x14ac:dyDescent="0.3">
      <c r="A44" s="18">
        <v>2015</v>
      </c>
      <c r="B44" s="2">
        <v>68.760000000000005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800"/>
  </sheetPr>
  <dimension ref="B1:J57"/>
  <sheetViews>
    <sheetView topLeftCell="A7" zoomScaleNormal="100" workbookViewId="0"/>
  </sheetViews>
  <sheetFormatPr defaultRowHeight="14.4" x14ac:dyDescent="0.3"/>
  <cols>
    <col min="1" max="1" width="4.88671875" customWidth="1"/>
    <col min="2" max="2" width="9" customWidth="1"/>
  </cols>
  <sheetData>
    <row r="1" spans="2:9" x14ac:dyDescent="0.3">
      <c r="B1" t="s">
        <v>35</v>
      </c>
    </row>
    <row r="2" spans="2:9" x14ac:dyDescent="0.3">
      <c r="B2" t="s">
        <v>31</v>
      </c>
    </row>
    <row r="3" spans="2:9" x14ac:dyDescent="0.3">
      <c r="B3" t="s">
        <v>32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43</v>
      </c>
      <c r="D13" s="7">
        <v>0</v>
      </c>
      <c r="E13" s="7">
        <v>43</v>
      </c>
      <c r="F13" s="8">
        <v>12.08</v>
      </c>
      <c r="G13" s="8">
        <v>68.760000000000005</v>
      </c>
      <c r="H13" s="8">
        <v>36.596046511627904</v>
      </c>
      <c r="I13" s="8">
        <v>14.566520344617864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0.19501388034375047</v>
      </c>
    </row>
    <row r="19" spans="2:10" x14ac:dyDescent="0.3">
      <c r="B19" s="3" t="s">
        <v>18</v>
      </c>
      <c r="C19" s="12">
        <v>176</v>
      </c>
    </row>
    <row r="20" spans="2:10" x14ac:dyDescent="0.3">
      <c r="B20" s="3" t="s">
        <v>19</v>
      </c>
      <c r="C20" s="12">
        <v>9129.3333333333339</v>
      </c>
    </row>
    <row r="21" spans="2:10" x14ac:dyDescent="0.3">
      <c r="B21" s="3" t="s">
        <v>20</v>
      </c>
      <c r="C21" s="12">
        <v>6.7018657081980335E-2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22</v>
      </c>
    </row>
    <row r="25" spans="2:10" x14ac:dyDescent="0.3">
      <c r="B25" s="14" t="s">
        <v>23</v>
      </c>
    </row>
    <row r="26" spans="2:10" x14ac:dyDescent="0.3">
      <c r="B26" s="14" t="s">
        <v>24</v>
      </c>
    </row>
    <row r="27" spans="2:10" x14ac:dyDescent="0.3">
      <c r="B27" s="14" t="s">
        <v>25</v>
      </c>
    </row>
    <row r="28" spans="2:10" ht="15" customHeight="1" x14ac:dyDescent="0.3">
      <c r="B28" s="29" t="s">
        <v>33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34</v>
      </c>
    </row>
    <row r="32" spans="2:10" x14ac:dyDescent="0.3">
      <c r="B32" s="14" t="s">
        <v>26</v>
      </c>
    </row>
    <row r="34" spans="2:5" x14ac:dyDescent="0.3">
      <c r="B34" s="14" t="s">
        <v>27</v>
      </c>
    </row>
    <row r="37" spans="2:5" x14ac:dyDescent="0.3">
      <c r="B37" s="14" t="s">
        <v>28</v>
      </c>
      <c r="D37" s="15">
        <v>0.39411764705882346</v>
      </c>
    </row>
    <row r="38" spans="2:5" x14ac:dyDescent="0.3">
      <c r="B38" s="14" t="s">
        <v>29</v>
      </c>
      <c r="D38" s="16">
        <v>0.30476190476190573</v>
      </c>
      <c r="E38" s="17">
        <v>0.46863140417457311</v>
      </c>
    </row>
    <row r="57" spans="7:7" x14ac:dyDescent="0.3">
      <c r="G57" t="s">
        <v>30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T705548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Mann-Kendall trend tests_HID</vt:lpstr>
      <vt:lpstr>Mann-Kendall trend tests1_HID</vt:lpstr>
      <vt:lpstr>Mann-Kendall trend tests1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2016-10-15T01:15:17Z</dcterms:created>
  <dcterms:modified xsi:type="dcterms:W3CDTF">2018-05-31T21:20:41Z</dcterms:modified>
</cp:coreProperties>
</file>