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r347\DADOS\"/>
    </mc:Choice>
  </mc:AlternateContent>
  <xr:revisionPtr revIDLastSave="0" documentId="13_ncr:1_{13B96BC7-CCE4-4991-A2D6-575CC90ECB0D}" xr6:coauthVersionLast="32" xr6:coauthVersionMax="32" xr10:uidLastSave="{00000000-0000-0000-0000-000000000000}"/>
  <bookViews>
    <workbookView xWindow="360" yWindow="156" windowWidth="10512" windowHeight="9540" xr2:uid="{00000000-000D-0000-FFFF-FFFF00000000}"/>
  </bookViews>
  <sheets>
    <sheet name="Plan1" sheetId="1" r:id="rId1"/>
    <sheet name="Mann-Kendall trend tests_HID" sheetId="3" state="hidden" r:id="rId2"/>
    <sheet name="Mann-Kendall trend tests" sheetId="2" r:id="rId3"/>
  </sheets>
  <externalReferences>
    <externalReference r:id="rId4"/>
  </externalReferences>
  <calcPr calcId="179017" concurrentCalc="0"/>
</workbook>
</file>

<file path=xl/calcChain.xml><?xml version="1.0" encoding="utf-8"?>
<calcChain xmlns="http://schemas.openxmlformats.org/spreadsheetml/2006/main">
  <c r="E2" i="1" l="1"/>
  <c r="F2" i="1"/>
  <c r="G2" i="1"/>
  <c r="I2" i="1"/>
  <c r="E3" i="1"/>
  <c r="F3" i="1"/>
  <c r="G3" i="1"/>
  <c r="I3" i="1"/>
  <c r="E4" i="1"/>
  <c r="F4" i="1"/>
  <c r="G4" i="1"/>
  <c r="I4" i="1"/>
  <c r="E5" i="1"/>
  <c r="F5" i="1"/>
  <c r="G5" i="1"/>
  <c r="I5" i="1"/>
  <c r="E6" i="1"/>
  <c r="F6" i="1"/>
  <c r="G6" i="1"/>
  <c r="I6" i="1"/>
  <c r="E7" i="1"/>
  <c r="F7" i="1"/>
  <c r="G7" i="1"/>
  <c r="I7" i="1"/>
  <c r="E8" i="1"/>
  <c r="F8" i="1"/>
  <c r="G8" i="1"/>
  <c r="I8" i="1"/>
  <c r="E9" i="1"/>
  <c r="F9" i="1"/>
  <c r="G9" i="1"/>
  <c r="I9" i="1"/>
  <c r="E10" i="1"/>
  <c r="F10" i="1"/>
  <c r="G10" i="1"/>
  <c r="I10" i="1"/>
  <c r="E11" i="1"/>
  <c r="F11" i="1"/>
  <c r="G11" i="1"/>
  <c r="I11" i="1"/>
  <c r="E12" i="1"/>
  <c r="F12" i="1"/>
  <c r="G12" i="1"/>
  <c r="I12" i="1"/>
  <c r="E13" i="1"/>
  <c r="F13" i="1"/>
  <c r="G13" i="1"/>
  <c r="I13" i="1"/>
  <c r="E14" i="1"/>
  <c r="F14" i="1"/>
  <c r="G14" i="1"/>
  <c r="I14" i="1"/>
  <c r="E15" i="1"/>
  <c r="F15" i="1"/>
  <c r="G15" i="1"/>
  <c r="I15" i="1"/>
  <c r="E16" i="1"/>
  <c r="F16" i="1"/>
  <c r="G16" i="1"/>
  <c r="I16" i="1"/>
  <c r="E17" i="1"/>
  <c r="F17" i="1"/>
  <c r="G17" i="1"/>
  <c r="I17" i="1"/>
  <c r="E18" i="1"/>
  <c r="F18" i="1"/>
  <c r="G18" i="1"/>
  <c r="I18" i="1"/>
  <c r="E19" i="1"/>
  <c r="F19" i="1"/>
  <c r="G19" i="1"/>
  <c r="I19" i="1"/>
  <c r="E20" i="1"/>
  <c r="F20" i="1"/>
  <c r="G20" i="1"/>
  <c r="I20" i="1"/>
  <c r="E21" i="1"/>
  <c r="F21" i="1"/>
  <c r="G21" i="1"/>
  <c r="I21" i="1"/>
  <c r="E22" i="1"/>
  <c r="F22" i="1"/>
  <c r="G22" i="1"/>
  <c r="I22" i="1"/>
  <c r="E23" i="1"/>
  <c r="F23" i="1"/>
  <c r="G23" i="1"/>
  <c r="I23" i="1"/>
  <c r="E24" i="1"/>
  <c r="F24" i="1"/>
  <c r="G24" i="1"/>
  <c r="I24" i="1"/>
  <c r="E25" i="1"/>
  <c r="F25" i="1"/>
  <c r="G25" i="1"/>
  <c r="I25" i="1"/>
  <c r="E26" i="1"/>
  <c r="F26" i="1"/>
  <c r="G26" i="1"/>
  <c r="I26" i="1"/>
  <c r="E27" i="1"/>
  <c r="F27" i="1"/>
  <c r="G27" i="1"/>
  <c r="I27" i="1"/>
  <c r="E28" i="1"/>
  <c r="F28" i="1"/>
  <c r="G28" i="1"/>
  <c r="I28" i="1"/>
  <c r="E29" i="1"/>
  <c r="F29" i="1"/>
  <c r="G29" i="1"/>
  <c r="I29" i="1"/>
  <c r="E30" i="1"/>
  <c r="F30" i="1"/>
  <c r="G30" i="1"/>
  <c r="I30" i="1"/>
  <c r="E31" i="1"/>
  <c r="F31" i="1"/>
  <c r="G31" i="1"/>
  <c r="I31" i="1"/>
  <c r="E32" i="1"/>
  <c r="F32" i="1"/>
  <c r="G32" i="1"/>
  <c r="I32" i="1"/>
  <c r="E33" i="1"/>
  <c r="F33" i="1"/>
  <c r="G33" i="1"/>
  <c r="I33" i="1"/>
  <c r="E34" i="1"/>
  <c r="F34" i="1"/>
  <c r="G34" i="1"/>
  <c r="I34" i="1"/>
  <c r="E35" i="1"/>
  <c r="F35" i="1"/>
  <c r="G35" i="1"/>
  <c r="I35" i="1"/>
  <c r="E36" i="1"/>
  <c r="F36" i="1"/>
  <c r="G36" i="1"/>
  <c r="I36" i="1"/>
  <c r="E37" i="1"/>
  <c r="F37" i="1"/>
  <c r="G37" i="1"/>
  <c r="I37" i="1"/>
  <c r="E38" i="1"/>
  <c r="F38" i="1"/>
  <c r="G38" i="1"/>
  <c r="I38" i="1"/>
  <c r="E39" i="1"/>
  <c r="F39" i="1"/>
  <c r="G39" i="1"/>
  <c r="I39" i="1"/>
  <c r="E40" i="1"/>
  <c r="F40" i="1"/>
  <c r="G40" i="1"/>
  <c r="I40" i="1"/>
  <c r="E41" i="1"/>
  <c r="F41" i="1"/>
  <c r="G41" i="1"/>
  <c r="I41" i="1"/>
  <c r="E42" i="1"/>
  <c r="F42" i="1"/>
  <c r="G42" i="1"/>
  <c r="I42" i="1"/>
  <c r="E43" i="1"/>
  <c r="F43" i="1"/>
  <c r="G43" i="1"/>
  <c r="I43" i="1"/>
  <c r="E44" i="1"/>
  <c r="F44" i="1"/>
  <c r="G44" i="1"/>
  <c r="I44" i="1"/>
  <c r="E45" i="1"/>
  <c r="F45" i="1"/>
  <c r="G45" i="1"/>
  <c r="I45" i="1"/>
  <c r="E46" i="1"/>
  <c r="F46" i="1"/>
  <c r="G46" i="1"/>
  <c r="I46" i="1"/>
  <c r="E47" i="1"/>
  <c r="F47" i="1"/>
  <c r="G47" i="1"/>
  <c r="I47" i="1"/>
  <c r="E48" i="1"/>
  <c r="F48" i="1"/>
  <c r="G48" i="1"/>
  <c r="I48" i="1"/>
  <c r="E49" i="1"/>
  <c r="F49" i="1"/>
  <c r="G49" i="1"/>
  <c r="I49" i="1"/>
  <c r="E50" i="1"/>
  <c r="F50" i="1"/>
  <c r="G50" i="1"/>
  <c r="I50" i="1"/>
  <c r="E51" i="1"/>
  <c r="F51" i="1"/>
  <c r="G51" i="1"/>
  <c r="I5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</calcChain>
</file>

<file path=xl/sharedStrings.xml><?xml version="1.0" encoding="utf-8"?>
<sst xmlns="http://schemas.openxmlformats.org/spreadsheetml/2006/main" count="44" uniqueCount="42">
  <si>
    <t xml:space="preserve"> Cod</t>
  </si>
  <si>
    <t xml:space="preserve"> Year</t>
  </si>
  <si>
    <t xml:space="preserve"> Maximum streamflow</t>
  </si>
  <si>
    <t>Time series: Workbook = 74750000.xlsx / Sheet = Plan1 / Range = Plan1!$E$1:$E$51 / 50 rows and 1 column</t>
  </si>
  <si>
    <t>Date data: Workbook = 74750000.xlsx / Sheet = Plan1 / Range = Plan1!$B$1:$B$51 / 50 rows and 1 column</t>
  </si>
  <si>
    <t>Confidence interval (%): 5</t>
  </si>
  <si>
    <t>Confidence interval (%)(Sen's slope): 5</t>
  </si>
  <si>
    <t>Run again: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</si>
  <si>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</si>
  <si>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</si>
  <si>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</si>
  <si>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</si>
  <si>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</si>
  <si>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</si>
  <si>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</si>
  <si>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</si>
  <si>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</si>
  <si>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Average streamflow</t>
  </si>
  <si>
    <t>Mann-Kendall trend test / Two-tailed test (Average streamflow):</t>
  </si>
  <si>
    <t>Kendall's tau</t>
  </si>
  <si>
    <t>S</t>
  </si>
  <si>
    <t>Var(S)</t>
  </si>
  <si>
    <t>p-value (Two-tailed)</t>
  </si>
  <si>
    <t>alpha</t>
  </si>
  <si>
    <t>The exact p-value could not be computed. An approximation has been used to compute the p-value.</t>
  </si>
  <si>
    <t>Test interpretation:</t>
  </si>
  <si>
    <t>H0: There is no trend in the series</t>
  </si>
  <si>
    <t>Ha: There is a trend in the series</t>
  </si>
  <si>
    <t>As the computed p-value is greater than the significance level alpha=0.05, one cannot reject the null hypothesis H0.</t>
  </si>
  <si>
    <t>The risk to reject the null hypothesis H0 while it is true is 10.28%.</t>
  </si>
  <si>
    <t>The continuity correction has been applied.</t>
  </si>
  <si>
    <t>Ties have been detected in the data and the appropriate corrections have been applied.</t>
  </si>
  <si>
    <t>Sen's slope:</t>
  </si>
  <si>
    <t>Confidence interval:</t>
  </si>
  <si>
    <t xml:space="preserve"> </t>
  </si>
  <si>
    <r>
      <t>XLSTAT 2016.06.36438  - Mann-Kendall trend tests - Start time: 2016-10-15 at 6:40:27 PM / End time: 2016-10-15 at 6:40:28 PM</t>
    </r>
    <r>
      <rPr>
        <sz val="11"/>
        <color rgb="FFFFFFFF"/>
        <rFont val="Calibri"/>
        <family val="2"/>
        <scheme val="minor"/>
      </rPr>
      <t xml:space="preserve"> / Microsoft Excel 14.06024</t>
    </r>
  </si>
  <si>
    <t>DATE_ACCESS</t>
  </si>
  <si>
    <t>Julian_day</t>
  </si>
  <si>
    <t>leap_years</t>
  </si>
  <si>
    <t>Teta_i</t>
  </si>
  <si>
    <t>Cos_Teta</t>
  </si>
  <si>
    <t>Sen_Teta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</si>
</sst>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rgb="FF339966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2" xfId="0" applyNumberFormat="1" applyBorder="1" applyAlignment="1"/>
    <xf numFmtId="164" fontId="0" fillId="0" borderId="2" xfId="0" applyNumberFormat="1" applyBorder="1" applyAlignment="1"/>
    <xf numFmtId="0" fontId="0" fillId="0" borderId="1" xfId="0" applyBorder="1" applyAlignment="1"/>
    <xf numFmtId="0" fontId="0" fillId="0" borderId="3" xfId="0" applyBorder="1" applyAlignment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0" xfId="0" applyBorder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CA"/>
              <a:t>Year / Average streamflow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streamflow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tests_HID'!$A$2:$A$51</c:f>
              <c:numCache>
                <c:formatCode>General</c:formatCode>
                <c:ptCount val="50"/>
                <c:pt idx="0">
                  <c:v>1964</c:v>
                </c:pt>
                <c:pt idx="1">
                  <c:v>1965</c:v>
                </c:pt>
                <c:pt idx="2">
                  <c:v>1966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2005</c:v>
                </c:pt>
                <c:pt idx="41">
                  <c:v>2006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</c:v>
                </c:pt>
              </c:numCache>
            </c:numRef>
          </c:xVal>
          <c:yVal>
            <c:numRef>
              <c:f>'Mann-Kendall trend tests_HID'!$B$2:$B$51</c:f>
              <c:numCache>
                <c:formatCode>0</c:formatCode>
                <c:ptCount val="50"/>
                <c:pt idx="0">
                  <c:v>6.47</c:v>
                </c:pt>
                <c:pt idx="1">
                  <c:v>9.89</c:v>
                </c:pt>
                <c:pt idx="2">
                  <c:v>10.32</c:v>
                </c:pt>
                <c:pt idx="3">
                  <c:v>5.14</c:v>
                </c:pt>
                <c:pt idx="4">
                  <c:v>4.28</c:v>
                </c:pt>
                <c:pt idx="5">
                  <c:v>5.33</c:v>
                </c:pt>
                <c:pt idx="6">
                  <c:v>8.2100000000000009</c:v>
                </c:pt>
                <c:pt idx="7">
                  <c:v>6.18</c:v>
                </c:pt>
                <c:pt idx="8">
                  <c:v>15.29</c:v>
                </c:pt>
                <c:pt idx="9">
                  <c:v>12.88</c:v>
                </c:pt>
                <c:pt idx="10">
                  <c:v>5.9</c:v>
                </c:pt>
                <c:pt idx="11">
                  <c:v>12.54</c:v>
                </c:pt>
                <c:pt idx="12">
                  <c:v>5.1100000000000003</c:v>
                </c:pt>
                <c:pt idx="13">
                  <c:v>6.71</c:v>
                </c:pt>
                <c:pt idx="14">
                  <c:v>3.9</c:v>
                </c:pt>
                <c:pt idx="15">
                  <c:v>11.48</c:v>
                </c:pt>
                <c:pt idx="16">
                  <c:v>9</c:v>
                </c:pt>
                <c:pt idx="17">
                  <c:v>4.4400000000000004</c:v>
                </c:pt>
                <c:pt idx="18">
                  <c:v>9.18</c:v>
                </c:pt>
                <c:pt idx="19">
                  <c:v>16.77</c:v>
                </c:pt>
                <c:pt idx="20">
                  <c:v>11.23</c:v>
                </c:pt>
                <c:pt idx="21">
                  <c:v>11.73</c:v>
                </c:pt>
                <c:pt idx="22">
                  <c:v>10.73</c:v>
                </c:pt>
                <c:pt idx="23">
                  <c:v>15.99</c:v>
                </c:pt>
                <c:pt idx="24">
                  <c:v>4.6100000000000003</c:v>
                </c:pt>
                <c:pt idx="25">
                  <c:v>9.7200000000000006</c:v>
                </c:pt>
                <c:pt idx="26">
                  <c:v>16.190000000000001</c:v>
                </c:pt>
                <c:pt idx="27">
                  <c:v>5.91</c:v>
                </c:pt>
                <c:pt idx="28">
                  <c:v>12.68</c:v>
                </c:pt>
                <c:pt idx="29">
                  <c:v>9.49</c:v>
                </c:pt>
                <c:pt idx="30">
                  <c:v>15.24</c:v>
                </c:pt>
                <c:pt idx="31">
                  <c:v>4.51</c:v>
                </c:pt>
                <c:pt idx="32">
                  <c:v>8.9700000000000006</c:v>
                </c:pt>
                <c:pt idx="33">
                  <c:v>11.74</c:v>
                </c:pt>
                <c:pt idx="34">
                  <c:v>19.37</c:v>
                </c:pt>
                <c:pt idx="35">
                  <c:v>7.45</c:v>
                </c:pt>
                <c:pt idx="36">
                  <c:v>11.41</c:v>
                </c:pt>
                <c:pt idx="37">
                  <c:v>8.76</c:v>
                </c:pt>
                <c:pt idx="38">
                  <c:v>16.739999999999998</c:v>
                </c:pt>
                <c:pt idx="39">
                  <c:v>15.07</c:v>
                </c:pt>
                <c:pt idx="40">
                  <c:v>7.3</c:v>
                </c:pt>
                <c:pt idx="41">
                  <c:v>5.59</c:v>
                </c:pt>
                <c:pt idx="42">
                  <c:v>7.48</c:v>
                </c:pt>
                <c:pt idx="43">
                  <c:v>9.39</c:v>
                </c:pt>
                <c:pt idx="44">
                  <c:v>11.4</c:v>
                </c:pt>
                <c:pt idx="45">
                  <c:v>10.119999999999999</c:v>
                </c:pt>
                <c:pt idx="46">
                  <c:v>4.88</c:v>
                </c:pt>
                <c:pt idx="47">
                  <c:v>9.7200000000000006</c:v>
                </c:pt>
                <c:pt idx="48">
                  <c:v>16.100000000000001</c:v>
                </c:pt>
                <c:pt idx="49">
                  <c:v>14.4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27-4156-9DFD-B1AE3BC90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739520"/>
        <c:axId val="249749888"/>
      </c:scatterChart>
      <c:valAx>
        <c:axId val="249739520"/>
        <c:scaling>
          <c:orientation val="minMax"/>
          <c:max val="2020"/>
          <c:min val="196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49749888"/>
        <c:crosses val="autoZero"/>
        <c:crossBetween val="midCat"/>
      </c:valAx>
      <c:valAx>
        <c:axId val="249749888"/>
        <c:scaling>
          <c:orientation val="minMax"/>
          <c:max val="2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Average streamflow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49739520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533873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CA" sz="1100"/>
            <a:t>RunProcMKT
Form130.txt
Frame_Buttons,Frame,
Help,CommandButton,False
OK,CommandButton,False
Cancel,CommandButton,False
FrameOutput,Frame,
OptionButton_R,OptionButton,False
OptionButton_S,OptionButton,True
OptionButton_W,OptionButton,False
RefEdit_R,RefEdit0,
ClearSelections,CommandButton,False
ResetAll,CommandButton,False
Frame13,Frame,
RefEditT,RefEdit0,Plan1!$E$1:$E$51
Label_T,Label,
CheckBoxVarLabels,CheckBox,True
MultiPage1,MultiPage,0
Frame_Missing,Frame,
OptionButtonMVRemove,OptionButton,False
OptionButtonMVRefuse,OptionButton,True
Frame17,Frame,
OptionButtonMVReplace,OptionButton,False
FrameCompCharts2,Frame,
CheckBox_Desc,CheckBox,True
OptionButtonMVIgnore,OptionButton,False
TextBoxPeriod,TextBox,12
LabelPeriod,Label,
CheckBoxMKT,CheckBox,True
CheckBoxSMK,CheckBox,False
FrameHyp,Frame,
LabelHyp,Label,
ComboBoxHyp,ComboBox,0
FrameAll,Frame,
Frame_ALLOptions,Frame,
TextBox_conf,TextBox,5
Label_conf,Label,
CheckBoxExact,CheckBox,True
CheckBoxCorrect,CheckBox,True
CheckBoxDep,CheckBox,False
FrameAR,Frame,
CheckBoxAR1,CheckBox,False
CheckBoxAR2,CheckBox,False
LabelCorrect,Label,
Frame18,Frame,
TextBoxSig,TextBox,10
LabelSig,Label,
FrameCode,Frame,
CommandButtonCode,CommandButton,False
CommandButtonLoadConf,CommandButton,False
CommandButtonSaveConf,CommandButton,False
CommandButtonHidden,CommandButton,False
CB1,CommandButton,False
RefEditDate,RefEdit0,Plan1!$B$1:$B$51
CheckBoxDate,CheckBox,True
CheckBoxCharts,CheckBox,True
CheckBoxSen,CheckBox,True
Frame19,Frame,
Label_conf2,Label,
TextBox_conf2,TextBox,5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</xdr:colOff>
          <xdr:row>5</xdr:row>
          <xdr:rowOff>0</xdr:rowOff>
        </xdr:from>
        <xdr:to>
          <xdr:col>2</xdr:col>
          <xdr:colOff>556260</xdr:colOff>
          <xdr:row>6</xdr:row>
          <xdr:rowOff>0</xdr:rowOff>
        </xdr:to>
        <xdr:sp macro="" textlink="">
          <xdr:nvSpPr>
            <xdr:cNvPr id="1025" name="BT533873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40</xdr:row>
      <xdr:rowOff>0</xdr:rowOff>
    </xdr:from>
    <xdr:to>
      <xdr:col>7</xdr:col>
      <xdr:colOff>0</xdr:colOff>
      <xdr:row>57</xdr:row>
      <xdr:rowOff>0</xdr:rowOff>
    </xdr:to>
    <xdr:graphicFrame macro="">
      <xdr:nvGraphicFramePr>
        <xdr:cNvPr id="3" name="Chart 2-XLSTA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RelaunchCal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0"/>
  <sheetViews>
    <sheetView tabSelected="1" topLeftCell="D43" zoomScale="85" zoomScaleNormal="85" workbookViewId="0">
      <selection activeCell="G52" sqref="G52:M64"/>
    </sheetView>
  </sheetViews>
  <sheetFormatPr defaultRowHeight="14.4" x14ac:dyDescent="0.3"/>
  <cols>
    <col min="1" max="1" width="4.88671875" bestFit="1" customWidth="1"/>
    <col min="2" max="2" width="5.33203125" bestFit="1" customWidth="1"/>
    <col min="3" max="3" width="15" customWidth="1"/>
    <col min="4" max="4" width="21.109375" bestFit="1" customWidth="1"/>
  </cols>
  <sheetData>
    <row r="1" spans="1:9" x14ac:dyDescent="0.3">
      <c r="A1" t="s">
        <v>0</v>
      </c>
      <c r="B1" t="s">
        <v>1</v>
      </c>
      <c r="C1" t="s">
        <v>36</v>
      </c>
      <c r="D1" t="s">
        <v>2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</row>
    <row r="2" spans="1:9" x14ac:dyDescent="0.3">
      <c r="A2">
        <v>124</v>
      </c>
      <c r="B2">
        <v>1964</v>
      </c>
      <c r="C2" s="19">
        <v>23490</v>
      </c>
      <c r="D2">
        <v>153</v>
      </c>
      <c r="E2" s="18">
        <f>C2-DATE(YEAR(C2),1,0)</f>
        <v>114</v>
      </c>
      <c r="F2">
        <f>DATE(YEAR(C2)+1,1,1)-DATE(YEAR(C2),1,1)</f>
        <v>366</v>
      </c>
      <c r="G2">
        <f>E2*(2*PI()/F2)</f>
        <v>1.9570577186297071</v>
      </c>
      <c r="H2">
        <f>COS(G2)</f>
        <v>-0.37672789363518494</v>
      </c>
      <c r="I2">
        <f>SIN(G2)</f>
        <v>0.92632396825149499</v>
      </c>
    </row>
    <row r="3" spans="1:9" x14ac:dyDescent="0.3">
      <c r="A3">
        <v>136</v>
      </c>
      <c r="B3">
        <v>1965</v>
      </c>
      <c r="C3" s="19">
        <v>23974</v>
      </c>
      <c r="D3">
        <v>181</v>
      </c>
      <c r="E3" s="18">
        <f t="shared" ref="E3:E51" si="0">C3-DATE(YEAR(C3),1,0)</f>
        <v>232</v>
      </c>
      <c r="F3">
        <f t="shared" ref="F3:F51" si="1">DATE(YEAR(C3)+1,1,1)-DATE(YEAR(C3),1,1)</f>
        <v>365</v>
      </c>
      <c r="G3">
        <f t="shared" ref="G3:G51" si="2">E3*(2*PI()/F3)</f>
        <v>3.993695866481271</v>
      </c>
      <c r="H3">
        <f t="shared" ref="H3:H51" si="3">COS(G3)</f>
        <v>-0.65840158469804921</v>
      </c>
      <c r="I3">
        <f t="shared" ref="I3:I51" si="4">SIN(G3)</f>
        <v>-0.75266682753200798</v>
      </c>
    </row>
    <row r="4" spans="1:9" x14ac:dyDescent="0.3">
      <c r="A4">
        <v>148</v>
      </c>
      <c r="B4">
        <v>1966</v>
      </c>
      <c r="C4" s="19">
        <v>24365</v>
      </c>
      <c r="D4">
        <v>153</v>
      </c>
      <c r="E4" s="18">
        <f t="shared" si="0"/>
        <v>258</v>
      </c>
      <c r="F4">
        <f t="shared" si="1"/>
        <v>365</v>
      </c>
      <c r="G4">
        <f t="shared" si="2"/>
        <v>4.4412652308283098</v>
      </c>
      <c r="H4">
        <f t="shared" si="3"/>
        <v>-0.26781430516217486</v>
      </c>
      <c r="I4">
        <f t="shared" si="4"/>
        <v>-0.9634705485641486</v>
      </c>
    </row>
    <row r="5" spans="1:9" x14ac:dyDescent="0.3">
      <c r="A5">
        <v>160</v>
      </c>
      <c r="B5">
        <v>1967</v>
      </c>
      <c r="C5" s="19">
        <v>24706</v>
      </c>
      <c r="D5">
        <v>92.64</v>
      </c>
      <c r="E5" s="18">
        <f t="shared" si="0"/>
        <v>234</v>
      </c>
      <c r="F5">
        <f t="shared" si="1"/>
        <v>365</v>
      </c>
      <c r="G5">
        <f t="shared" si="2"/>
        <v>4.0281242791233511</v>
      </c>
      <c r="H5">
        <f t="shared" si="3"/>
        <v>-0.63210341118734881</v>
      </c>
      <c r="I5">
        <f t="shared" si="4"/>
        <v>-0.77488404136704059</v>
      </c>
    </row>
    <row r="6" spans="1:9" x14ac:dyDescent="0.3">
      <c r="A6">
        <v>172</v>
      </c>
      <c r="B6">
        <v>1968</v>
      </c>
      <c r="C6" s="19">
        <v>25140</v>
      </c>
      <c r="D6">
        <v>240</v>
      </c>
      <c r="E6" s="18">
        <f t="shared" si="0"/>
        <v>303</v>
      </c>
      <c r="F6">
        <f t="shared" si="1"/>
        <v>366</v>
      </c>
      <c r="G6">
        <f t="shared" si="2"/>
        <v>5.2016534100421161</v>
      </c>
      <c r="H6">
        <f t="shared" si="3"/>
        <v>0.46997674302731957</v>
      </c>
      <c r="I6">
        <f t="shared" si="4"/>
        <v>-0.88267879832554763</v>
      </c>
    </row>
    <row r="7" spans="1:9" x14ac:dyDescent="0.3">
      <c r="A7">
        <v>184</v>
      </c>
      <c r="B7">
        <v>1969</v>
      </c>
      <c r="C7" s="19">
        <v>25213</v>
      </c>
      <c r="D7">
        <v>182</v>
      </c>
      <c r="E7" s="18">
        <f t="shared" si="0"/>
        <v>10</v>
      </c>
      <c r="F7">
        <f t="shared" si="1"/>
        <v>365</v>
      </c>
      <c r="G7">
        <f t="shared" si="2"/>
        <v>0.1721420632103996</v>
      </c>
      <c r="H7">
        <f t="shared" si="3"/>
        <v>0.98522010675606064</v>
      </c>
      <c r="I7">
        <f t="shared" si="4"/>
        <v>0.17129314418147756</v>
      </c>
    </row>
    <row r="8" spans="1:9" x14ac:dyDescent="0.3">
      <c r="A8">
        <v>196</v>
      </c>
      <c r="B8">
        <v>1970</v>
      </c>
      <c r="C8" s="19">
        <v>25913</v>
      </c>
      <c r="D8">
        <v>181</v>
      </c>
      <c r="E8" s="18">
        <f t="shared" si="0"/>
        <v>345</v>
      </c>
      <c r="F8">
        <f t="shared" si="1"/>
        <v>365</v>
      </c>
      <c r="G8">
        <f t="shared" si="2"/>
        <v>5.938901180758787</v>
      </c>
      <c r="H8">
        <f t="shared" si="3"/>
        <v>0.94131731751284697</v>
      </c>
      <c r="I8">
        <f t="shared" si="4"/>
        <v>-0.33752289959411347</v>
      </c>
    </row>
    <row r="9" spans="1:9" x14ac:dyDescent="0.3">
      <c r="A9">
        <v>208</v>
      </c>
      <c r="B9">
        <v>1971</v>
      </c>
      <c r="C9" s="19">
        <v>26111</v>
      </c>
      <c r="D9">
        <v>152.1</v>
      </c>
      <c r="E9" s="18">
        <f t="shared" si="0"/>
        <v>178</v>
      </c>
      <c r="F9">
        <f t="shared" si="1"/>
        <v>365</v>
      </c>
      <c r="G9">
        <f t="shared" si="2"/>
        <v>3.064128725145113</v>
      </c>
      <c r="H9">
        <f t="shared" si="3"/>
        <v>-0.99700116992501508</v>
      </c>
      <c r="I9">
        <f t="shared" si="4"/>
        <v>7.7386479233463451E-2</v>
      </c>
    </row>
    <row r="10" spans="1:9" x14ac:dyDescent="0.3">
      <c r="A10">
        <v>220</v>
      </c>
      <c r="B10">
        <v>1972</v>
      </c>
      <c r="C10" s="19">
        <v>26456</v>
      </c>
      <c r="D10">
        <v>198</v>
      </c>
      <c r="E10" s="18">
        <f t="shared" si="0"/>
        <v>158</v>
      </c>
      <c r="F10">
        <f t="shared" si="1"/>
        <v>366</v>
      </c>
      <c r="G10">
        <f t="shared" si="2"/>
        <v>2.7124133293288923</v>
      </c>
      <c r="H10">
        <f t="shared" si="3"/>
        <v>-0.90930755929223572</v>
      </c>
      <c r="I10">
        <f t="shared" si="4"/>
        <v>0.41612469599147461</v>
      </c>
    </row>
    <row r="11" spans="1:9" x14ac:dyDescent="0.3">
      <c r="A11">
        <v>232</v>
      </c>
      <c r="B11">
        <v>1973</v>
      </c>
      <c r="C11" s="19">
        <v>26786</v>
      </c>
      <c r="D11">
        <v>191</v>
      </c>
      <c r="E11" s="18">
        <f t="shared" si="0"/>
        <v>122</v>
      </c>
      <c r="F11">
        <f t="shared" si="1"/>
        <v>365</v>
      </c>
      <c r="G11">
        <f t="shared" si="2"/>
        <v>2.1001331711668754</v>
      </c>
      <c r="H11">
        <f t="shared" si="3"/>
        <v>-0.50496105472152042</v>
      </c>
      <c r="I11">
        <f t="shared" si="4"/>
        <v>0.86314212804991142</v>
      </c>
    </row>
    <row r="12" spans="1:9" x14ac:dyDescent="0.3">
      <c r="A12">
        <v>244</v>
      </c>
      <c r="B12">
        <v>1974</v>
      </c>
      <c r="C12" s="19">
        <v>27167</v>
      </c>
      <c r="D12">
        <v>185</v>
      </c>
      <c r="E12" s="18">
        <f t="shared" si="0"/>
        <v>138</v>
      </c>
      <c r="F12">
        <f t="shared" si="1"/>
        <v>365</v>
      </c>
      <c r="G12">
        <f t="shared" si="2"/>
        <v>2.3755604723035146</v>
      </c>
      <c r="H12">
        <f t="shared" si="3"/>
        <v>-0.72066714955386091</v>
      </c>
      <c r="I12">
        <f t="shared" si="4"/>
        <v>0.69328122688697769</v>
      </c>
    </row>
    <row r="13" spans="1:9" x14ac:dyDescent="0.3">
      <c r="A13">
        <v>256</v>
      </c>
      <c r="B13">
        <v>1975</v>
      </c>
      <c r="C13" s="19">
        <v>27482</v>
      </c>
      <c r="D13">
        <v>305.39999999999998</v>
      </c>
      <c r="E13" s="18">
        <f t="shared" si="0"/>
        <v>88</v>
      </c>
      <c r="F13">
        <f t="shared" si="1"/>
        <v>365</v>
      </c>
      <c r="G13">
        <f t="shared" si="2"/>
        <v>1.5148501562515166</v>
      </c>
      <c r="H13">
        <f t="shared" si="3"/>
        <v>5.5916990100603262E-2</v>
      </c>
      <c r="I13">
        <f t="shared" si="4"/>
        <v>0.99843542115556427</v>
      </c>
    </row>
    <row r="14" spans="1:9" x14ac:dyDescent="0.3">
      <c r="A14">
        <v>268</v>
      </c>
      <c r="B14">
        <v>1976</v>
      </c>
      <c r="C14" s="19">
        <v>28068</v>
      </c>
      <c r="D14">
        <v>120</v>
      </c>
      <c r="E14" s="18">
        <f t="shared" si="0"/>
        <v>309</v>
      </c>
      <c r="F14">
        <f t="shared" si="1"/>
        <v>366</v>
      </c>
      <c r="G14">
        <f t="shared" si="2"/>
        <v>5.3046564478647324</v>
      </c>
      <c r="H14">
        <f t="shared" si="3"/>
        <v>0.55824372202686445</v>
      </c>
      <c r="I14">
        <f t="shared" si="4"/>
        <v>-0.82967701355261914</v>
      </c>
    </row>
    <row r="15" spans="1:9" x14ac:dyDescent="0.3">
      <c r="A15">
        <v>280</v>
      </c>
      <c r="B15">
        <v>1977</v>
      </c>
      <c r="C15" s="19">
        <v>28297</v>
      </c>
      <c r="D15">
        <v>131.19999999999999</v>
      </c>
      <c r="E15" s="18">
        <f t="shared" si="0"/>
        <v>172</v>
      </c>
      <c r="F15">
        <f t="shared" si="1"/>
        <v>365</v>
      </c>
      <c r="G15">
        <f t="shared" si="2"/>
        <v>2.9608434872188734</v>
      </c>
      <c r="H15">
        <f t="shared" si="3"/>
        <v>-0.98370929377360972</v>
      </c>
      <c r="I15">
        <f t="shared" si="4"/>
        <v>0.17976658572556239</v>
      </c>
    </row>
    <row r="16" spans="1:9" x14ac:dyDescent="0.3">
      <c r="A16">
        <v>292</v>
      </c>
      <c r="B16">
        <v>1978</v>
      </c>
      <c r="C16" s="19">
        <v>28813</v>
      </c>
      <c r="D16">
        <v>82.32</v>
      </c>
      <c r="E16" s="18">
        <f t="shared" si="0"/>
        <v>323</v>
      </c>
      <c r="F16">
        <f t="shared" si="1"/>
        <v>365</v>
      </c>
      <c r="G16">
        <f t="shared" si="2"/>
        <v>5.5601886416959072</v>
      </c>
      <c r="H16">
        <f t="shared" si="3"/>
        <v>0.749826401204568</v>
      </c>
      <c r="I16">
        <f t="shared" si="4"/>
        <v>-0.66163461824227898</v>
      </c>
    </row>
    <row r="17" spans="1:9" x14ac:dyDescent="0.3">
      <c r="A17">
        <v>304</v>
      </c>
      <c r="B17">
        <v>1979</v>
      </c>
      <c r="C17" s="19">
        <v>29134</v>
      </c>
      <c r="D17">
        <v>317.10000000000002</v>
      </c>
      <c r="E17" s="18">
        <f t="shared" si="0"/>
        <v>279</v>
      </c>
      <c r="F17">
        <f t="shared" si="1"/>
        <v>365</v>
      </c>
      <c r="G17">
        <f t="shared" si="2"/>
        <v>4.8027635635701493</v>
      </c>
      <c r="H17">
        <f t="shared" si="3"/>
        <v>9.0251610031040694E-2</v>
      </c>
      <c r="I17">
        <f t="shared" si="4"/>
        <v>-0.99591899614717916</v>
      </c>
    </row>
    <row r="18" spans="1:9" x14ac:dyDescent="0.3">
      <c r="A18">
        <v>316</v>
      </c>
      <c r="B18">
        <v>1980</v>
      </c>
      <c r="C18" s="19">
        <v>29351</v>
      </c>
      <c r="D18">
        <v>238.8</v>
      </c>
      <c r="E18" s="18">
        <f t="shared" si="0"/>
        <v>131</v>
      </c>
      <c r="F18">
        <f t="shared" si="1"/>
        <v>366</v>
      </c>
      <c r="G18">
        <f t="shared" si="2"/>
        <v>2.2488996591271198</v>
      </c>
      <c r="H18">
        <f t="shared" si="3"/>
        <v>-0.62731709687429382</v>
      </c>
      <c r="I18">
        <f t="shared" si="4"/>
        <v>0.7787639308347607</v>
      </c>
    </row>
    <row r="19" spans="1:9" x14ac:dyDescent="0.3">
      <c r="A19">
        <v>328</v>
      </c>
      <c r="B19">
        <v>1981</v>
      </c>
      <c r="C19" s="19">
        <v>29842</v>
      </c>
      <c r="D19">
        <v>115.2</v>
      </c>
      <c r="E19" s="18">
        <f t="shared" si="0"/>
        <v>256</v>
      </c>
      <c r="F19">
        <f t="shared" si="1"/>
        <v>365</v>
      </c>
      <c r="G19">
        <f t="shared" si="2"/>
        <v>4.4068368181862301</v>
      </c>
      <c r="H19">
        <f t="shared" si="3"/>
        <v>-0.30081980763566801</v>
      </c>
      <c r="I19">
        <f t="shared" si="4"/>
        <v>-0.95368099663044548</v>
      </c>
    </row>
    <row r="20" spans="1:9" x14ac:dyDescent="0.3">
      <c r="A20">
        <v>340</v>
      </c>
      <c r="B20">
        <v>1982</v>
      </c>
      <c r="C20" s="19">
        <v>30266</v>
      </c>
      <c r="D20">
        <v>223</v>
      </c>
      <c r="E20" s="18">
        <f t="shared" si="0"/>
        <v>315</v>
      </c>
      <c r="F20">
        <f t="shared" si="1"/>
        <v>365</v>
      </c>
      <c r="G20">
        <f t="shared" si="2"/>
        <v>5.4224749911275874</v>
      </c>
      <c r="H20">
        <f t="shared" si="3"/>
        <v>0.65189899587871181</v>
      </c>
      <c r="I20">
        <f t="shared" si="4"/>
        <v>-0.7583058084785631</v>
      </c>
    </row>
    <row r="21" spans="1:9" x14ac:dyDescent="0.3">
      <c r="A21">
        <v>352</v>
      </c>
      <c r="B21">
        <v>1983</v>
      </c>
      <c r="C21" s="19">
        <v>30452</v>
      </c>
      <c r="D21">
        <v>240</v>
      </c>
      <c r="E21" s="18">
        <f t="shared" si="0"/>
        <v>136</v>
      </c>
      <c r="F21">
        <f t="shared" si="1"/>
        <v>365</v>
      </c>
      <c r="G21">
        <f t="shared" si="2"/>
        <v>2.3411320596614349</v>
      </c>
      <c r="H21">
        <f t="shared" si="3"/>
        <v>-0.69637622559687218</v>
      </c>
      <c r="I21">
        <f t="shared" si="4"/>
        <v>0.71767691367596198</v>
      </c>
    </row>
    <row r="22" spans="1:9" x14ac:dyDescent="0.3">
      <c r="A22">
        <v>364</v>
      </c>
      <c r="B22">
        <v>1984</v>
      </c>
      <c r="C22" s="19">
        <v>30812</v>
      </c>
      <c r="D22">
        <v>305.39999999999998</v>
      </c>
      <c r="E22" s="18">
        <f t="shared" si="0"/>
        <v>131</v>
      </c>
      <c r="F22">
        <f t="shared" si="1"/>
        <v>366</v>
      </c>
      <c r="G22">
        <f t="shared" si="2"/>
        <v>2.2488996591271198</v>
      </c>
      <c r="H22">
        <f t="shared" si="3"/>
        <v>-0.62731709687429382</v>
      </c>
      <c r="I22">
        <f t="shared" si="4"/>
        <v>0.7787639308347607</v>
      </c>
    </row>
    <row r="23" spans="1:9" x14ac:dyDescent="0.3">
      <c r="A23">
        <v>376</v>
      </c>
      <c r="B23">
        <v>1985</v>
      </c>
      <c r="C23" s="19">
        <v>31152</v>
      </c>
      <c r="D23">
        <v>223</v>
      </c>
      <c r="E23" s="18">
        <f t="shared" si="0"/>
        <v>105</v>
      </c>
      <c r="F23">
        <f t="shared" si="1"/>
        <v>365</v>
      </c>
      <c r="G23">
        <f t="shared" si="2"/>
        <v>1.807491663709196</v>
      </c>
      <c r="H23">
        <f t="shared" si="3"/>
        <v>-0.23449138957040963</v>
      </c>
      <c r="I23">
        <f t="shared" si="4"/>
        <v>0.97211819662906129</v>
      </c>
    </row>
    <row r="24" spans="1:9" x14ac:dyDescent="0.3">
      <c r="A24">
        <v>388</v>
      </c>
      <c r="B24">
        <v>1986</v>
      </c>
      <c r="C24" s="19">
        <v>31744</v>
      </c>
      <c r="D24">
        <v>181</v>
      </c>
      <c r="E24" s="18">
        <f t="shared" si="0"/>
        <v>332</v>
      </c>
      <c r="F24">
        <f t="shared" si="1"/>
        <v>365</v>
      </c>
      <c r="G24">
        <f t="shared" si="2"/>
        <v>5.7151164985852674</v>
      </c>
      <c r="H24">
        <f t="shared" si="3"/>
        <v>0.84294153735478272</v>
      </c>
      <c r="I24">
        <f t="shared" si="4"/>
        <v>-0.53800517153829996</v>
      </c>
    </row>
    <row r="25" spans="1:9" x14ac:dyDescent="0.3">
      <c r="A25">
        <v>400</v>
      </c>
      <c r="B25">
        <v>1987</v>
      </c>
      <c r="C25" s="19">
        <v>31986</v>
      </c>
      <c r="D25">
        <v>364</v>
      </c>
      <c r="E25" s="18">
        <f t="shared" si="0"/>
        <v>209</v>
      </c>
      <c r="F25">
        <f t="shared" si="1"/>
        <v>365</v>
      </c>
      <c r="G25">
        <f t="shared" si="2"/>
        <v>3.5977691210973517</v>
      </c>
      <c r="H25">
        <f t="shared" si="3"/>
        <v>-0.89774339353423405</v>
      </c>
      <c r="I25">
        <f t="shared" si="4"/>
        <v>-0.44051878435049441</v>
      </c>
    </row>
    <row r="26" spans="1:9" x14ac:dyDescent="0.3">
      <c r="A26">
        <v>412</v>
      </c>
      <c r="B26">
        <v>1988</v>
      </c>
      <c r="C26" s="19">
        <v>32265</v>
      </c>
      <c r="D26">
        <v>78.599999999999994</v>
      </c>
      <c r="E26" s="18">
        <f t="shared" si="0"/>
        <v>123</v>
      </c>
      <c r="F26">
        <f t="shared" si="1"/>
        <v>366</v>
      </c>
      <c r="G26">
        <f t="shared" si="2"/>
        <v>2.1115622753636316</v>
      </c>
      <c r="H26">
        <f t="shared" si="3"/>
        <v>-0.51479280150983076</v>
      </c>
      <c r="I26">
        <f t="shared" si="4"/>
        <v>0.8573146280763323</v>
      </c>
    </row>
    <row r="27" spans="1:9" x14ac:dyDescent="0.3">
      <c r="A27">
        <v>424</v>
      </c>
      <c r="B27">
        <v>1989</v>
      </c>
      <c r="C27" s="19">
        <v>32765</v>
      </c>
      <c r="D27">
        <v>305.39999999999998</v>
      </c>
      <c r="E27" s="18">
        <f t="shared" si="0"/>
        <v>257</v>
      </c>
      <c r="F27">
        <f t="shared" si="1"/>
        <v>365</v>
      </c>
      <c r="G27">
        <f t="shared" si="2"/>
        <v>4.4240510245072704</v>
      </c>
      <c r="H27">
        <f t="shared" si="3"/>
        <v>-0.28435918728100362</v>
      </c>
      <c r="I27">
        <f t="shared" si="4"/>
        <v>-0.95871781698729641</v>
      </c>
    </row>
    <row r="28" spans="1:9" x14ac:dyDescent="0.3">
      <c r="A28">
        <v>436</v>
      </c>
      <c r="B28">
        <v>1990</v>
      </c>
      <c r="C28" s="19">
        <v>33023</v>
      </c>
      <c r="D28">
        <v>191</v>
      </c>
      <c r="E28" s="18">
        <f t="shared" si="0"/>
        <v>150</v>
      </c>
      <c r="F28">
        <f t="shared" si="1"/>
        <v>365</v>
      </c>
      <c r="G28">
        <f t="shared" si="2"/>
        <v>2.582130948155994</v>
      </c>
      <c r="H28">
        <f t="shared" si="3"/>
        <v>-0.84754092289283089</v>
      </c>
      <c r="I28">
        <f t="shared" si="4"/>
        <v>0.5307300481619337</v>
      </c>
    </row>
    <row r="29" spans="1:9" x14ac:dyDescent="0.3">
      <c r="A29">
        <v>448</v>
      </c>
      <c r="B29">
        <v>1991</v>
      </c>
      <c r="C29" s="19">
        <v>33394</v>
      </c>
      <c r="D29">
        <v>168</v>
      </c>
      <c r="E29" s="18">
        <f t="shared" si="0"/>
        <v>156</v>
      </c>
      <c r="F29">
        <f t="shared" si="1"/>
        <v>365</v>
      </c>
      <c r="G29">
        <f t="shared" si="2"/>
        <v>2.6854161860822341</v>
      </c>
      <c r="H29">
        <f t="shared" si="3"/>
        <v>-0.89774339353423371</v>
      </c>
      <c r="I29">
        <f t="shared" si="4"/>
        <v>0.44051878435049502</v>
      </c>
    </row>
    <row r="30" spans="1:9" x14ac:dyDescent="0.3">
      <c r="A30">
        <v>462</v>
      </c>
      <c r="B30">
        <v>1992</v>
      </c>
      <c r="C30" s="19">
        <v>33726</v>
      </c>
      <c r="D30">
        <v>409</v>
      </c>
      <c r="E30" s="18">
        <f t="shared" si="0"/>
        <v>123</v>
      </c>
      <c r="F30">
        <f t="shared" si="1"/>
        <v>366</v>
      </c>
      <c r="G30">
        <f t="shared" si="2"/>
        <v>2.1115622753636316</v>
      </c>
      <c r="H30">
        <f t="shared" si="3"/>
        <v>-0.51479280150983076</v>
      </c>
      <c r="I30">
        <f t="shared" si="4"/>
        <v>0.8573146280763323</v>
      </c>
    </row>
    <row r="31" spans="1:9" x14ac:dyDescent="0.3">
      <c r="A31">
        <v>472</v>
      </c>
      <c r="B31">
        <v>1993</v>
      </c>
      <c r="C31" s="19">
        <v>34290</v>
      </c>
      <c r="D31">
        <v>149.4</v>
      </c>
      <c r="E31" s="18">
        <f t="shared" si="0"/>
        <v>321</v>
      </c>
      <c r="F31">
        <f t="shared" si="1"/>
        <v>365</v>
      </c>
      <c r="G31">
        <f t="shared" si="2"/>
        <v>5.5257602290538275</v>
      </c>
      <c r="H31">
        <f t="shared" si="3"/>
        <v>0.72660752476856505</v>
      </c>
      <c r="I31">
        <f t="shared" si="4"/>
        <v>-0.68705276722366748</v>
      </c>
    </row>
    <row r="32" spans="1:9" x14ac:dyDescent="0.3">
      <c r="A32">
        <v>484</v>
      </c>
      <c r="B32">
        <v>1994</v>
      </c>
      <c r="C32" s="19">
        <v>34486</v>
      </c>
      <c r="D32">
        <v>212</v>
      </c>
      <c r="E32" s="18">
        <f t="shared" si="0"/>
        <v>152</v>
      </c>
      <c r="F32">
        <f t="shared" si="1"/>
        <v>365</v>
      </c>
      <c r="G32">
        <f t="shared" si="2"/>
        <v>2.6165593607980742</v>
      </c>
      <c r="H32">
        <f t="shared" si="3"/>
        <v>-0.86530725436320599</v>
      </c>
      <c r="I32">
        <f t="shared" si="4"/>
        <v>0.50124181344577579</v>
      </c>
    </row>
    <row r="33" spans="1:9" x14ac:dyDescent="0.3">
      <c r="A33">
        <v>496</v>
      </c>
      <c r="B33">
        <v>1995</v>
      </c>
      <c r="C33" s="19">
        <v>34860</v>
      </c>
      <c r="D33">
        <v>147.6</v>
      </c>
      <c r="E33" s="18">
        <f t="shared" si="0"/>
        <v>161</v>
      </c>
      <c r="F33">
        <f t="shared" si="1"/>
        <v>365</v>
      </c>
      <c r="G33">
        <f t="shared" si="2"/>
        <v>2.7714872176874339</v>
      </c>
      <c r="H33">
        <f t="shared" si="3"/>
        <v>-0.9322892131745133</v>
      </c>
      <c r="I33">
        <f t="shared" si="4"/>
        <v>0.36171373072976765</v>
      </c>
    </row>
    <row r="34" spans="1:9" x14ac:dyDescent="0.3">
      <c r="A34">
        <v>508</v>
      </c>
      <c r="B34">
        <v>1996</v>
      </c>
      <c r="C34" s="19">
        <v>35361</v>
      </c>
      <c r="D34">
        <v>835.7</v>
      </c>
      <c r="E34" s="18">
        <f t="shared" si="0"/>
        <v>297</v>
      </c>
      <c r="F34">
        <f t="shared" si="1"/>
        <v>366</v>
      </c>
      <c r="G34">
        <f t="shared" si="2"/>
        <v>5.0986503722195007</v>
      </c>
      <c r="H34">
        <f t="shared" si="3"/>
        <v>0.37672789363518527</v>
      </c>
      <c r="I34">
        <f t="shared" si="4"/>
        <v>-0.92632396825149488</v>
      </c>
    </row>
    <row r="35" spans="1:9" x14ac:dyDescent="0.3">
      <c r="A35">
        <v>520</v>
      </c>
      <c r="B35">
        <v>1997</v>
      </c>
      <c r="C35" s="19">
        <v>35732</v>
      </c>
      <c r="D35">
        <v>174.7</v>
      </c>
      <c r="E35" s="18">
        <f t="shared" si="0"/>
        <v>302</v>
      </c>
      <c r="F35">
        <f t="shared" si="1"/>
        <v>365</v>
      </c>
      <c r="G35">
        <f t="shared" si="2"/>
        <v>5.1986903089540686</v>
      </c>
      <c r="H35">
        <f t="shared" si="3"/>
        <v>0.46735921715800205</v>
      </c>
      <c r="I35">
        <f t="shared" si="4"/>
        <v>-0.88406750994336369</v>
      </c>
    </row>
    <row r="36" spans="1:9" x14ac:dyDescent="0.3">
      <c r="A36">
        <v>532</v>
      </c>
      <c r="B36">
        <v>1998</v>
      </c>
      <c r="C36" s="19">
        <v>35833</v>
      </c>
      <c r="D36">
        <v>153</v>
      </c>
      <c r="E36" s="18">
        <f t="shared" si="0"/>
        <v>38</v>
      </c>
      <c r="F36">
        <f t="shared" si="1"/>
        <v>365</v>
      </c>
      <c r="G36">
        <f t="shared" si="2"/>
        <v>0.65413984019951854</v>
      </c>
      <c r="H36">
        <f t="shared" si="3"/>
        <v>0.7935716089521474</v>
      </c>
      <c r="I36">
        <f t="shared" si="4"/>
        <v>0.60847687011512608</v>
      </c>
    </row>
    <row r="37" spans="1:9" x14ac:dyDescent="0.3">
      <c r="A37">
        <v>544</v>
      </c>
      <c r="B37">
        <v>1999</v>
      </c>
      <c r="C37" s="19">
        <v>36409</v>
      </c>
      <c r="D37">
        <v>67</v>
      </c>
      <c r="E37" s="18">
        <f t="shared" si="0"/>
        <v>249</v>
      </c>
      <c r="F37">
        <f t="shared" si="1"/>
        <v>365</v>
      </c>
      <c r="G37">
        <f t="shared" si="2"/>
        <v>4.2863373739389505</v>
      </c>
      <c r="H37">
        <f t="shared" si="3"/>
        <v>-0.41327860778290443</v>
      </c>
      <c r="I37">
        <f t="shared" si="4"/>
        <v>-0.91060463009421622</v>
      </c>
    </row>
    <row r="38" spans="1:9" x14ac:dyDescent="0.3">
      <c r="A38">
        <v>556</v>
      </c>
      <c r="B38">
        <v>2000</v>
      </c>
      <c r="C38" s="19">
        <v>36811</v>
      </c>
      <c r="D38">
        <v>198</v>
      </c>
      <c r="E38" s="18">
        <f t="shared" si="0"/>
        <v>286</v>
      </c>
      <c r="F38">
        <f t="shared" si="1"/>
        <v>366</v>
      </c>
      <c r="G38">
        <f t="shared" si="2"/>
        <v>4.9098114695447039</v>
      </c>
      <c r="H38">
        <f t="shared" si="3"/>
        <v>0.19614254142819676</v>
      </c>
      <c r="I38">
        <f t="shared" si="4"/>
        <v>-0.98057539406314298</v>
      </c>
    </row>
    <row r="39" spans="1:9" x14ac:dyDescent="0.3">
      <c r="A39">
        <v>568</v>
      </c>
      <c r="B39">
        <v>2001</v>
      </c>
      <c r="C39" s="19">
        <v>37033</v>
      </c>
      <c r="D39">
        <v>167</v>
      </c>
      <c r="E39" s="18">
        <f t="shared" si="0"/>
        <v>142</v>
      </c>
      <c r="F39">
        <f t="shared" si="1"/>
        <v>365</v>
      </c>
      <c r="G39">
        <f t="shared" si="2"/>
        <v>2.4444172975876746</v>
      </c>
      <c r="H39">
        <f t="shared" si="3"/>
        <v>-0.766658819300159</v>
      </c>
      <c r="I39">
        <f t="shared" si="4"/>
        <v>0.64205471323656371</v>
      </c>
    </row>
    <row r="40" spans="1:9" x14ac:dyDescent="0.3">
      <c r="A40">
        <v>580</v>
      </c>
      <c r="B40">
        <v>2002</v>
      </c>
      <c r="C40" s="19">
        <v>37541</v>
      </c>
      <c r="D40">
        <v>201</v>
      </c>
      <c r="E40" s="18">
        <f t="shared" si="0"/>
        <v>285</v>
      </c>
      <c r="F40">
        <f t="shared" si="1"/>
        <v>365</v>
      </c>
      <c r="G40">
        <f t="shared" si="2"/>
        <v>4.9060488014963886</v>
      </c>
      <c r="H40">
        <f t="shared" si="3"/>
        <v>0.19245158197082907</v>
      </c>
      <c r="I40">
        <f t="shared" si="4"/>
        <v>-0.98130647027160955</v>
      </c>
    </row>
    <row r="41" spans="1:9" x14ac:dyDescent="0.3">
      <c r="A41">
        <v>592</v>
      </c>
      <c r="B41">
        <v>2003</v>
      </c>
      <c r="C41" s="19">
        <v>37967</v>
      </c>
      <c r="D41">
        <v>321</v>
      </c>
      <c r="E41" s="18">
        <f t="shared" si="0"/>
        <v>346</v>
      </c>
      <c r="F41">
        <f t="shared" si="1"/>
        <v>365</v>
      </c>
      <c r="G41">
        <f t="shared" si="2"/>
        <v>5.9561153870798265</v>
      </c>
      <c r="H41">
        <f t="shared" si="3"/>
        <v>0.94698775307607508</v>
      </c>
      <c r="I41">
        <f t="shared" si="4"/>
        <v>-0.32126966169236515</v>
      </c>
    </row>
    <row r="42" spans="1:9" x14ac:dyDescent="0.3">
      <c r="A42">
        <v>612</v>
      </c>
      <c r="B42">
        <v>2005</v>
      </c>
      <c r="C42" s="19">
        <v>38516</v>
      </c>
      <c r="D42">
        <v>201</v>
      </c>
      <c r="E42" s="18">
        <f t="shared" si="0"/>
        <v>164</v>
      </c>
      <c r="F42">
        <f t="shared" si="1"/>
        <v>365</v>
      </c>
      <c r="G42">
        <f t="shared" si="2"/>
        <v>2.8231298366505535</v>
      </c>
      <c r="H42">
        <f t="shared" si="3"/>
        <v>-0.94971784279143157</v>
      </c>
      <c r="I42">
        <f t="shared" si="4"/>
        <v>0.31310704093582692</v>
      </c>
    </row>
    <row r="43" spans="1:9" x14ac:dyDescent="0.3">
      <c r="A43">
        <v>1</v>
      </c>
      <c r="B43">
        <v>2006</v>
      </c>
      <c r="C43" s="19">
        <v>39027</v>
      </c>
      <c r="D43">
        <v>127</v>
      </c>
      <c r="E43" s="18">
        <f t="shared" si="0"/>
        <v>310</v>
      </c>
      <c r="F43">
        <f t="shared" si="1"/>
        <v>365</v>
      </c>
      <c r="G43">
        <f t="shared" si="2"/>
        <v>5.3364039595223876</v>
      </c>
      <c r="H43">
        <f t="shared" si="3"/>
        <v>0.58429817362836767</v>
      </c>
      <c r="I43">
        <f t="shared" si="4"/>
        <v>-0.81153905900736156</v>
      </c>
    </row>
    <row r="44" spans="1:9" x14ac:dyDescent="0.3">
      <c r="A44">
        <v>19</v>
      </c>
      <c r="B44">
        <v>2008</v>
      </c>
      <c r="C44" s="19">
        <v>39746</v>
      </c>
      <c r="D44">
        <v>346.6</v>
      </c>
      <c r="E44" s="18">
        <f t="shared" si="0"/>
        <v>299</v>
      </c>
      <c r="F44">
        <f t="shared" si="1"/>
        <v>366</v>
      </c>
      <c r="G44">
        <f t="shared" si="2"/>
        <v>5.1329847181603725</v>
      </c>
      <c r="H44">
        <f t="shared" si="3"/>
        <v>0.40830434224389334</v>
      </c>
      <c r="I44">
        <f t="shared" si="4"/>
        <v>-0.91284585999213563</v>
      </c>
    </row>
    <row r="45" spans="1:9" x14ac:dyDescent="0.3">
      <c r="A45">
        <v>31</v>
      </c>
      <c r="B45">
        <v>2009</v>
      </c>
      <c r="C45" s="19">
        <v>40139</v>
      </c>
      <c r="D45">
        <v>91.6</v>
      </c>
      <c r="E45" s="18">
        <f t="shared" si="0"/>
        <v>326</v>
      </c>
      <c r="F45">
        <f t="shared" si="1"/>
        <v>365</v>
      </c>
      <c r="G45">
        <f t="shared" si="2"/>
        <v>5.6118312606590273</v>
      </c>
      <c r="H45">
        <f t="shared" si="3"/>
        <v>0.7829801036770625</v>
      </c>
      <c r="I45">
        <f t="shared" si="4"/>
        <v>-0.62204674844086805</v>
      </c>
    </row>
    <row r="46" spans="1:9" x14ac:dyDescent="0.3">
      <c r="A46">
        <v>42</v>
      </c>
      <c r="B46">
        <v>2010</v>
      </c>
      <c r="C46" s="19">
        <v>40524</v>
      </c>
      <c r="D46">
        <v>298</v>
      </c>
      <c r="E46" s="18">
        <f t="shared" si="0"/>
        <v>346</v>
      </c>
      <c r="F46">
        <f t="shared" si="1"/>
        <v>365</v>
      </c>
      <c r="G46">
        <f t="shared" si="2"/>
        <v>5.9561153870798265</v>
      </c>
      <c r="H46">
        <f t="shared" si="3"/>
        <v>0.94698775307607508</v>
      </c>
      <c r="I46">
        <f t="shared" si="4"/>
        <v>-0.32126966169236515</v>
      </c>
    </row>
    <row r="47" spans="1:9" x14ac:dyDescent="0.3">
      <c r="A47">
        <v>54</v>
      </c>
      <c r="B47">
        <v>2011</v>
      </c>
      <c r="C47" s="19">
        <v>40656</v>
      </c>
      <c r="D47">
        <v>289</v>
      </c>
      <c r="E47" s="18">
        <f t="shared" si="0"/>
        <v>113</v>
      </c>
      <c r="F47">
        <f t="shared" si="1"/>
        <v>365</v>
      </c>
      <c r="G47">
        <f t="shared" si="2"/>
        <v>1.9452053142775156</v>
      </c>
      <c r="H47">
        <f t="shared" si="3"/>
        <v>-0.36572252349726897</v>
      </c>
      <c r="I47">
        <f t="shared" si="4"/>
        <v>0.93072393103797946</v>
      </c>
    </row>
    <row r="48" spans="1:9" x14ac:dyDescent="0.3">
      <c r="A48">
        <v>66</v>
      </c>
      <c r="B48">
        <v>2012</v>
      </c>
      <c r="C48" s="19">
        <v>41209</v>
      </c>
      <c r="D48">
        <v>75.62</v>
      </c>
      <c r="E48" s="18">
        <f t="shared" si="0"/>
        <v>301</v>
      </c>
      <c r="F48">
        <f t="shared" si="1"/>
        <v>366</v>
      </c>
      <c r="G48">
        <f t="shared" si="2"/>
        <v>5.1673190641012443</v>
      </c>
      <c r="H48">
        <f t="shared" si="3"/>
        <v>0.43939950965914132</v>
      </c>
      <c r="I48">
        <f t="shared" si="4"/>
        <v>-0.89829175155475305</v>
      </c>
    </row>
    <row r="49" spans="1:12" x14ac:dyDescent="0.3">
      <c r="A49">
        <v>78</v>
      </c>
      <c r="B49">
        <v>2013</v>
      </c>
      <c r="C49" s="19">
        <v>41353</v>
      </c>
      <c r="D49">
        <v>146.80000000000001</v>
      </c>
      <c r="E49" s="18">
        <f t="shared" si="0"/>
        <v>79</v>
      </c>
      <c r="F49">
        <f t="shared" si="1"/>
        <v>365</v>
      </c>
      <c r="G49">
        <f t="shared" si="2"/>
        <v>1.3599222993621569</v>
      </c>
      <c r="H49">
        <f t="shared" si="3"/>
        <v>0.20931464596304869</v>
      </c>
      <c r="I49">
        <f t="shared" si="4"/>
        <v>0.9778483415056568</v>
      </c>
    </row>
    <row r="50" spans="1:12" x14ac:dyDescent="0.3">
      <c r="A50">
        <v>90</v>
      </c>
      <c r="B50">
        <v>2014</v>
      </c>
      <c r="C50" s="19">
        <v>41912</v>
      </c>
      <c r="D50">
        <v>513.20000000000005</v>
      </c>
      <c r="E50" s="18">
        <f t="shared" si="0"/>
        <v>273</v>
      </c>
      <c r="F50">
        <f t="shared" si="1"/>
        <v>365</v>
      </c>
      <c r="G50">
        <f t="shared" si="2"/>
        <v>4.6994783256439092</v>
      </c>
      <c r="H50">
        <f t="shared" si="3"/>
        <v>-1.2910296075009731E-2</v>
      </c>
      <c r="I50">
        <f t="shared" si="4"/>
        <v>-0.99991665865473789</v>
      </c>
    </row>
    <row r="51" spans="1:12" x14ac:dyDescent="0.3">
      <c r="A51">
        <v>102</v>
      </c>
      <c r="B51">
        <v>2015</v>
      </c>
      <c r="C51" s="19">
        <v>42352</v>
      </c>
      <c r="D51">
        <v>571</v>
      </c>
      <c r="E51" s="18">
        <f t="shared" si="0"/>
        <v>348</v>
      </c>
      <c r="F51">
        <f t="shared" si="1"/>
        <v>365</v>
      </c>
      <c r="G51">
        <f t="shared" si="2"/>
        <v>5.9905437997219062</v>
      </c>
      <c r="H51">
        <f t="shared" si="3"/>
        <v>0.95748518835503893</v>
      </c>
      <c r="I51">
        <f t="shared" si="4"/>
        <v>-0.28848243288060982</v>
      </c>
    </row>
    <row r="52" spans="1:12" ht="15" thickBot="1" x14ac:dyDescent="0.35"/>
    <row r="53" spans="1:12" ht="15" thickBot="1" x14ac:dyDescent="0.35">
      <c r="H53" s="20"/>
      <c r="I53" s="21"/>
      <c r="J53" s="22"/>
      <c r="K53" s="23"/>
      <c r="L53" s="24"/>
    </row>
    <row r="54" spans="1:12" ht="15" thickBot="1" x14ac:dyDescent="0.35">
      <c r="G54" s="22"/>
      <c r="H54" s="25"/>
      <c r="I54" s="26"/>
      <c r="J54" s="25"/>
      <c r="K54" s="27"/>
      <c r="L54" s="27"/>
    </row>
    <row r="59" spans="1:12" x14ac:dyDescent="0.3">
      <c r="J59" s="28"/>
    </row>
    <row r="60" spans="1:12" x14ac:dyDescent="0.3">
      <c r="J60" s="2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1"/>
  <sheetViews>
    <sheetView workbookViewId="0"/>
  </sheetViews>
  <sheetFormatPr defaultRowHeight="14.4" x14ac:dyDescent="0.3"/>
  <sheetData>
    <row r="1" spans="1:2" x14ac:dyDescent="0.3">
      <c r="A1" s="18" t="s">
        <v>10</v>
      </c>
      <c r="B1" s="1" t="s">
        <v>17</v>
      </c>
    </row>
    <row r="2" spans="1:2" x14ac:dyDescent="0.3">
      <c r="A2" s="18">
        <v>1964</v>
      </c>
      <c r="B2" s="2">
        <v>6.47</v>
      </c>
    </row>
    <row r="3" spans="1:2" x14ac:dyDescent="0.3">
      <c r="A3" s="18">
        <v>1965</v>
      </c>
      <c r="B3" s="2">
        <v>9.89</v>
      </c>
    </row>
    <row r="4" spans="1:2" x14ac:dyDescent="0.3">
      <c r="A4" s="18">
        <v>1966</v>
      </c>
      <c r="B4" s="2">
        <v>10.32</v>
      </c>
    </row>
    <row r="5" spans="1:2" x14ac:dyDescent="0.3">
      <c r="A5" s="18">
        <v>1967</v>
      </c>
      <c r="B5" s="2">
        <v>5.14</v>
      </c>
    </row>
    <row r="6" spans="1:2" x14ac:dyDescent="0.3">
      <c r="A6" s="18">
        <v>1968</v>
      </c>
      <c r="B6" s="2">
        <v>4.28</v>
      </c>
    </row>
    <row r="7" spans="1:2" x14ac:dyDescent="0.3">
      <c r="A7" s="18">
        <v>1969</v>
      </c>
      <c r="B7" s="2">
        <v>5.33</v>
      </c>
    </row>
    <row r="8" spans="1:2" x14ac:dyDescent="0.3">
      <c r="A8" s="18">
        <v>1970</v>
      </c>
      <c r="B8" s="2">
        <v>8.2100000000000009</v>
      </c>
    </row>
    <row r="9" spans="1:2" x14ac:dyDescent="0.3">
      <c r="A9" s="18">
        <v>1971</v>
      </c>
      <c r="B9" s="2">
        <v>6.18</v>
      </c>
    </row>
    <row r="10" spans="1:2" x14ac:dyDescent="0.3">
      <c r="A10" s="18">
        <v>1972</v>
      </c>
      <c r="B10" s="2">
        <v>15.29</v>
      </c>
    </row>
    <row r="11" spans="1:2" x14ac:dyDescent="0.3">
      <c r="A11" s="18">
        <v>1973</v>
      </c>
      <c r="B11" s="2">
        <v>12.88</v>
      </c>
    </row>
    <row r="12" spans="1:2" x14ac:dyDescent="0.3">
      <c r="A12" s="18">
        <v>1974</v>
      </c>
      <c r="B12" s="2">
        <v>5.9</v>
      </c>
    </row>
    <row r="13" spans="1:2" x14ac:dyDescent="0.3">
      <c r="A13" s="18">
        <v>1975</v>
      </c>
      <c r="B13" s="2">
        <v>12.54</v>
      </c>
    </row>
    <row r="14" spans="1:2" x14ac:dyDescent="0.3">
      <c r="A14" s="18">
        <v>1976</v>
      </c>
      <c r="B14" s="2">
        <v>5.1100000000000003</v>
      </c>
    </row>
    <row r="15" spans="1:2" x14ac:dyDescent="0.3">
      <c r="A15" s="18">
        <v>1977</v>
      </c>
      <c r="B15" s="2">
        <v>6.71</v>
      </c>
    </row>
    <row r="16" spans="1:2" x14ac:dyDescent="0.3">
      <c r="A16" s="18">
        <v>1978</v>
      </c>
      <c r="B16" s="2">
        <v>3.9</v>
      </c>
    </row>
    <row r="17" spans="1:2" x14ac:dyDescent="0.3">
      <c r="A17" s="18">
        <v>1979</v>
      </c>
      <c r="B17" s="2">
        <v>11.48</v>
      </c>
    </row>
    <row r="18" spans="1:2" x14ac:dyDescent="0.3">
      <c r="A18" s="18">
        <v>1980</v>
      </c>
      <c r="B18" s="2">
        <v>9</v>
      </c>
    </row>
    <row r="19" spans="1:2" x14ac:dyDescent="0.3">
      <c r="A19" s="18">
        <v>1981</v>
      </c>
      <c r="B19" s="2">
        <v>4.4400000000000004</v>
      </c>
    </row>
    <row r="20" spans="1:2" x14ac:dyDescent="0.3">
      <c r="A20" s="18">
        <v>1982</v>
      </c>
      <c r="B20" s="2">
        <v>9.18</v>
      </c>
    </row>
    <row r="21" spans="1:2" x14ac:dyDescent="0.3">
      <c r="A21" s="18">
        <v>1983</v>
      </c>
      <c r="B21" s="2">
        <v>16.77</v>
      </c>
    </row>
    <row r="22" spans="1:2" x14ac:dyDescent="0.3">
      <c r="A22" s="18">
        <v>1984</v>
      </c>
      <c r="B22" s="2">
        <v>11.23</v>
      </c>
    </row>
    <row r="23" spans="1:2" x14ac:dyDescent="0.3">
      <c r="A23" s="18">
        <v>1985</v>
      </c>
      <c r="B23" s="2">
        <v>11.73</v>
      </c>
    </row>
    <row r="24" spans="1:2" x14ac:dyDescent="0.3">
      <c r="A24" s="18">
        <v>1986</v>
      </c>
      <c r="B24" s="2">
        <v>10.73</v>
      </c>
    </row>
    <row r="25" spans="1:2" x14ac:dyDescent="0.3">
      <c r="A25" s="18">
        <v>1987</v>
      </c>
      <c r="B25" s="2">
        <v>15.99</v>
      </c>
    </row>
    <row r="26" spans="1:2" x14ac:dyDescent="0.3">
      <c r="A26" s="18">
        <v>1988</v>
      </c>
      <c r="B26" s="2">
        <v>4.6100000000000003</v>
      </c>
    </row>
    <row r="27" spans="1:2" x14ac:dyDescent="0.3">
      <c r="A27" s="18">
        <v>1989</v>
      </c>
      <c r="B27" s="2">
        <v>9.7200000000000006</v>
      </c>
    </row>
    <row r="28" spans="1:2" x14ac:dyDescent="0.3">
      <c r="A28" s="18">
        <v>1990</v>
      </c>
      <c r="B28" s="2">
        <v>16.190000000000001</v>
      </c>
    </row>
    <row r="29" spans="1:2" x14ac:dyDescent="0.3">
      <c r="A29" s="18">
        <v>1991</v>
      </c>
      <c r="B29" s="2">
        <v>5.91</v>
      </c>
    </row>
    <row r="30" spans="1:2" x14ac:dyDescent="0.3">
      <c r="A30" s="18">
        <v>1992</v>
      </c>
      <c r="B30" s="2">
        <v>12.68</v>
      </c>
    </row>
    <row r="31" spans="1:2" x14ac:dyDescent="0.3">
      <c r="A31" s="18">
        <v>1993</v>
      </c>
      <c r="B31" s="2">
        <v>9.49</v>
      </c>
    </row>
    <row r="32" spans="1:2" x14ac:dyDescent="0.3">
      <c r="A32" s="18">
        <v>1994</v>
      </c>
      <c r="B32" s="2">
        <v>15.24</v>
      </c>
    </row>
    <row r="33" spans="1:2" x14ac:dyDescent="0.3">
      <c r="A33" s="18">
        <v>1995</v>
      </c>
      <c r="B33" s="2">
        <v>4.51</v>
      </c>
    </row>
    <row r="34" spans="1:2" x14ac:dyDescent="0.3">
      <c r="A34" s="18">
        <v>1996</v>
      </c>
      <c r="B34" s="2">
        <v>8.9700000000000006</v>
      </c>
    </row>
    <row r="35" spans="1:2" x14ac:dyDescent="0.3">
      <c r="A35" s="18">
        <v>1997</v>
      </c>
      <c r="B35" s="2">
        <v>11.74</v>
      </c>
    </row>
    <row r="36" spans="1:2" x14ac:dyDescent="0.3">
      <c r="A36" s="18">
        <v>1998</v>
      </c>
      <c r="B36" s="2">
        <v>19.37</v>
      </c>
    </row>
    <row r="37" spans="1:2" x14ac:dyDescent="0.3">
      <c r="A37" s="18">
        <v>1999</v>
      </c>
      <c r="B37" s="2">
        <v>7.45</v>
      </c>
    </row>
    <row r="38" spans="1:2" x14ac:dyDescent="0.3">
      <c r="A38" s="18">
        <v>2000</v>
      </c>
      <c r="B38" s="2">
        <v>11.41</v>
      </c>
    </row>
    <row r="39" spans="1:2" x14ac:dyDescent="0.3">
      <c r="A39" s="18">
        <v>2001</v>
      </c>
      <c r="B39" s="2">
        <v>8.76</v>
      </c>
    </row>
    <row r="40" spans="1:2" x14ac:dyDescent="0.3">
      <c r="A40" s="18">
        <v>2002</v>
      </c>
      <c r="B40" s="2">
        <v>16.739999999999998</v>
      </c>
    </row>
    <row r="41" spans="1:2" x14ac:dyDescent="0.3">
      <c r="A41" s="18">
        <v>2003</v>
      </c>
      <c r="B41" s="2">
        <v>15.07</v>
      </c>
    </row>
    <row r="42" spans="1:2" x14ac:dyDescent="0.3">
      <c r="A42" s="18">
        <v>2005</v>
      </c>
      <c r="B42" s="2">
        <v>7.3</v>
      </c>
    </row>
    <row r="43" spans="1:2" x14ac:dyDescent="0.3">
      <c r="A43" s="18">
        <v>2006</v>
      </c>
      <c r="B43" s="2">
        <v>5.59</v>
      </c>
    </row>
    <row r="44" spans="1:2" x14ac:dyDescent="0.3">
      <c r="A44" s="18">
        <v>2008</v>
      </c>
      <c r="B44" s="2">
        <v>7.48</v>
      </c>
    </row>
    <row r="45" spans="1:2" x14ac:dyDescent="0.3">
      <c r="A45" s="18">
        <v>2009</v>
      </c>
      <c r="B45" s="2">
        <v>9.39</v>
      </c>
    </row>
    <row r="46" spans="1:2" x14ac:dyDescent="0.3">
      <c r="A46" s="18">
        <v>2010</v>
      </c>
      <c r="B46" s="2">
        <v>11.4</v>
      </c>
    </row>
    <row r="47" spans="1:2" x14ac:dyDescent="0.3">
      <c r="A47" s="18">
        <v>2011</v>
      </c>
      <c r="B47" s="2">
        <v>10.119999999999999</v>
      </c>
    </row>
    <row r="48" spans="1:2" x14ac:dyDescent="0.3">
      <c r="A48" s="18">
        <v>2012</v>
      </c>
      <c r="B48" s="2">
        <v>4.88</v>
      </c>
    </row>
    <row r="49" spans="1:2" x14ac:dyDescent="0.3">
      <c r="A49" s="18">
        <v>2013</v>
      </c>
      <c r="B49" s="2">
        <v>9.7200000000000006</v>
      </c>
    </row>
    <row r="50" spans="1:2" x14ac:dyDescent="0.3">
      <c r="A50" s="18">
        <v>2014</v>
      </c>
      <c r="B50" s="2">
        <v>16.100000000000001</v>
      </c>
    </row>
    <row r="51" spans="1:2" x14ac:dyDescent="0.3">
      <c r="A51" s="18">
        <v>2015</v>
      </c>
      <c r="B51" s="2">
        <v>14.4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800"/>
  </sheetPr>
  <dimension ref="B1:J57"/>
  <sheetViews>
    <sheetView zoomScaleNormal="100" workbookViewId="0"/>
  </sheetViews>
  <sheetFormatPr defaultRowHeight="14.4" x14ac:dyDescent="0.3"/>
  <cols>
    <col min="1" max="1" width="5" customWidth="1"/>
    <col min="2" max="2" width="9.109375" customWidth="1"/>
    <col min="3" max="3" width="9.5546875" bestFit="1" customWidth="1"/>
  </cols>
  <sheetData>
    <row r="1" spans="2:9" x14ac:dyDescent="0.3">
      <c r="B1" t="s">
        <v>35</v>
      </c>
    </row>
    <row r="2" spans="2:9" x14ac:dyDescent="0.3">
      <c r="B2" t="s">
        <v>3</v>
      </c>
    </row>
    <row r="3" spans="2:9" x14ac:dyDescent="0.3">
      <c r="B3" t="s">
        <v>4</v>
      </c>
    </row>
    <row r="4" spans="2:9" x14ac:dyDescent="0.3">
      <c r="B4" t="s">
        <v>5</v>
      </c>
    </row>
    <row r="5" spans="2:9" x14ac:dyDescent="0.3">
      <c r="B5" t="s">
        <v>6</v>
      </c>
    </row>
    <row r="6" spans="2:9" x14ac:dyDescent="0.3">
      <c r="B6" t="s">
        <v>7</v>
      </c>
    </row>
    <row r="10" spans="2:9" x14ac:dyDescent="0.3">
      <c r="B10" t="s">
        <v>8</v>
      </c>
    </row>
    <row r="11" spans="2:9" ht="15" thickBot="1" x14ac:dyDescent="0.35"/>
    <row r="12" spans="2:9" x14ac:dyDescent="0.3">
      <c r="B12" s="4" t="s">
        <v>9</v>
      </c>
      <c r="C12" s="5" t="s">
        <v>10</v>
      </c>
      <c r="D12" s="5" t="s">
        <v>11</v>
      </c>
      <c r="E12" s="5" t="s">
        <v>12</v>
      </c>
      <c r="F12" s="5" t="s">
        <v>13</v>
      </c>
      <c r="G12" s="5" t="s">
        <v>14</v>
      </c>
      <c r="H12" s="5" t="s">
        <v>15</v>
      </c>
      <c r="I12" s="5" t="s">
        <v>16</v>
      </c>
    </row>
    <row r="13" spans="2:9" ht="15" thickBot="1" x14ac:dyDescent="0.35">
      <c r="B13" s="6" t="s">
        <v>17</v>
      </c>
      <c r="C13" s="7">
        <v>50</v>
      </c>
      <c r="D13" s="7">
        <v>0</v>
      </c>
      <c r="E13" s="7">
        <v>50</v>
      </c>
      <c r="F13" s="8">
        <v>3.9</v>
      </c>
      <c r="G13" s="8">
        <v>19.37</v>
      </c>
      <c r="H13" s="8">
        <v>9.8588000000000005</v>
      </c>
      <c r="I13" s="8">
        <v>4.0433748482258363</v>
      </c>
    </row>
    <row r="16" spans="2:9" x14ac:dyDescent="0.3">
      <c r="B16" t="s">
        <v>18</v>
      </c>
    </row>
    <row r="17" spans="2:10" ht="15" thickBot="1" x14ac:dyDescent="0.35"/>
    <row r="18" spans="2:10" x14ac:dyDescent="0.3">
      <c r="B18" s="9" t="s">
        <v>19</v>
      </c>
      <c r="C18" s="11">
        <v>0.16006534613300824</v>
      </c>
    </row>
    <row r="19" spans="2:10" x14ac:dyDescent="0.3">
      <c r="B19" s="3" t="s">
        <v>20</v>
      </c>
      <c r="C19" s="12">
        <v>196</v>
      </c>
    </row>
    <row r="20" spans="2:10" x14ac:dyDescent="0.3">
      <c r="B20" s="3" t="s">
        <v>21</v>
      </c>
      <c r="C20" s="12">
        <v>14290.666666666666</v>
      </c>
    </row>
    <row r="21" spans="2:10" x14ac:dyDescent="0.3">
      <c r="B21" s="3" t="s">
        <v>22</v>
      </c>
      <c r="C21" s="12">
        <v>0.10284721109651976</v>
      </c>
    </row>
    <row r="22" spans="2:10" ht="15" thickBot="1" x14ac:dyDescent="0.35">
      <c r="B22" s="10" t="s">
        <v>23</v>
      </c>
      <c r="C22" s="13">
        <v>0.05</v>
      </c>
    </row>
    <row r="23" spans="2:10" x14ac:dyDescent="0.3">
      <c r="B23" s="14" t="s">
        <v>24</v>
      </c>
    </row>
    <row r="25" spans="2:10" x14ac:dyDescent="0.3">
      <c r="B25" s="14" t="s">
        <v>25</v>
      </c>
    </row>
    <row r="26" spans="2:10" x14ac:dyDescent="0.3">
      <c r="B26" s="14" t="s">
        <v>26</v>
      </c>
    </row>
    <row r="27" spans="2:10" x14ac:dyDescent="0.3">
      <c r="B27" s="14" t="s">
        <v>27</v>
      </c>
    </row>
    <row r="28" spans="2:10" ht="15" customHeight="1" x14ac:dyDescent="0.3">
      <c r="B28" s="29" t="s">
        <v>28</v>
      </c>
      <c r="C28" s="29"/>
      <c r="D28" s="29"/>
      <c r="E28" s="29"/>
      <c r="F28" s="29"/>
      <c r="G28" s="29"/>
      <c r="H28" s="29"/>
      <c r="I28" s="29"/>
      <c r="J28" s="29"/>
    </row>
    <row r="29" spans="2:10" x14ac:dyDescent="0.3">
      <c r="B29" s="29"/>
      <c r="C29" s="29"/>
      <c r="D29" s="29"/>
      <c r="E29" s="29"/>
      <c r="F29" s="29"/>
      <c r="G29" s="29"/>
      <c r="H29" s="29"/>
      <c r="I29" s="29"/>
      <c r="J29" s="29"/>
    </row>
    <row r="30" spans="2:10" x14ac:dyDescent="0.3">
      <c r="B30" s="14" t="s">
        <v>29</v>
      </c>
    </row>
    <row r="32" spans="2:10" x14ac:dyDescent="0.3">
      <c r="B32" s="14" t="s">
        <v>30</v>
      </c>
    </row>
    <row r="34" spans="2:5" x14ac:dyDescent="0.3">
      <c r="B34" s="14" t="s">
        <v>31</v>
      </c>
    </row>
    <row r="37" spans="2:5" x14ac:dyDescent="0.3">
      <c r="B37" s="14" t="s">
        <v>32</v>
      </c>
      <c r="D37" s="15">
        <v>7.2999999999999982E-2</v>
      </c>
    </row>
    <row r="38" spans="2:5" x14ac:dyDescent="0.3">
      <c r="B38" s="14" t="s">
        <v>33</v>
      </c>
      <c r="D38" s="16">
        <v>4.7111111111111152E-2</v>
      </c>
      <c r="E38" s="17">
        <v>8.9733333333333262E-2</v>
      </c>
    </row>
    <row r="57" spans="7:7" x14ac:dyDescent="0.3">
      <c r="G57" t="s">
        <v>34</v>
      </c>
    </row>
  </sheetData>
  <mergeCells count="1">
    <mergeCell ref="B28:J29"/>
  </mergeCells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T533873">
              <controlPr defaultSize="0" print="0" autoFill="0" autoPict="0" macro="[1]!RelaunchCall">
                <anchor>
                  <from>
                    <xdr:col>2</xdr:col>
                    <xdr:colOff>45720</xdr:colOff>
                    <xdr:row>5</xdr:row>
                    <xdr:rowOff>0</xdr:rowOff>
                  </from>
                  <to>
                    <xdr:col>2</xdr:col>
                    <xdr:colOff>556260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Mann-Kendall trend tests_HID</vt:lpstr>
      <vt:lpstr>Mann-Kendall trend 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FELICIO</dc:creator>
  <cp:lastModifiedBy>felic</cp:lastModifiedBy>
  <dcterms:created xsi:type="dcterms:W3CDTF">2016-10-15T01:16:04Z</dcterms:created>
  <dcterms:modified xsi:type="dcterms:W3CDTF">2018-05-31T21:20:52Z</dcterms:modified>
</cp:coreProperties>
</file>