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5C4F13F5-BB5A-4A60-95BA-C51BF41CF0BA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E55" i="1"/>
  <c r="F55" i="1"/>
  <c r="G55" i="1"/>
  <c r="I55" i="1"/>
  <c r="E56" i="1"/>
  <c r="F56" i="1"/>
  <c r="G56" i="1"/>
  <c r="I56" i="1"/>
  <c r="E57" i="1"/>
  <c r="F57" i="1"/>
  <c r="G57" i="1"/>
  <c r="I57" i="1"/>
  <c r="E58" i="1"/>
  <c r="F58" i="1"/>
  <c r="G58" i="1"/>
  <c r="I58" i="1"/>
  <c r="E59" i="1"/>
  <c r="F59" i="1"/>
  <c r="G59" i="1"/>
  <c r="I59" i="1"/>
  <c r="E60" i="1"/>
  <c r="F60" i="1"/>
  <c r="G60" i="1"/>
  <c r="I60" i="1"/>
  <c r="E61" i="1"/>
  <c r="F61" i="1"/>
  <c r="G61" i="1"/>
  <c r="I61" i="1"/>
  <c r="E62" i="1"/>
  <c r="F62" i="1"/>
  <c r="G62" i="1"/>
  <c r="I62" i="1"/>
  <c r="E63" i="1"/>
  <c r="F63" i="1"/>
  <c r="G63" i="1"/>
  <c r="I6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</calcChain>
</file>

<file path=xl/sharedStrings.xml><?xml version="1.0" encoding="utf-8"?>
<sst xmlns="http://schemas.openxmlformats.org/spreadsheetml/2006/main" count="45" uniqueCount="41">
  <si>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</si>
  <si>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</si>
  <si>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</si>
  <si>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</si>
  <si>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</si>
  <si>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</si>
  <si>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</si>
  <si>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</si>
  <si>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</si>
  <si>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</si>
  <si>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</si>
  <si>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</si>
  <si>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</si>
  <si>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</si>
  <si>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</si>
  <si>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</si>
  <si>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</si>
  <si>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</si>
  <si>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</si>
  <si>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</si>
  <si>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</si>
  <si>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</si>
  <si>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</si>
  <si>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</si>
  <si>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</si>
  <si>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</si>
  <si>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</si>
  <si>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Sen's slope:</t>
  </si>
  <si>
    <t>Confidence interval:</t>
  </si>
  <si>
    <t xml:space="preserve"> </t>
  </si>
  <si>
    <t>Time series: Workbook = 74880000_MK.xlsx / Sheet = Plan1 / Range = Plan1!$E$1:$E$63 / 62 rows and 1 column</t>
  </si>
  <si>
    <t>Date data: Workbook = 74880000_MK.xlsx / Sheet = Plan1 / Range = Plan1!$B$1:$B$63 / 62 rows and 1 column</t>
  </si>
  <si>
    <t>As the computed p-value is greater than the significance level alpha=0.05, one cannot reject the null hypothesis H0.</t>
  </si>
  <si>
    <t>The risk to reject the null hypothesis H0 while it is true is 29.61%.</t>
  </si>
  <si>
    <r>
      <t>XLSTAT 2016.06.36438  - Mann-Kendall trend tests - Start time: 2016-10-29 at 5:34:10 PM / End time: 2016-10-29 at 5:34:10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</si>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</sst>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tests1_HID'!$A$2:$A$63</c:f>
              <c:numCache>
                <c:formatCode>General</c:formatCode>
                <c:ptCount val="62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1985</c:v>
                </c:pt>
                <c:pt idx="38">
                  <c:v>1986</c:v>
                </c:pt>
                <c:pt idx="39">
                  <c:v>1987</c:v>
                </c:pt>
                <c:pt idx="40">
                  <c:v>1988</c:v>
                </c:pt>
                <c:pt idx="41">
                  <c:v>1989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2008</c:v>
                </c:pt>
                <c:pt idx="55">
                  <c:v>2009</c:v>
                </c:pt>
                <c:pt idx="56">
                  <c:v>2010</c:v>
                </c:pt>
                <c:pt idx="57">
                  <c:v>2011</c:v>
                </c:pt>
                <c:pt idx="58">
                  <c:v>2012</c:v>
                </c:pt>
                <c:pt idx="59">
                  <c:v>2013</c:v>
                </c:pt>
                <c:pt idx="60">
                  <c:v>2014</c:v>
                </c:pt>
                <c:pt idx="61">
                  <c:v>2015</c:v>
                </c:pt>
              </c:numCache>
            </c:numRef>
          </c:xVal>
          <c:yVal>
            <c:numRef>
              <c:f>'Mann-Kendall trend tests1_HID'!$B$2:$B$63</c:f>
              <c:numCache>
                <c:formatCode>0</c:formatCode>
                <c:ptCount val="62"/>
                <c:pt idx="0">
                  <c:v>21.01</c:v>
                </c:pt>
                <c:pt idx="1">
                  <c:v>26.83</c:v>
                </c:pt>
                <c:pt idx="2">
                  <c:v>15.59</c:v>
                </c:pt>
                <c:pt idx="3">
                  <c:v>22.23</c:v>
                </c:pt>
                <c:pt idx="4">
                  <c:v>17.79</c:v>
                </c:pt>
                <c:pt idx="5">
                  <c:v>15.24</c:v>
                </c:pt>
                <c:pt idx="6">
                  <c:v>24.32</c:v>
                </c:pt>
                <c:pt idx="7">
                  <c:v>28.98</c:v>
                </c:pt>
                <c:pt idx="8">
                  <c:v>20.28</c:v>
                </c:pt>
                <c:pt idx="9">
                  <c:v>23.08</c:v>
                </c:pt>
                <c:pt idx="10">
                  <c:v>17.54</c:v>
                </c:pt>
                <c:pt idx="11">
                  <c:v>14.34</c:v>
                </c:pt>
                <c:pt idx="12">
                  <c:v>30.27</c:v>
                </c:pt>
                <c:pt idx="13">
                  <c:v>11.36</c:v>
                </c:pt>
                <c:pt idx="14">
                  <c:v>27.34</c:v>
                </c:pt>
                <c:pt idx="15">
                  <c:v>8.23</c:v>
                </c:pt>
                <c:pt idx="16">
                  <c:v>23.3</c:v>
                </c:pt>
                <c:pt idx="17">
                  <c:v>15.15</c:v>
                </c:pt>
                <c:pt idx="18">
                  <c:v>21.8</c:v>
                </c:pt>
                <c:pt idx="19">
                  <c:v>26.76</c:v>
                </c:pt>
                <c:pt idx="20">
                  <c:v>14.38</c:v>
                </c:pt>
                <c:pt idx="21">
                  <c:v>11</c:v>
                </c:pt>
                <c:pt idx="22">
                  <c:v>14.47</c:v>
                </c:pt>
                <c:pt idx="23">
                  <c:v>18.64</c:v>
                </c:pt>
                <c:pt idx="24">
                  <c:v>16.309999999999999</c:v>
                </c:pt>
                <c:pt idx="25">
                  <c:v>33.9</c:v>
                </c:pt>
                <c:pt idx="26">
                  <c:v>32.69</c:v>
                </c:pt>
                <c:pt idx="27">
                  <c:v>13.96</c:v>
                </c:pt>
                <c:pt idx="28">
                  <c:v>28.28</c:v>
                </c:pt>
                <c:pt idx="29">
                  <c:v>12.39</c:v>
                </c:pt>
                <c:pt idx="30">
                  <c:v>15.27</c:v>
                </c:pt>
                <c:pt idx="31">
                  <c:v>11.21</c:v>
                </c:pt>
                <c:pt idx="32">
                  <c:v>25.82</c:v>
                </c:pt>
                <c:pt idx="33">
                  <c:v>21.44</c:v>
                </c:pt>
                <c:pt idx="34">
                  <c:v>7.89</c:v>
                </c:pt>
                <c:pt idx="35">
                  <c:v>25.47</c:v>
                </c:pt>
                <c:pt idx="36">
                  <c:v>42.8</c:v>
                </c:pt>
                <c:pt idx="37">
                  <c:v>32.020000000000003</c:v>
                </c:pt>
                <c:pt idx="38">
                  <c:v>31.84</c:v>
                </c:pt>
                <c:pt idx="39">
                  <c:v>34.71</c:v>
                </c:pt>
                <c:pt idx="40">
                  <c:v>10.62</c:v>
                </c:pt>
                <c:pt idx="41">
                  <c:v>24.38</c:v>
                </c:pt>
                <c:pt idx="42">
                  <c:v>10.19</c:v>
                </c:pt>
                <c:pt idx="43">
                  <c:v>20.99</c:v>
                </c:pt>
                <c:pt idx="44">
                  <c:v>28.87</c:v>
                </c:pt>
                <c:pt idx="45">
                  <c:v>44.68</c:v>
                </c:pt>
                <c:pt idx="46">
                  <c:v>17.13</c:v>
                </c:pt>
                <c:pt idx="47">
                  <c:v>20.75</c:v>
                </c:pt>
                <c:pt idx="48">
                  <c:v>16.88</c:v>
                </c:pt>
                <c:pt idx="49">
                  <c:v>36.18</c:v>
                </c:pt>
                <c:pt idx="50">
                  <c:v>29.48</c:v>
                </c:pt>
                <c:pt idx="51">
                  <c:v>11.47</c:v>
                </c:pt>
                <c:pt idx="52">
                  <c:v>21.03</c:v>
                </c:pt>
                <c:pt idx="53">
                  <c:v>14.09</c:v>
                </c:pt>
                <c:pt idx="54">
                  <c:v>18.010000000000002</c:v>
                </c:pt>
                <c:pt idx="55">
                  <c:v>27.49</c:v>
                </c:pt>
                <c:pt idx="56">
                  <c:v>22.76</c:v>
                </c:pt>
                <c:pt idx="57">
                  <c:v>23.36</c:v>
                </c:pt>
                <c:pt idx="58">
                  <c:v>14.42</c:v>
                </c:pt>
                <c:pt idx="59">
                  <c:v>20.85</c:v>
                </c:pt>
                <c:pt idx="60">
                  <c:v>34.659999999999997</c:v>
                </c:pt>
                <c:pt idx="61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E-4B18-8302-544B1A472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40032"/>
        <c:axId val="213861120"/>
      </c:scatterChart>
      <c:valAx>
        <c:axId val="212540032"/>
        <c:scaling>
          <c:orientation val="minMax"/>
          <c:max val="2020"/>
          <c:min val="194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13861120"/>
        <c:crosses val="autoZero"/>
        <c:crossBetween val="midCat"/>
      </c:valAx>
      <c:valAx>
        <c:axId val="213861120"/>
        <c:scaling>
          <c:orientation val="minMax"/>
          <c:max val="45"/>
          <c:min val="5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1254003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RefEditT,RefEdit,Plan1!$E$1:$E$63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RefEditDate,RefEdit,Plan1!$B$1:$B$63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2" zoomScale="55" zoomScaleNormal="55" workbookViewId="0">
      <selection activeCell="G64" sqref="G64:N80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4.886718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173</v>
      </c>
      <c r="B2">
        <v>1947</v>
      </c>
      <c r="C2" s="19">
        <v>17305</v>
      </c>
      <c r="D2">
        <v>235.2</v>
      </c>
      <c r="E2" s="18">
        <f>C2-DATE(YEAR(C2),1,0)</f>
        <v>138</v>
      </c>
      <c r="F2">
        <f>DATE(YEAR(C2)+1,1,1)-DATE(YEAR(C2),1,1)</f>
        <v>365</v>
      </c>
      <c r="G2">
        <f>E2*(2*PI()/F2)</f>
        <v>2.3755604723035146</v>
      </c>
      <c r="H2">
        <f>COS(G2)</f>
        <v>-0.72066714955386091</v>
      </c>
      <c r="I2">
        <f>SIN(G2)</f>
        <v>0.69328122688697769</v>
      </c>
    </row>
    <row r="3" spans="1:9" x14ac:dyDescent="0.3">
      <c r="A3">
        <v>185</v>
      </c>
      <c r="B3">
        <v>1948</v>
      </c>
      <c r="C3" s="19">
        <v>17827</v>
      </c>
      <c r="D3">
        <v>157</v>
      </c>
      <c r="E3" s="18">
        <f t="shared" ref="E3:E63" si="0">C3-DATE(YEAR(C3),1,0)</f>
        <v>295</v>
      </c>
      <c r="F3">
        <f t="shared" ref="F3:F63" si="1">DATE(YEAR(C3)+1,1,1)-DATE(YEAR(C3),1,1)</f>
        <v>366</v>
      </c>
      <c r="G3">
        <f t="shared" ref="G3:G63" si="2">E3*(2*PI()/F3)</f>
        <v>5.064316026278628</v>
      </c>
      <c r="H3">
        <f t="shared" ref="H3:H63" si="3">COS(G3)</f>
        <v>0.34470738398793338</v>
      </c>
      <c r="I3">
        <f t="shared" ref="I3:I63" si="4">SIN(G3)</f>
        <v>-0.93871018926194438</v>
      </c>
    </row>
    <row r="4" spans="1:9" x14ac:dyDescent="0.3">
      <c r="A4">
        <v>197</v>
      </c>
      <c r="B4">
        <v>1949</v>
      </c>
      <c r="C4" s="19">
        <v>18095</v>
      </c>
      <c r="D4">
        <v>98.45</v>
      </c>
      <c r="E4" s="18">
        <f t="shared" si="0"/>
        <v>197</v>
      </c>
      <c r="F4">
        <f t="shared" si="1"/>
        <v>365</v>
      </c>
      <c r="G4">
        <f t="shared" si="2"/>
        <v>3.3911986452448724</v>
      </c>
      <c r="H4">
        <f t="shared" si="3"/>
        <v>-0.9690098257244063</v>
      </c>
      <c r="I4">
        <f t="shared" si="4"/>
        <v>-0.24702218048093527</v>
      </c>
    </row>
    <row r="5" spans="1:9" x14ac:dyDescent="0.3">
      <c r="A5">
        <v>209</v>
      </c>
      <c r="B5">
        <v>1950</v>
      </c>
      <c r="C5" s="19">
        <v>18579</v>
      </c>
      <c r="D5">
        <v>206</v>
      </c>
      <c r="E5" s="18">
        <f t="shared" si="0"/>
        <v>316</v>
      </c>
      <c r="F5">
        <f t="shared" si="1"/>
        <v>365</v>
      </c>
      <c r="G5">
        <f t="shared" si="2"/>
        <v>5.4396891974486277</v>
      </c>
      <c r="H5">
        <f t="shared" si="3"/>
        <v>0.66485539796428594</v>
      </c>
      <c r="I5">
        <f t="shared" si="4"/>
        <v>-0.74697208769655565</v>
      </c>
    </row>
    <row r="6" spans="1:9" x14ac:dyDescent="0.3">
      <c r="A6">
        <v>221</v>
      </c>
      <c r="B6">
        <v>1951</v>
      </c>
      <c r="C6" s="19">
        <v>18957</v>
      </c>
      <c r="D6">
        <v>322</v>
      </c>
      <c r="E6" s="18">
        <f t="shared" si="0"/>
        <v>329</v>
      </c>
      <c r="F6">
        <f t="shared" si="1"/>
        <v>365</v>
      </c>
      <c r="G6">
        <f t="shared" si="2"/>
        <v>5.6634738796221473</v>
      </c>
      <c r="H6">
        <f t="shared" si="3"/>
        <v>0.81404609350821755</v>
      </c>
      <c r="I6">
        <f t="shared" si="4"/>
        <v>-0.58080027345380125</v>
      </c>
    </row>
    <row r="7" spans="1:9" x14ac:dyDescent="0.3">
      <c r="A7">
        <v>233</v>
      </c>
      <c r="B7">
        <v>1952</v>
      </c>
      <c r="C7" s="19">
        <v>19275</v>
      </c>
      <c r="D7">
        <v>189.5</v>
      </c>
      <c r="E7" s="18">
        <f t="shared" si="0"/>
        <v>282</v>
      </c>
      <c r="F7">
        <f t="shared" si="1"/>
        <v>366</v>
      </c>
      <c r="G7">
        <f t="shared" si="2"/>
        <v>4.8411427776629603</v>
      </c>
      <c r="H7">
        <f t="shared" si="3"/>
        <v>0.12839835514655118</v>
      </c>
      <c r="I7">
        <f t="shared" si="4"/>
        <v>-0.99172267413610149</v>
      </c>
    </row>
    <row r="8" spans="1:9" x14ac:dyDescent="0.3">
      <c r="A8">
        <v>245</v>
      </c>
      <c r="B8">
        <v>1953</v>
      </c>
      <c r="C8" s="19">
        <v>19628</v>
      </c>
      <c r="D8">
        <v>183.6</v>
      </c>
      <c r="E8" s="18">
        <f t="shared" si="0"/>
        <v>269</v>
      </c>
      <c r="F8">
        <f t="shared" si="1"/>
        <v>365</v>
      </c>
      <c r="G8">
        <f t="shared" si="2"/>
        <v>4.6306215003597497</v>
      </c>
      <c r="H8">
        <f t="shared" si="3"/>
        <v>-8.1676395330422882E-2</v>
      </c>
      <c r="I8">
        <f t="shared" si="4"/>
        <v>-0.99665890175417005</v>
      </c>
    </row>
    <row r="9" spans="1:9" x14ac:dyDescent="0.3">
      <c r="A9">
        <v>257</v>
      </c>
      <c r="B9">
        <v>1954</v>
      </c>
      <c r="C9" s="19">
        <v>19989</v>
      </c>
      <c r="D9">
        <v>183</v>
      </c>
      <c r="E9" s="18">
        <f t="shared" si="0"/>
        <v>265</v>
      </c>
      <c r="F9">
        <f t="shared" si="1"/>
        <v>365</v>
      </c>
      <c r="G9">
        <f t="shared" si="2"/>
        <v>4.5617646750755894</v>
      </c>
      <c r="H9">
        <f t="shared" si="3"/>
        <v>-0.15005539834465348</v>
      </c>
      <c r="I9">
        <f t="shared" si="4"/>
        <v>-0.98867759023234025</v>
      </c>
    </row>
    <row r="10" spans="1:9" x14ac:dyDescent="0.3">
      <c r="A10">
        <v>269</v>
      </c>
      <c r="B10">
        <v>1955</v>
      </c>
      <c r="C10" s="19">
        <v>20194</v>
      </c>
      <c r="D10">
        <v>191.6</v>
      </c>
      <c r="E10" s="18">
        <f t="shared" si="0"/>
        <v>105</v>
      </c>
      <c r="F10">
        <f t="shared" si="1"/>
        <v>365</v>
      </c>
      <c r="G10">
        <f t="shared" si="2"/>
        <v>1.807491663709196</v>
      </c>
      <c r="H10">
        <f t="shared" si="3"/>
        <v>-0.23449138957040963</v>
      </c>
      <c r="I10">
        <f t="shared" si="4"/>
        <v>0.97211819662906129</v>
      </c>
    </row>
    <row r="11" spans="1:9" x14ac:dyDescent="0.3">
      <c r="A11">
        <v>281</v>
      </c>
      <c r="B11">
        <v>1956</v>
      </c>
      <c r="C11" s="19">
        <v>20550</v>
      </c>
      <c r="D11">
        <v>894</v>
      </c>
      <c r="E11" s="18">
        <f t="shared" si="0"/>
        <v>96</v>
      </c>
      <c r="F11">
        <f t="shared" si="1"/>
        <v>366</v>
      </c>
      <c r="G11">
        <f t="shared" si="2"/>
        <v>1.6480486051618586</v>
      </c>
      <c r="H11">
        <f t="shared" si="3"/>
        <v>-7.717546212664618E-2</v>
      </c>
      <c r="I11">
        <f t="shared" si="4"/>
        <v>0.9970175264485267</v>
      </c>
    </row>
    <row r="12" spans="1:9" x14ac:dyDescent="0.3">
      <c r="A12">
        <v>293</v>
      </c>
      <c r="B12">
        <v>1957</v>
      </c>
      <c r="C12" s="19">
        <v>21049</v>
      </c>
      <c r="D12">
        <v>213</v>
      </c>
      <c r="E12" s="18">
        <f t="shared" si="0"/>
        <v>229</v>
      </c>
      <c r="F12">
        <f t="shared" si="1"/>
        <v>365</v>
      </c>
      <c r="G12">
        <f t="shared" si="2"/>
        <v>3.9420532475181513</v>
      </c>
      <c r="H12">
        <f t="shared" si="3"/>
        <v>-0.6963762255968724</v>
      </c>
      <c r="I12">
        <f t="shared" si="4"/>
        <v>-0.71767691367596176</v>
      </c>
    </row>
    <row r="13" spans="1:9" x14ac:dyDescent="0.3">
      <c r="A13">
        <v>305</v>
      </c>
      <c r="B13">
        <v>1958</v>
      </c>
      <c r="C13" s="19">
        <v>21538</v>
      </c>
      <c r="D13">
        <v>142</v>
      </c>
      <c r="E13" s="18">
        <f t="shared" si="0"/>
        <v>353</v>
      </c>
      <c r="F13">
        <f t="shared" si="1"/>
        <v>365</v>
      </c>
      <c r="G13">
        <f t="shared" si="2"/>
        <v>6.076614831327106</v>
      </c>
      <c r="H13">
        <f t="shared" si="3"/>
        <v>0.97874007996691503</v>
      </c>
      <c r="I13">
        <f t="shared" si="4"/>
        <v>-0.20510449986862012</v>
      </c>
    </row>
    <row r="14" spans="1:9" x14ac:dyDescent="0.3">
      <c r="A14">
        <v>317</v>
      </c>
      <c r="B14">
        <v>1959</v>
      </c>
      <c r="C14" s="19">
        <v>21837</v>
      </c>
      <c r="D14">
        <v>199</v>
      </c>
      <c r="E14" s="18">
        <f t="shared" si="0"/>
        <v>287</v>
      </c>
      <c r="F14">
        <f t="shared" si="1"/>
        <v>365</v>
      </c>
      <c r="G14">
        <f t="shared" si="2"/>
        <v>4.9404772141384692</v>
      </c>
      <c r="H14">
        <f t="shared" si="3"/>
        <v>0.22611568550828803</v>
      </c>
      <c r="I14">
        <f t="shared" si="4"/>
        <v>-0.97410045517242061</v>
      </c>
    </row>
    <row r="15" spans="1:9" x14ac:dyDescent="0.3">
      <c r="A15">
        <v>329</v>
      </c>
      <c r="B15">
        <v>1960</v>
      </c>
      <c r="C15" s="19">
        <v>22197</v>
      </c>
      <c r="D15">
        <v>154</v>
      </c>
      <c r="E15" s="18">
        <f t="shared" si="0"/>
        <v>282</v>
      </c>
      <c r="F15">
        <f t="shared" si="1"/>
        <v>366</v>
      </c>
      <c r="G15">
        <f t="shared" si="2"/>
        <v>4.8411427776629603</v>
      </c>
      <c r="H15">
        <f t="shared" si="3"/>
        <v>0.12839835514655118</v>
      </c>
      <c r="I15">
        <f t="shared" si="4"/>
        <v>-0.99172267413610149</v>
      </c>
    </row>
    <row r="16" spans="1:9" x14ac:dyDescent="0.3">
      <c r="A16">
        <v>341</v>
      </c>
      <c r="B16">
        <v>1961</v>
      </c>
      <c r="C16" s="19">
        <v>22553</v>
      </c>
      <c r="D16">
        <v>173</v>
      </c>
      <c r="E16" s="18">
        <f t="shared" si="0"/>
        <v>272</v>
      </c>
      <c r="F16">
        <f t="shared" si="1"/>
        <v>365</v>
      </c>
      <c r="G16">
        <f t="shared" si="2"/>
        <v>4.6822641193228698</v>
      </c>
      <c r="H16">
        <f t="shared" si="3"/>
        <v>-3.012030484690836E-2</v>
      </c>
      <c r="I16">
        <f t="shared" si="4"/>
        <v>-0.99954628068735729</v>
      </c>
    </row>
    <row r="17" spans="1:9" x14ac:dyDescent="0.3">
      <c r="A17">
        <v>353</v>
      </c>
      <c r="B17">
        <v>1962</v>
      </c>
      <c r="C17" s="19">
        <v>22787</v>
      </c>
      <c r="D17">
        <v>169.5</v>
      </c>
      <c r="E17" s="18">
        <f t="shared" si="0"/>
        <v>141</v>
      </c>
      <c r="F17">
        <f t="shared" si="1"/>
        <v>365</v>
      </c>
      <c r="G17">
        <f t="shared" si="2"/>
        <v>2.4272030912666347</v>
      </c>
      <c r="H17">
        <f t="shared" si="3"/>
        <v>-0.75549331407268028</v>
      </c>
      <c r="I17">
        <f t="shared" si="4"/>
        <v>0.65515635720908527</v>
      </c>
    </row>
    <row r="18" spans="1:9" x14ac:dyDescent="0.3">
      <c r="A18">
        <v>365</v>
      </c>
      <c r="B18">
        <v>1963</v>
      </c>
      <c r="C18" s="19">
        <v>23323</v>
      </c>
      <c r="D18">
        <v>352</v>
      </c>
      <c r="E18" s="18">
        <f t="shared" si="0"/>
        <v>312</v>
      </c>
      <c r="F18">
        <f t="shared" si="1"/>
        <v>365</v>
      </c>
      <c r="G18">
        <f t="shared" si="2"/>
        <v>5.3708323721644682</v>
      </c>
      <c r="H18">
        <f t="shared" si="3"/>
        <v>0.61188640126872418</v>
      </c>
      <c r="I18">
        <f t="shared" si="4"/>
        <v>-0.79094565675677742</v>
      </c>
    </row>
    <row r="19" spans="1:9" x14ac:dyDescent="0.3">
      <c r="A19">
        <v>377</v>
      </c>
      <c r="B19">
        <v>1964</v>
      </c>
      <c r="C19" s="19">
        <v>23614</v>
      </c>
      <c r="D19">
        <v>221</v>
      </c>
      <c r="E19" s="18">
        <f t="shared" si="0"/>
        <v>238</v>
      </c>
      <c r="F19">
        <f t="shared" si="1"/>
        <v>366</v>
      </c>
      <c r="G19">
        <f t="shared" si="2"/>
        <v>4.0857871669637751</v>
      </c>
      <c r="H19">
        <f t="shared" si="3"/>
        <v>-0.5863955333706955</v>
      </c>
      <c r="I19">
        <f t="shared" si="4"/>
        <v>-0.81002486285477537</v>
      </c>
    </row>
    <row r="20" spans="1:9" x14ac:dyDescent="0.3">
      <c r="A20">
        <v>389</v>
      </c>
      <c r="B20">
        <v>1965</v>
      </c>
      <c r="C20" s="19">
        <v>23973</v>
      </c>
      <c r="D20">
        <v>221</v>
      </c>
      <c r="E20" s="18">
        <f t="shared" si="0"/>
        <v>231</v>
      </c>
      <c r="F20">
        <f t="shared" si="1"/>
        <v>365</v>
      </c>
      <c r="G20">
        <f t="shared" si="2"/>
        <v>3.9764816601602311</v>
      </c>
      <c r="H20">
        <f t="shared" si="3"/>
        <v>-0.67125995756753187</v>
      </c>
      <c r="I20">
        <f t="shared" si="4"/>
        <v>-0.74122201084859551</v>
      </c>
    </row>
    <row r="21" spans="1:9" x14ac:dyDescent="0.3">
      <c r="A21">
        <v>401</v>
      </c>
      <c r="B21">
        <v>1966</v>
      </c>
      <c r="C21" s="19">
        <v>24130</v>
      </c>
      <c r="D21">
        <v>176.5</v>
      </c>
      <c r="E21" s="18">
        <f t="shared" si="0"/>
        <v>23</v>
      </c>
      <c r="F21">
        <f t="shared" si="1"/>
        <v>365</v>
      </c>
      <c r="G21">
        <f t="shared" si="2"/>
        <v>0.39592674538391909</v>
      </c>
      <c r="H21">
        <f t="shared" si="3"/>
        <v>0.9226395488404876</v>
      </c>
      <c r="I21">
        <f t="shared" si="4"/>
        <v>0.38566340624360707</v>
      </c>
    </row>
    <row r="22" spans="1:9" x14ac:dyDescent="0.3">
      <c r="A22">
        <v>413</v>
      </c>
      <c r="B22">
        <v>1967</v>
      </c>
      <c r="C22" s="19">
        <v>24707</v>
      </c>
      <c r="D22">
        <v>160</v>
      </c>
      <c r="E22" s="18">
        <f t="shared" si="0"/>
        <v>235</v>
      </c>
      <c r="F22">
        <f t="shared" si="1"/>
        <v>365</v>
      </c>
      <c r="G22">
        <f t="shared" si="2"/>
        <v>4.0453384854443906</v>
      </c>
      <c r="H22">
        <f t="shared" si="3"/>
        <v>-0.61867140326250403</v>
      </c>
      <c r="I22">
        <f t="shared" si="4"/>
        <v>-0.78564985507871388</v>
      </c>
    </row>
    <row r="23" spans="1:9" x14ac:dyDescent="0.3">
      <c r="A23">
        <v>425</v>
      </c>
      <c r="B23">
        <v>1968</v>
      </c>
      <c r="C23" s="19">
        <v>25141</v>
      </c>
      <c r="D23">
        <v>148</v>
      </c>
      <c r="E23" s="18">
        <f t="shared" si="0"/>
        <v>304</v>
      </c>
      <c r="F23">
        <f t="shared" si="1"/>
        <v>366</v>
      </c>
      <c r="G23">
        <f t="shared" si="2"/>
        <v>5.2188205830125529</v>
      </c>
      <c r="H23">
        <f t="shared" si="3"/>
        <v>0.48505984619519638</v>
      </c>
      <c r="I23">
        <f t="shared" si="4"/>
        <v>-0.87448095783103963</v>
      </c>
    </row>
    <row r="24" spans="1:9" x14ac:dyDescent="0.3">
      <c r="A24">
        <v>437</v>
      </c>
      <c r="B24">
        <v>1969</v>
      </c>
      <c r="C24" s="19">
        <v>25515</v>
      </c>
      <c r="D24">
        <v>154</v>
      </c>
      <c r="E24" s="18">
        <f t="shared" si="0"/>
        <v>312</v>
      </c>
      <c r="F24">
        <f t="shared" si="1"/>
        <v>365</v>
      </c>
      <c r="G24">
        <f t="shared" si="2"/>
        <v>5.3708323721644682</v>
      </c>
      <c r="H24">
        <f t="shared" si="3"/>
        <v>0.61188640126872418</v>
      </c>
      <c r="I24">
        <f t="shared" si="4"/>
        <v>-0.79094565675677742</v>
      </c>
    </row>
    <row r="25" spans="1:9" x14ac:dyDescent="0.3">
      <c r="A25">
        <v>449</v>
      </c>
      <c r="B25">
        <v>1970</v>
      </c>
      <c r="C25" s="19">
        <v>25913</v>
      </c>
      <c r="D25">
        <v>221</v>
      </c>
      <c r="E25" s="18">
        <f t="shared" si="0"/>
        <v>345</v>
      </c>
      <c r="F25">
        <f t="shared" si="1"/>
        <v>365</v>
      </c>
      <c r="G25">
        <f t="shared" si="2"/>
        <v>5.938901180758787</v>
      </c>
      <c r="H25">
        <f t="shared" si="3"/>
        <v>0.94131731751284697</v>
      </c>
      <c r="I25">
        <f t="shared" si="4"/>
        <v>-0.33752289959411347</v>
      </c>
    </row>
    <row r="26" spans="1:9" x14ac:dyDescent="0.3">
      <c r="A26">
        <v>461</v>
      </c>
      <c r="B26">
        <v>1971</v>
      </c>
      <c r="C26" s="19">
        <v>26008</v>
      </c>
      <c r="D26">
        <v>183.6</v>
      </c>
      <c r="E26" s="18">
        <f t="shared" si="0"/>
        <v>75</v>
      </c>
      <c r="F26">
        <f t="shared" si="1"/>
        <v>365</v>
      </c>
      <c r="G26">
        <f t="shared" si="2"/>
        <v>1.291065474077997</v>
      </c>
      <c r="H26">
        <f t="shared" si="3"/>
        <v>0.27609697309746906</v>
      </c>
      <c r="I26">
        <f t="shared" si="4"/>
        <v>0.96112978387230075</v>
      </c>
    </row>
    <row r="27" spans="1:9" x14ac:dyDescent="0.3">
      <c r="A27">
        <v>473</v>
      </c>
      <c r="B27">
        <v>1972</v>
      </c>
      <c r="C27" s="19">
        <v>26633</v>
      </c>
      <c r="D27">
        <v>338</v>
      </c>
      <c r="E27" s="18">
        <f t="shared" si="0"/>
        <v>335</v>
      </c>
      <c r="F27">
        <f t="shared" si="1"/>
        <v>366</v>
      </c>
      <c r="G27">
        <f t="shared" si="2"/>
        <v>5.7510029450960696</v>
      </c>
      <c r="H27">
        <f t="shared" si="3"/>
        <v>0.86170175994806819</v>
      </c>
      <c r="I27">
        <f t="shared" si="4"/>
        <v>-0.50741509329384549</v>
      </c>
    </row>
    <row r="28" spans="1:9" x14ac:dyDescent="0.3">
      <c r="A28">
        <v>485</v>
      </c>
      <c r="B28">
        <v>1973</v>
      </c>
      <c r="C28" s="19">
        <v>26787</v>
      </c>
      <c r="D28">
        <v>186</v>
      </c>
      <c r="E28" s="18">
        <f t="shared" si="0"/>
        <v>123</v>
      </c>
      <c r="F28">
        <f t="shared" si="1"/>
        <v>365</v>
      </c>
      <c r="G28">
        <f t="shared" si="2"/>
        <v>2.1173473774879152</v>
      </c>
      <c r="H28">
        <f t="shared" si="3"/>
        <v>-0.51974381215551546</v>
      </c>
      <c r="I28">
        <f t="shared" si="4"/>
        <v>0.854322169749827</v>
      </c>
    </row>
    <row r="29" spans="1:9" x14ac:dyDescent="0.3">
      <c r="A29">
        <v>497</v>
      </c>
      <c r="B29">
        <v>1974</v>
      </c>
      <c r="C29" s="19">
        <v>27189</v>
      </c>
      <c r="D29">
        <v>186</v>
      </c>
      <c r="E29" s="18">
        <f t="shared" si="0"/>
        <v>160</v>
      </c>
      <c r="F29">
        <f t="shared" si="1"/>
        <v>365</v>
      </c>
      <c r="G29">
        <f t="shared" si="2"/>
        <v>2.7542730113663936</v>
      </c>
      <c r="H29">
        <f t="shared" si="3"/>
        <v>-0.92592477719384969</v>
      </c>
      <c r="I29">
        <f t="shared" si="4"/>
        <v>0.37770796520396532</v>
      </c>
    </row>
    <row r="30" spans="1:9" x14ac:dyDescent="0.3">
      <c r="A30">
        <v>509</v>
      </c>
      <c r="B30">
        <v>1975</v>
      </c>
      <c r="C30" s="19">
        <v>27483</v>
      </c>
      <c r="D30">
        <v>268</v>
      </c>
      <c r="E30" s="18">
        <f t="shared" si="0"/>
        <v>89</v>
      </c>
      <c r="F30">
        <f t="shared" si="1"/>
        <v>365</v>
      </c>
      <c r="G30">
        <f t="shared" si="2"/>
        <v>1.5320643625725565</v>
      </c>
      <c r="H30">
        <f t="shared" si="3"/>
        <v>3.8722280892174679E-2</v>
      </c>
      <c r="I30">
        <f t="shared" si="4"/>
        <v>0.99925001123968349</v>
      </c>
    </row>
    <row r="31" spans="1:9" x14ac:dyDescent="0.3">
      <c r="A31">
        <v>521</v>
      </c>
      <c r="B31">
        <v>1976</v>
      </c>
      <c r="C31" s="19">
        <v>28068</v>
      </c>
      <c r="D31">
        <v>183.6</v>
      </c>
      <c r="E31" s="18">
        <f t="shared" si="0"/>
        <v>309</v>
      </c>
      <c r="F31">
        <f t="shared" si="1"/>
        <v>366</v>
      </c>
      <c r="G31">
        <f t="shared" si="2"/>
        <v>5.3046564478647324</v>
      </c>
      <c r="H31">
        <f t="shared" si="3"/>
        <v>0.55824372202686445</v>
      </c>
      <c r="I31">
        <f t="shared" si="4"/>
        <v>-0.82967701355261914</v>
      </c>
    </row>
    <row r="32" spans="1:9" x14ac:dyDescent="0.3">
      <c r="A32">
        <v>533</v>
      </c>
      <c r="B32">
        <v>1977</v>
      </c>
      <c r="C32" s="19">
        <v>28297</v>
      </c>
      <c r="D32">
        <v>228</v>
      </c>
      <c r="E32" s="18">
        <f t="shared" si="0"/>
        <v>172</v>
      </c>
      <c r="F32">
        <f t="shared" si="1"/>
        <v>365</v>
      </c>
      <c r="G32">
        <f t="shared" si="2"/>
        <v>2.9608434872188734</v>
      </c>
      <c r="H32">
        <f t="shared" si="3"/>
        <v>-0.98370929377360972</v>
      </c>
      <c r="I32">
        <f t="shared" si="4"/>
        <v>0.17976658572556239</v>
      </c>
    </row>
    <row r="33" spans="1:9" x14ac:dyDescent="0.3">
      <c r="A33">
        <v>545</v>
      </c>
      <c r="B33">
        <v>1978</v>
      </c>
      <c r="C33" s="19">
        <v>28814</v>
      </c>
      <c r="D33">
        <v>181.2</v>
      </c>
      <c r="E33" s="18">
        <f t="shared" si="0"/>
        <v>324</v>
      </c>
      <c r="F33">
        <f t="shared" si="1"/>
        <v>365</v>
      </c>
      <c r="G33">
        <f t="shared" si="2"/>
        <v>5.5774028480169475</v>
      </c>
      <c r="H33">
        <f t="shared" si="3"/>
        <v>0.76110425866077425</v>
      </c>
      <c r="I33">
        <f t="shared" si="4"/>
        <v>-0.64862956103498182</v>
      </c>
    </row>
    <row r="34" spans="1:9" x14ac:dyDescent="0.3">
      <c r="A34">
        <v>557</v>
      </c>
      <c r="B34">
        <v>1979</v>
      </c>
      <c r="C34" s="19">
        <v>29135</v>
      </c>
      <c r="D34">
        <v>315</v>
      </c>
      <c r="E34" s="18">
        <f t="shared" si="0"/>
        <v>280</v>
      </c>
      <c r="F34">
        <f t="shared" si="1"/>
        <v>365</v>
      </c>
      <c r="G34">
        <f t="shared" si="2"/>
        <v>4.8199777698911888</v>
      </c>
      <c r="H34">
        <f t="shared" si="3"/>
        <v>0.10738134666416217</v>
      </c>
      <c r="I34">
        <f t="shared" si="4"/>
        <v>-0.99421790689395206</v>
      </c>
    </row>
    <row r="35" spans="1:9" x14ac:dyDescent="0.3">
      <c r="A35">
        <v>569</v>
      </c>
      <c r="B35">
        <v>1980</v>
      </c>
      <c r="C35" s="19">
        <v>29351</v>
      </c>
      <c r="D35">
        <v>251</v>
      </c>
      <c r="E35" s="18">
        <f t="shared" si="0"/>
        <v>131</v>
      </c>
      <c r="F35">
        <f t="shared" si="1"/>
        <v>366</v>
      </c>
      <c r="G35">
        <f t="shared" si="2"/>
        <v>2.2488996591271198</v>
      </c>
      <c r="H35">
        <f t="shared" si="3"/>
        <v>-0.62731709687429382</v>
      </c>
      <c r="I35">
        <f t="shared" si="4"/>
        <v>0.7787639308347607</v>
      </c>
    </row>
    <row r="36" spans="1:9" x14ac:dyDescent="0.3">
      <c r="A36">
        <v>581</v>
      </c>
      <c r="B36">
        <v>1981</v>
      </c>
      <c r="C36" s="19">
        <v>29621</v>
      </c>
      <c r="D36">
        <v>112</v>
      </c>
      <c r="E36" s="18">
        <f t="shared" si="0"/>
        <v>35</v>
      </c>
      <c r="F36">
        <f t="shared" si="1"/>
        <v>365</v>
      </c>
      <c r="G36">
        <f t="shared" si="2"/>
        <v>0.60249722123639859</v>
      </c>
      <c r="H36">
        <f t="shared" si="3"/>
        <v>0.82392300575755428</v>
      </c>
      <c r="I36">
        <f t="shared" si="4"/>
        <v>0.56670175629111752</v>
      </c>
    </row>
    <row r="37" spans="1:9" x14ac:dyDescent="0.3">
      <c r="A37">
        <v>593</v>
      </c>
      <c r="B37">
        <v>1982</v>
      </c>
      <c r="C37" s="19">
        <v>30261</v>
      </c>
      <c r="D37">
        <v>207.4</v>
      </c>
      <c r="E37" s="18">
        <f t="shared" si="0"/>
        <v>310</v>
      </c>
      <c r="F37">
        <f t="shared" si="1"/>
        <v>365</v>
      </c>
      <c r="G37">
        <f t="shared" si="2"/>
        <v>5.3364039595223876</v>
      </c>
      <c r="H37">
        <f t="shared" si="3"/>
        <v>0.58429817362836767</v>
      </c>
      <c r="I37">
        <f t="shared" si="4"/>
        <v>-0.81153905900736156</v>
      </c>
    </row>
    <row r="38" spans="1:9" x14ac:dyDescent="0.3">
      <c r="A38">
        <v>605</v>
      </c>
      <c r="B38">
        <v>1983</v>
      </c>
      <c r="C38" s="19">
        <v>30453</v>
      </c>
      <c r="D38">
        <v>252</v>
      </c>
      <c r="E38" s="18">
        <f t="shared" si="0"/>
        <v>137</v>
      </c>
      <c r="F38">
        <f t="shared" si="1"/>
        <v>365</v>
      </c>
      <c r="G38">
        <f t="shared" si="2"/>
        <v>2.3583462659824748</v>
      </c>
      <c r="H38">
        <f t="shared" si="3"/>
        <v>-0.70862667826445958</v>
      </c>
      <c r="I38">
        <f t="shared" si="4"/>
        <v>0.70558361010717796</v>
      </c>
    </row>
    <row r="39" spans="1:9" x14ac:dyDescent="0.3">
      <c r="A39">
        <v>629</v>
      </c>
      <c r="B39">
        <v>1985</v>
      </c>
      <c r="C39" s="19">
        <v>31153</v>
      </c>
      <c r="D39">
        <v>219.4</v>
      </c>
      <c r="E39" s="18">
        <f t="shared" si="0"/>
        <v>106</v>
      </c>
      <c r="F39">
        <f t="shared" si="1"/>
        <v>365</v>
      </c>
      <c r="G39">
        <f t="shared" si="2"/>
        <v>1.8247058700302359</v>
      </c>
      <c r="H39">
        <f t="shared" si="3"/>
        <v>-0.25119006388481913</v>
      </c>
      <c r="I39">
        <f t="shared" si="4"/>
        <v>0.9679377830240643</v>
      </c>
    </row>
    <row r="40" spans="1:9" x14ac:dyDescent="0.3">
      <c r="A40">
        <v>641</v>
      </c>
      <c r="B40">
        <v>1986</v>
      </c>
      <c r="C40" s="19">
        <v>31594</v>
      </c>
      <c r="D40">
        <v>241.5</v>
      </c>
      <c r="E40" s="18">
        <f t="shared" si="0"/>
        <v>182</v>
      </c>
      <c r="F40">
        <f t="shared" si="1"/>
        <v>365</v>
      </c>
      <c r="G40">
        <f t="shared" si="2"/>
        <v>3.132985550429273</v>
      </c>
      <c r="H40">
        <f t="shared" si="3"/>
        <v>-0.99996295911626554</v>
      </c>
      <c r="I40">
        <f t="shared" si="4"/>
        <v>8.6069968886886977E-3</v>
      </c>
    </row>
    <row r="41" spans="1:9" x14ac:dyDescent="0.3">
      <c r="A41">
        <v>653</v>
      </c>
      <c r="B41">
        <v>1987</v>
      </c>
      <c r="C41" s="19">
        <v>31988</v>
      </c>
      <c r="D41">
        <v>290.39999999999998</v>
      </c>
      <c r="E41" s="18">
        <f t="shared" si="0"/>
        <v>211</v>
      </c>
      <c r="F41">
        <f t="shared" si="1"/>
        <v>365</v>
      </c>
      <c r="G41">
        <f t="shared" si="2"/>
        <v>3.6321975337394319</v>
      </c>
      <c r="H41">
        <f t="shared" si="3"/>
        <v>-0.88204802495585377</v>
      </c>
      <c r="I41">
        <f t="shared" si="4"/>
        <v>-0.47115950767386355</v>
      </c>
    </row>
    <row r="42" spans="1:9" x14ac:dyDescent="0.3">
      <c r="A42">
        <v>665</v>
      </c>
      <c r="B42">
        <v>1988</v>
      </c>
      <c r="C42" s="19">
        <v>32260</v>
      </c>
      <c r="D42">
        <v>147.4</v>
      </c>
      <c r="E42" s="18">
        <f t="shared" si="0"/>
        <v>118</v>
      </c>
      <c r="F42">
        <f t="shared" si="1"/>
        <v>366</v>
      </c>
      <c r="G42">
        <f t="shared" si="2"/>
        <v>2.0257264105114512</v>
      </c>
      <c r="H42">
        <f t="shared" si="3"/>
        <v>-0.43939950965914143</v>
      </c>
      <c r="I42">
        <f t="shared" si="4"/>
        <v>0.89829175155475305</v>
      </c>
    </row>
    <row r="43" spans="1:9" x14ac:dyDescent="0.3">
      <c r="A43">
        <v>677</v>
      </c>
      <c r="B43">
        <v>1989</v>
      </c>
      <c r="C43" s="19">
        <v>32763</v>
      </c>
      <c r="D43">
        <v>247</v>
      </c>
      <c r="E43" s="18">
        <f t="shared" si="0"/>
        <v>255</v>
      </c>
      <c r="F43">
        <f t="shared" si="1"/>
        <v>365</v>
      </c>
      <c r="G43">
        <f t="shared" si="2"/>
        <v>4.3896226118651898</v>
      </c>
      <c r="H43">
        <f t="shared" si="3"/>
        <v>-0.31719128858910678</v>
      </c>
      <c r="I43">
        <f t="shared" si="4"/>
        <v>-0.9483615800121713</v>
      </c>
    </row>
    <row r="44" spans="1:9" x14ac:dyDescent="0.3">
      <c r="A44">
        <v>749</v>
      </c>
      <c r="B44">
        <v>1995</v>
      </c>
      <c r="C44" s="19">
        <v>34977</v>
      </c>
      <c r="D44">
        <v>137.19999999999999</v>
      </c>
      <c r="E44" s="18">
        <f t="shared" si="0"/>
        <v>278</v>
      </c>
      <c r="F44">
        <f t="shared" si="1"/>
        <v>365</v>
      </c>
      <c r="G44">
        <f t="shared" si="2"/>
        <v>4.785549357249109</v>
      </c>
      <c r="H44">
        <f t="shared" si="3"/>
        <v>7.3095129898076872E-2</v>
      </c>
      <c r="I44">
        <f t="shared" si="4"/>
        <v>-0.9973249731081556</v>
      </c>
    </row>
    <row r="45" spans="1:9" x14ac:dyDescent="0.3">
      <c r="A45">
        <v>761</v>
      </c>
      <c r="B45">
        <v>1996</v>
      </c>
      <c r="C45" s="19">
        <v>35104</v>
      </c>
      <c r="D45">
        <v>187.4</v>
      </c>
      <c r="E45" s="18">
        <f t="shared" si="0"/>
        <v>40</v>
      </c>
      <c r="F45">
        <f t="shared" si="1"/>
        <v>366</v>
      </c>
      <c r="G45">
        <f t="shared" si="2"/>
        <v>0.68668691881744115</v>
      </c>
      <c r="H45">
        <f t="shared" si="3"/>
        <v>0.77335067770972987</v>
      </c>
      <c r="I45">
        <f t="shared" si="4"/>
        <v>0.63397849276288665</v>
      </c>
    </row>
    <row r="46" spans="1:9" x14ac:dyDescent="0.3">
      <c r="A46">
        <v>773</v>
      </c>
      <c r="B46">
        <v>1997</v>
      </c>
      <c r="C46" s="19">
        <v>35734</v>
      </c>
      <c r="D46">
        <v>227.3</v>
      </c>
      <c r="E46" s="18">
        <f t="shared" si="0"/>
        <v>304</v>
      </c>
      <c r="F46">
        <f t="shared" si="1"/>
        <v>365</v>
      </c>
      <c r="G46">
        <f t="shared" si="2"/>
        <v>5.2331187215961483</v>
      </c>
      <c r="H46">
        <f t="shared" si="3"/>
        <v>0.49751328890718027</v>
      </c>
      <c r="I46">
        <f t="shared" si="4"/>
        <v>-0.86745635472959715</v>
      </c>
    </row>
    <row r="47" spans="1:9" x14ac:dyDescent="0.3">
      <c r="A47">
        <v>784</v>
      </c>
      <c r="B47">
        <v>1998</v>
      </c>
      <c r="C47" s="19">
        <v>35908</v>
      </c>
      <c r="D47">
        <v>202.5</v>
      </c>
      <c r="E47" s="18">
        <f t="shared" si="0"/>
        <v>113</v>
      </c>
      <c r="F47">
        <f t="shared" si="1"/>
        <v>365</v>
      </c>
      <c r="G47">
        <f t="shared" si="2"/>
        <v>1.9452053142775156</v>
      </c>
      <c r="H47">
        <f t="shared" si="3"/>
        <v>-0.36572252349726897</v>
      </c>
      <c r="I47">
        <f t="shared" si="4"/>
        <v>0.93072393103797946</v>
      </c>
    </row>
    <row r="48" spans="1:9" x14ac:dyDescent="0.3">
      <c r="A48">
        <v>796</v>
      </c>
      <c r="B48">
        <v>1999</v>
      </c>
      <c r="C48" s="19">
        <v>36427</v>
      </c>
      <c r="D48">
        <v>161.19999999999999</v>
      </c>
      <c r="E48" s="18">
        <f t="shared" si="0"/>
        <v>267</v>
      </c>
      <c r="F48">
        <f t="shared" si="1"/>
        <v>365</v>
      </c>
      <c r="G48">
        <f t="shared" si="2"/>
        <v>4.59619308771767</v>
      </c>
      <c r="H48">
        <f t="shared" si="3"/>
        <v>-0.11593459959550066</v>
      </c>
      <c r="I48">
        <f t="shared" si="4"/>
        <v>-0.99325684926741431</v>
      </c>
    </row>
    <row r="49" spans="1:9" x14ac:dyDescent="0.3">
      <c r="A49">
        <v>808</v>
      </c>
      <c r="B49">
        <v>2000</v>
      </c>
      <c r="C49" s="19">
        <v>36812</v>
      </c>
      <c r="D49">
        <v>229.8</v>
      </c>
      <c r="E49" s="18">
        <f t="shared" si="0"/>
        <v>287</v>
      </c>
      <c r="F49">
        <f t="shared" si="1"/>
        <v>366</v>
      </c>
      <c r="G49">
        <f t="shared" si="2"/>
        <v>4.9269786425151398</v>
      </c>
      <c r="H49">
        <f t="shared" si="3"/>
        <v>0.21294651993841537</v>
      </c>
      <c r="I49">
        <f t="shared" si="4"/>
        <v>-0.97706385648335092</v>
      </c>
    </row>
    <row r="50" spans="1:9" x14ac:dyDescent="0.3">
      <c r="A50">
        <v>820</v>
      </c>
      <c r="B50">
        <v>2001</v>
      </c>
      <c r="C50" s="19">
        <v>37171</v>
      </c>
      <c r="D50">
        <v>213</v>
      </c>
      <c r="E50" s="18">
        <f t="shared" si="0"/>
        <v>280</v>
      </c>
      <c r="F50">
        <f t="shared" si="1"/>
        <v>365</v>
      </c>
      <c r="G50">
        <f t="shared" si="2"/>
        <v>4.8199777698911888</v>
      </c>
      <c r="H50">
        <f t="shared" si="3"/>
        <v>0.10738134666416217</v>
      </c>
      <c r="I50">
        <f t="shared" si="4"/>
        <v>-0.99421790689395206</v>
      </c>
    </row>
    <row r="51" spans="1:9" x14ac:dyDescent="0.3">
      <c r="A51">
        <v>832</v>
      </c>
      <c r="B51">
        <v>2002</v>
      </c>
      <c r="C51" s="19">
        <v>37541</v>
      </c>
      <c r="D51">
        <v>221</v>
      </c>
      <c r="E51" s="18">
        <f t="shared" si="0"/>
        <v>285</v>
      </c>
      <c r="F51">
        <f t="shared" si="1"/>
        <v>365</v>
      </c>
      <c r="G51">
        <f t="shared" si="2"/>
        <v>4.9060488014963886</v>
      </c>
      <c r="H51">
        <f t="shared" si="3"/>
        <v>0.19245158197082907</v>
      </c>
      <c r="I51">
        <f t="shared" si="4"/>
        <v>-0.98130647027160955</v>
      </c>
    </row>
    <row r="52" spans="1:9" x14ac:dyDescent="0.3">
      <c r="A52">
        <v>844</v>
      </c>
      <c r="B52">
        <v>2003</v>
      </c>
      <c r="C52" s="19">
        <v>37971</v>
      </c>
      <c r="D52">
        <v>369</v>
      </c>
      <c r="E52" s="18">
        <f t="shared" si="0"/>
        <v>350</v>
      </c>
      <c r="F52">
        <f t="shared" si="1"/>
        <v>365</v>
      </c>
      <c r="G52">
        <f t="shared" si="2"/>
        <v>6.0249722123639868</v>
      </c>
      <c r="H52">
        <f t="shared" si="3"/>
        <v>0.9668478136052775</v>
      </c>
      <c r="I52">
        <f t="shared" si="4"/>
        <v>-0.25535329511618721</v>
      </c>
    </row>
    <row r="53" spans="1:9" x14ac:dyDescent="0.3">
      <c r="A53">
        <v>856</v>
      </c>
      <c r="B53">
        <v>2004</v>
      </c>
      <c r="C53" s="19">
        <v>38284</v>
      </c>
      <c r="D53">
        <v>79.48</v>
      </c>
      <c r="E53" s="18">
        <f t="shared" si="0"/>
        <v>298</v>
      </c>
      <c r="F53">
        <f t="shared" si="1"/>
        <v>366</v>
      </c>
      <c r="G53">
        <f t="shared" si="2"/>
        <v>5.1158175451899366</v>
      </c>
      <c r="H53">
        <f t="shared" si="3"/>
        <v>0.39257396461417188</v>
      </c>
      <c r="I53">
        <f t="shared" si="4"/>
        <v>-0.91972043703894657</v>
      </c>
    </row>
    <row r="54" spans="1:9" x14ac:dyDescent="0.3">
      <c r="A54">
        <v>868</v>
      </c>
      <c r="B54">
        <v>2005</v>
      </c>
      <c r="C54" s="19">
        <v>38516</v>
      </c>
      <c r="D54">
        <v>246</v>
      </c>
      <c r="E54" s="18">
        <f t="shared" si="0"/>
        <v>164</v>
      </c>
      <c r="F54">
        <f t="shared" si="1"/>
        <v>365</v>
      </c>
      <c r="G54">
        <f t="shared" si="2"/>
        <v>2.8231298366505535</v>
      </c>
      <c r="H54">
        <f t="shared" si="3"/>
        <v>-0.94971784279143157</v>
      </c>
      <c r="I54">
        <f t="shared" si="4"/>
        <v>0.31310704093582692</v>
      </c>
    </row>
    <row r="55" spans="1:9" x14ac:dyDescent="0.3">
      <c r="A55">
        <v>880</v>
      </c>
      <c r="B55">
        <v>2006</v>
      </c>
      <c r="C55" s="19">
        <v>39027</v>
      </c>
      <c r="D55">
        <v>196</v>
      </c>
      <c r="E55" s="18">
        <f t="shared" si="0"/>
        <v>310</v>
      </c>
      <c r="F55">
        <f t="shared" si="1"/>
        <v>365</v>
      </c>
      <c r="G55">
        <f t="shared" si="2"/>
        <v>5.3364039595223876</v>
      </c>
      <c r="H55">
        <f t="shared" si="3"/>
        <v>0.58429817362836767</v>
      </c>
      <c r="I55">
        <f t="shared" si="4"/>
        <v>-0.81153905900736156</v>
      </c>
    </row>
    <row r="56" spans="1:9" x14ac:dyDescent="0.3">
      <c r="A56">
        <v>9</v>
      </c>
      <c r="B56">
        <v>2008</v>
      </c>
      <c r="C56" s="19">
        <v>39747</v>
      </c>
      <c r="D56">
        <v>232.5</v>
      </c>
      <c r="E56" s="18">
        <f t="shared" si="0"/>
        <v>300</v>
      </c>
      <c r="F56">
        <f t="shared" si="1"/>
        <v>366</v>
      </c>
      <c r="G56">
        <f t="shared" si="2"/>
        <v>5.1501518911308084</v>
      </c>
      <c r="H56">
        <f t="shared" si="3"/>
        <v>0.42391439070986053</v>
      </c>
      <c r="I56">
        <f t="shared" si="4"/>
        <v>-0.90570226308047153</v>
      </c>
    </row>
    <row r="57" spans="1:9" x14ac:dyDescent="0.3">
      <c r="A57">
        <v>21</v>
      </c>
      <c r="B57">
        <v>2009</v>
      </c>
      <c r="C57" s="19">
        <v>40140</v>
      </c>
      <c r="D57">
        <v>282.60000000000002</v>
      </c>
      <c r="E57" s="18">
        <f t="shared" si="0"/>
        <v>327</v>
      </c>
      <c r="F57">
        <f t="shared" si="1"/>
        <v>365</v>
      </c>
      <c r="G57">
        <f t="shared" si="2"/>
        <v>5.6290454669800676</v>
      </c>
      <c r="H57">
        <f t="shared" si="3"/>
        <v>0.79357160895214718</v>
      </c>
      <c r="I57">
        <f t="shared" si="4"/>
        <v>-0.60847687011512641</v>
      </c>
    </row>
    <row r="58" spans="1:9" x14ac:dyDescent="0.3">
      <c r="A58">
        <v>33</v>
      </c>
      <c r="B58">
        <v>2010</v>
      </c>
      <c r="C58" s="19">
        <v>40524</v>
      </c>
      <c r="D58">
        <v>221</v>
      </c>
      <c r="E58" s="18">
        <f t="shared" si="0"/>
        <v>346</v>
      </c>
      <c r="F58">
        <f t="shared" si="1"/>
        <v>365</v>
      </c>
      <c r="G58">
        <f t="shared" si="2"/>
        <v>5.9561153870798265</v>
      </c>
      <c r="H58">
        <f t="shared" si="3"/>
        <v>0.94698775307607508</v>
      </c>
      <c r="I58">
        <f t="shared" si="4"/>
        <v>-0.32126966169236515</v>
      </c>
    </row>
    <row r="59" spans="1:9" x14ac:dyDescent="0.3">
      <c r="A59">
        <v>45</v>
      </c>
      <c r="B59">
        <v>2011</v>
      </c>
      <c r="C59" s="19">
        <v>40745</v>
      </c>
      <c r="D59">
        <v>199</v>
      </c>
      <c r="E59" s="18">
        <f t="shared" si="0"/>
        <v>202</v>
      </c>
      <c r="F59">
        <f t="shared" si="1"/>
        <v>365</v>
      </c>
      <c r="G59">
        <f t="shared" si="2"/>
        <v>3.4772696768500722</v>
      </c>
      <c r="H59">
        <f t="shared" si="3"/>
        <v>-0.94418750883419955</v>
      </c>
      <c r="I59">
        <f t="shared" si="4"/>
        <v>-0.32940848222452979</v>
      </c>
    </row>
    <row r="60" spans="1:9" x14ac:dyDescent="0.3">
      <c r="A60">
        <v>57</v>
      </c>
      <c r="B60">
        <v>2012</v>
      </c>
      <c r="C60" s="19">
        <v>41213</v>
      </c>
      <c r="D60">
        <v>166</v>
      </c>
      <c r="E60" s="18">
        <f t="shared" si="0"/>
        <v>305</v>
      </c>
      <c r="F60">
        <f t="shared" si="1"/>
        <v>366</v>
      </c>
      <c r="G60">
        <f t="shared" si="2"/>
        <v>5.2359877559829888</v>
      </c>
      <c r="H60">
        <f t="shared" si="3"/>
        <v>0.50000000000000011</v>
      </c>
      <c r="I60">
        <f t="shared" si="4"/>
        <v>-0.8660254037844386</v>
      </c>
    </row>
    <row r="61" spans="1:9" x14ac:dyDescent="0.3">
      <c r="A61">
        <v>69</v>
      </c>
      <c r="B61">
        <v>2013</v>
      </c>
      <c r="C61" s="19">
        <v>41613</v>
      </c>
      <c r="D61">
        <v>138.4</v>
      </c>
      <c r="E61" s="18">
        <f t="shared" si="0"/>
        <v>339</v>
      </c>
      <c r="F61">
        <f t="shared" si="1"/>
        <v>365</v>
      </c>
      <c r="G61">
        <f t="shared" si="2"/>
        <v>5.8356159428325469</v>
      </c>
      <c r="H61">
        <f t="shared" si="3"/>
        <v>0.90150168413188381</v>
      </c>
      <c r="I61">
        <f t="shared" si="4"/>
        <v>-0.43277559255043169</v>
      </c>
    </row>
    <row r="62" spans="1:9" x14ac:dyDescent="0.3">
      <c r="A62">
        <v>81</v>
      </c>
      <c r="B62">
        <v>2014</v>
      </c>
      <c r="C62" s="19">
        <v>41883</v>
      </c>
      <c r="D62">
        <v>407.8</v>
      </c>
      <c r="E62" s="18">
        <f t="shared" si="0"/>
        <v>244</v>
      </c>
      <c r="F62">
        <f t="shared" si="1"/>
        <v>365</v>
      </c>
      <c r="G62">
        <f t="shared" si="2"/>
        <v>4.2002663423337507</v>
      </c>
      <c r="H62">
        <f t="shared" si="3"/>
        <v>-0.4900286664290594</v>
      </c>
      <c r="I62">
        <f t="shared" si="4"/>
        <v>-0.87170631870932169</v>
      </c>
    </row>
    <row r="63" spans="1:9" x14ac:dyDescent="0.3">
      <c r="A63">
        <v>93</v>
      </c>
      <c r="B63">
        <v>2015</v>
      </c>
      <c r="C63" s="19">
        <v>42319</v>
      </c>
      <c r="D63">
        <v>207.4</v>
      </c>
      <c r="E63" s="18">
        <f t="shared" si="0"/>
        <v>315</v>
      </c>
      <c r="F63">
        <f t="shared" si="1"/>
        <v>365</v>
      </c>
      <c r="G63">
        <f t="shared" si="2"/>
        <v>5.4224749911275874</v>
      </c>
      <c r="H63">
        <f t="shared" si="3"/>
        <v>0.65189899587871181</v>
      </c>
      <c r="I63">
        <f t="shared" si="4"/>
        <v>-0.7583058084785631</v>
      </c>
    </row>
    <row r="64" spans="1:9" ht="15" thickBot="1" x14ac:dyDescent="0.35"/>
    <row r="65" spans="7:12" ht="15" thickBot="1" x14ac:dyDescent="0.35">
      <c r="H65" s="20"/>
      <c r="I65" s="21"/>
      <c r="J65" s="22"/>
      <c r="K65" s="23"/>
      <c r="L65" s="24"/>
    </row>
    <row r="66" spans="7:12" ht="15" thickBot="1" x14ac:dyDescent="0.35">
      <c r="G66" s="22"/>
      <c r="H66" s="25"/>
      <c r="I66" s="26"/>
      <c r="J66" s="25"/>
      <c r="K66" s="27"/>
      <c r="L66" s="27"/>
    </row>
    <row r="71" spans="7:12" x14ac:dyDescent="0.3">
      <c r="J71" s="28"/>
    </row>
    <row r="72" spans="7:12" x14ac:dyDescent="0.3">
      <c r="J72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1942</v>
      </c>
      <c r="B2" s="2">
        <v>22.27</v>
      </c>
    </row>
    <row r="3" spans="1:2" x14ac:dyDescent="0.3">
      <c r="A3" s="18">
        <v>1943</v>
      </c>
      <c r="B3" s="2">
        <v>9.19</v>
      </c>
    </row>
    <row r="4" spans="1:2" x14ac:dyDescent="0.3">
      <c r="A4" s="18">
        <v>1944</v>
      </c>
      <c r="B4" s="2">
        <v>7.18</v>
      </c>
    </row>
    <row r="5" spans="1:2" x14ac:dyDescent="0.3">
      <c r="A5" s="18">
        <v>1945</v>
      </c>
      <c r="B5" s="2">
        <v>7.75</v>
      </c>
    </row>
    <row r="6" spans="1:2" x14ac:dyDescent="0.3">
      <c r="A6" s="18">
        <v>1946</v>
      </c>
      <c r="B6" s="2">
        <v>15.33</v>
      </c>
    </row>
    <row r="7" spans="1:2" x14ac:dyDescent="0.3">
      <c r="A7" s="18">
        <v>1947</v>
      </c>
      <c r="B7" s="2">
        <v>21.01</v>
      </c>
    </row>
    <row r="8" spans="1:2" x14ac:dyDescent="0.3">
      <c r="A8" s="18">
        <v>1948</v>
      </c>
      <c r="B8" s="2">
        <v>26.83</v>
      </c>
    </row>
    <row r="9" spans="1:2" x14ac:dyDescent="0.3">
      <c r="A9" s="18">
        <v>1949</v>
      </c>
      <c r="B9" s="2">
        <v>15.59</v>
      </c>
    </row>
    <row r="10" spans="1:2" x14ac:dyDescent="0.3">
      <c r="A10" s="18">
        <v>1950</v>
      </c>
      <c r="B10" s="2">
        <v>22.23</v>
      </c>
    </row>
    <row r="11" spans="1:2" x14ac:dyDescent="0.3">
      <c r="A11" s="18">
        <v>1951</v>
      </c>
      <c r="B11" s="2">
        <v>17.79</v>
      </c>
    </row>
    <row r="12" spans="1:2" x14ac:dyDescent="0.3">
      <c r="A12" s="18">
        <v>1952</v>
      </c>
      <c r="B12" s="2">
        <v>15.24</v>
      </c>
    </row>
    <row r="13" spans="1:2" x14ac:dyDescent="0.3">
      <c r="A13" s="18">
        <v>1953</v>
      </c>
      <c r="B13" s="2">
        <v>24.32</v>
      </c>
    </row>
    <row r="14" spans="1:2" x14ac:dyDescent="0.3">
      <c r="A14" s="18">
        <v>1954</v>
      </c>
      <c r="B14" s="2">
        <v>28.98</v>
      </c>
    </row>
    <row r="15" spans="1:2" x14ac:dyDescent="0.3">
      <c r="A15" s="18">
        <v>1955</v>
      </c>
      <c r="B15" s="2">
        <v>20.28</v>
      </c>
    </row>
    <row r="16" spans="1:2" x14ac:dyDescent="0.3">
      <c r="A16" s="18">
        <v>1956</v>
      </c>
      <c r="B16" s="2">
        <v>23.08</v>
      </c>
    </row>
    <row r="17" spans="1:2" x14ac:dyDescent="0.3">
      <c r="A17" s="18">
        <v>1957</v>
      </c>
      <c r="B17" s="2">
        <v>17.54</v>
      </c>
    </row>
    <row r="18" spans="1:2" x14ac:dyDescent="0.3">
      <c r="A18" s="18">
        <v>1958</v>
      </c>
      <c r="B18" s="2">
        <v>14.34</v>
      </c>
    </row>
    <row r="19" spans="1:2" x14ac:dyDescent="0.3">
      <c r="A19" s="18">
        <v>1959</v>
      </c>
      <c r="B19" s="2">
        <v>30.27</v>
      </c>
    </row>
    <row r="20" spans="1:2" x14ac:dyDescent="0.3">
      <c r="A20" s="18">
        <v>1960</v>
      </c>
      <c r="B20" s="2">
        <v>11.36</v>
      </c>
    </row>
    <row r="21" spans="1:2" x14ac:dyDescent="0.3">
      <c r="A21" s="18">
        <v>1961</v>
      </c>
      <c r="B21" s="2">
        <v>27.34</v>
      </c>
    </row>
    <row r="22" spans="1:2" x14ac:dyDescent="0.3">
      <c r="A22" s="18">
        <v>1962</v>
      </c>
      <c r="B22" s="2">
        <v>8.23</v>
      </c>
    </row>
    <row r="23" spans="1:2" x14ac:dyDescent="0.3">
      <c r="A23" s="18">
        <v>1963</v>
      </c>
      <c r="B23" s="2">
        <v>23.3</v>
      </c>
    </row>
    <row r="24" spans="1:2" x14ac:dyDescent="0.3">
      <c r="A24" s="18">
        <v>1964</v>
      </c>
      <c r="B24" s="2">
        <v>15.15</v>
      </c>
    </row>
    <row r="25" spans="1:2" x14ac:dyDescent="0.3">
      <c r="A25" s="18">
        <v>1965</v>
      </c>
      <c r="B25" s="2">
        <v>21.8</v>
      </c>
    </row>
    <row r="26" spans="1:2" x14ac:dyDescent="0.3">
      <c r="A26" s="18">
        <v>1966</v>
      </c>
      <c r="B26" s="2">
        <v>26.76</v>
      </c>
    </row>
    <row r="27" spans="1:2" x14ac:dyDescent="0.3">
      <c r="A27" s="18">
        <v>1967</v>
      </c>
      <c r="B27" s="2">
        <v>14.38</v>
      </c>
    </row>
    <row r="28" spans="1:2" x14ac:dyDescent="0.3">
      <c r="A28" s="18">
        <v>1968</v>
      </c>
      <c r="B28" s="2">
        <v>11</v>
      </c>
    </row>
    <row r="29" spans="1:2" x14ac:dyDescent="0.3">
      <c r="A29" s="18">
        <v>1969</v>
      </c>
      <c r="B29" s="2">
        <v>14.47</v>
      </c>
    </row>
    <row r="30" spans="1:2" x14ac:dyDescent="0.3">
      <c r="A30" s="18">
        <v>1970</v>
      </c>
      <c r="B30" s="2">
        <v>18.64</v>
      </c>
    </row>
    <row r="31" spans="1:2" x14ac:dyDescent="0.3">
      <c r="A31" s="18">
        <v>1971</v>
      </c>
      <c r="B31" s="2">
        <v>16.309999999999999</v>
      </c>
    </row>
    <row r="32" spans="1:2" x14ac:dyDescent="0.3">
      <c r="A32" s="18">
        <v>1972</v>
      </c>
      <c r="B32" s="2">
        <v>33.9</v>
      </c>
    </row>
    <row r="33" spans="1:2" x14ac:dyDescent="0.3">
      <c r="A33" s="18">
        <v>1973</v>
      </c>
      <c r="B33" s="2">
        <v>32.69</v>
      </c>
    </row>
    <row r="34" spans="1:2" x14ac:dyDescent="0.3">
      <c r="A34" s="18">
        <v>1974</v>
      </c>
      <c r="B34" s="2">
        <v>13.96</v>
      </c>
    </row>
    <row r="35" spans="1:2" x14ac:dyDescent="0.3">
      <c r="A35" s="18">
        <v>1975</v>
      </c>
      <c r="B35" s="2">
        <v>28.28</v>
      </c>
    </row>
    <row r="36" spans="1:2" x14ac:dyDescent="0.3">
      <c r="A36" s="18">
        <v>1976</v>
      </c>
      <c r="B36" s="2">
        <v>12.39</v>
      </c>
    </row>
    <row r="37" spans="1:2" x14ac:dyDescent="0.3">
      <c r="A37" s="18">
        <v>1977</v>
      </c>
      <c r="B37" s="2">
        <v>15.27</v>
      </c>
    </row>
    <row r="38" spans="1:2" x14ac:dyDescent="0.3">
      <c r="A38" s="18">
        <v>1978</v>
      </c>
      <c r="B38" s="2">
        <v>11.21</v>
      </c>
    </row>
    <row r="39" spans="1:2" x14ac:dyDescent="0.3">
      <c r="A39" s="18">
        <v>1979</v>
      </c>
      <c r="B39" s="2">
        <v>25.82</v>
      </c>
    </row>
    <row r="40" spans="1:2" x14ac:dyDescent="0.3">
      <c r="A40" s="18">
        <v>1980</v>
      </c>
      <c r="B40" s="2">
        <v>21.44</v>
      </c>
    </row>
    <row r="41" spans="1:2" x14ac:dyDescent="0.3">
      <c r="A41" s="18">
        <v>1981</v>
      </c>
      <c r="B41" s="2">
        <v>7.89</v>
      </c>
    </row>
    <row r="42" spans="1:2" x14ac:dyDescent="0.3">
      <c r="A42" s="18">
        <v>1982</v>
      </c>
      <c r="B42" s="2">
        <v>25.47</v>
      </c>
    </row>
    <row r="43" spans="1:2" x14ac:dyDescent="0.3">
      <c r="A43" s="18">
        <v>1983</v>
      </c>
      <c r="B43" s="2">
        <v>42.8</v>
      </c>
    </row>
    <row r="44" spans="1:2" x14ac:dyDescent="0.3">
      <c r="A44" s="18">
        <v>1985</v>
      </c>
      <c r="B44" s="2">
        <v>32.020000000000003</v>
      </c>
    </row>
    <row r="45" spans="1:2" x14ac:dyDescent="0.3">
      <c r="A45" s="18">
        <v>1986</v>
      </c>
      <c r="B45" s="2">
        <v>31.84</v>
      </c>
    </row>
    <row r="46" spans="1:2" x14ac:dyDescent="0.3">
      <c r="A46" s="18">
        <v>1987</v>
      </c>
      <c r="B46" s="2">
        <v>34.71</v>
      </c>
    </row>
    <row r="47" spans="1:2" x14ac:dyDescent="0.3">
      <c r="A47" s="18">
        <v>1988</v>
      </c>
      <c r="B47" s="2">
        <v>10.62</v>
      </c>
    </row>
    <row r="48" spans="1:2" x14ac:dyDescent="0.3">
      <c r="A48" s="18">
        <v>1989</v>
      </c>
      <c r="B48" s="2">
        <v>24.38</v>
      </c>
    </row>
    <row r="49" spans="1:2" x14ac:dyDescent="0.3">
      <c r="A49" s="18">
        <v>1995</v>
      </c>
      <c r="B49" s="2">
        <v>10.19</v>
      </c>
    </row>
    <row r="50" spans="1:2" x14ac:dyDescent="0.3">
      <c r="A50" s="18">
        <v>1996</v>
      </c>
      <c r="B50" s="2">
        <v>20.99</v>
      </c>
    </row>
    <row r="51" spans="1:2" x14ac:dyDescent="0.3">
      <c r="A51" s="18">
        <v>1997</v>
      </c>
      <c r="B51" s="2">
        <v>28.87</v>
      </c>
    </row>
    <row r="52" spans="1:2" x14ac:dyDescent="0.3">
      <c r="A52" s="18">
        <v>1998</v>
      </c>
      <c r="B52" s="2">
        <v>44.68</v>
      </c>
    </row>
    <row r="53" spans="1:2" x14ac:dyDescent="0.3">
      <c r="A53" s="18">
        <v>1999</v>
      </c>
      <c r="B53" s="2">
        <v>17.13</v>
      </c>
    </row>
    <row r="54" spans="1:2" x14ac:dyDescent="0.3">
      <c r="A54" s="18">
        <v>2000</v>
      </c>
      <c r="B54" s="2">
        <v>20.75</v>
      </c>
    </row>
    <row r="55" spans="1:2" x14ac:dyDescent="0.3">
      <c r="A55" s="18">
        <v>2001</v>
      </c>
      <c r="B55" s="2">
        <v>16.88</v>
      </c>
    </row>
    <row r="56" spans="1:2" x14ac:dyDescent="0.3">
      <c r="A56" s="18">
        <v>2002</v>
      </c>
      <c r="B56" s="2">
        <v>36.18</v>
      </c>
    </row>
    <row r="57" spans="1:2" x14ac:dyDescent="0.3">
      <c r="A57" s="18">
        <v>2003</v>
      </c>
      <c r="B57" s="2">
        <v>29.48</v>
      </c>
    </row>
    <row r="58" spans="1:2" x14ac:dyDescent="0.3">
      <c r="A58" s="18">
        <v>2004</v>
      </c>
      <c r="B58" s="2">
        <v>11.47</v>
      </c>
    </row>
    <row r="59" spans="1:2" x14ac:dyDescent="0.3">
      <c r="A59" s="18">
        <v>2005</v>
      </c>
      <c r="B59" s="2">
        <v>21.03</v>
      </c>
    </row>
    <row r="60" spans="1:2" x14ac:dyDescent="0.3">
      <c r="A60" s="18">
        <v>2006</v>
      </c>
      <c r="B60" s="2">
        <v>14.09</v>
      </c>
    </row>
    <row r="61" spans="1:2" x14ac:dyDescent="0.3">
      <c r="A61" s="18">
        <v>2008</v>
      </c>
      <c r="B61" s="2">
        <v>18.010000000000002</v>
      </c>
    </row>
    <row r="62" spans="1:2" x14ac:dyDescent="0.3">
      <c r="A62" s="18">
        <v>2009</v>
      </c>
      <c r="B62" s="2">
        <v>27.49</v>
      </c>
    </row>
    <row r="63" spans="1:2" x14ac:dyDescent="0.3">
      <c r="A63" s="18">
        <v>2010</v>
      </c>
      <c r="B63" s="2">
        <v>22.76</v>
      </c>
    </row>
    <row r="64" spans="1:2" x14ac:dyDescent="0.3">
      <c r="A64" s="18">
        <v>2011</v>
      </c>
      <c r="B64" s="2">
        <v>23.36</v>
      </c>
    </row>
    <row r="65" spans="1:2" x14ac:dyDescent="0.3">
      <c r="A65" s="18">
        <v>2012</v>
      </c>
      <c r="B65" s="2">
        <v>14.42</v>
      </c>
    </row>
    <row r="66" spans="1:2" x14ac:dyDescent="0.3">
      <c r="A66" s="18">
        <v>2013</v>
      </c>
      <c r="B66" s="2">
        <v>20.85</v>
      </c>
    </row>
    <row r="67" spans="1:2" x14ac:dyDescent="0.3">
      <c r="A67" s="18">
        <v>2014</v>
      </c>
      <c r="B67" s="2">
        <v>34.659999999999997</v>
      </c>
    </row>
    <row r="68" spans="1:2" x14ac:dyDescent="0.3">
      <c r="A68" s="18">
        <v>2015</v>
      </c>
      <c r="B68" s="2">
        <v>34.9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1947</v>
      </c>
      <c r="B2" s="2">
        <v>21.01</v>
      </c>
    </row>
    <row r="3" spans="1:2" x14ac:dyDescent="0.3">
      <c r="A3" s="18">
        <v>1948</v>
      </c>
      <c r="B3" s="2">
        <v>26.83</v>
      </c>
    </row>
    <row r="4" spans="1:2" x14ac:dyDescent="0.3">
      <c r="A4" s="18">
        <v>1949</v>
      </c>
      <c r="B4" s="2">
        <v>15.59</v>
      </c>
    </row>
    <row r="5" spans="1:2" x14ac:dyDescent="0.3">
      <c r="A5" s="18">
        <v>1950</v>
      </c>
      <c r="B5" s="2">
        <v>22.23</v>
      </c>
    </row>
    <row r="6" spans="1:2" x14ac:dyDescent="0.3">
      <c r="A6" s="18">
        <v>1951</v>
      </c>
      <c r="B6" s="2">
        <v>17.79</v>
      </c>
    </row>
    <row r="7" spans="1:2" x14ac:dyDescent="0.3">
      <c r="A7" s="18">
        <v>1952</v>
      </c>
      <c r="B7" s="2">
        <v>15.24</v>
      </c>
    </row>
    <row r="8" spans="1:2" x14ac:dyDescent="0.3">
      <c r="A8" s="18">
        <v>1953</v>
      </c>
      <c r="B8" s="2">
        <v>24.32</v>
      </c>
    </row>
    <row r="9" spans="1:2" x14ac:dyDescent="0.3">
      <c r="A9" s="18">
        <v>1954</v>
      </c>
      <c r="B9" s="2">
        <v>28.98</v>
      </c>
    </row>
    <row r="10" spans="1:2" x14ac:dyDescent="0.3">
      <c r="A10" s="18">
        <v>1955</v>
      </c>
      <c r="B10" s="2">
        <v>20.28</v>
      </c>
    </row>
    <row r="11" spans="1:2" x14ac:dyDescent="0.3">
      <c r="A11" s="18">
        <v>1956</v>
      </c>
      <c r="B11" s="2">
        <v>23.08</v>
      </c>
    </row>
    <row r="12" spans="1:2" x14ac:dyDescent="0.3">
      <c r="A12" s="18">
        <v>1957</v>
      </c>
      <c r="B12" s="2">
        <v>17.54</v>
      </c>
    </row>
    <row r="13" spans="1:2" x14ac:dyDescent="0.3">
      <c r="A13" s="18">
        <v>1958</v>
      </c>
      <c r="B13" s="2">
        <v>14.34</v>
      </c>
    </row>
    <row r="14" spans="1:2" x14ac:dyDescent="0.3">
      <c r="A14" s="18">
        <v>1959</v>
      </c>
      <c r="B14" s="2">
        <v>30.27</v>
      </c>
    </row>
    <row r="15" spans="1:2" x14ac:dyDescent="0.3">
      <c r="A15" s="18">
        <v>1960</v>
      </c>
      <c r="B15" s="2">
        <v>11.36</v>
      </c>
    </row>
    <row r="16" spans="1:2" x14ac:dyDescent="0.3">
      <c r="A16" s="18">
        <v>1961</v>
      </c>
      <c r="B16" s="2">
        <v>27.34</v>
      </c>
    </row>
    <row r="17" spans="1:2" x14ac:dyDescent="0.3">
      <c r="A17" s="18">
        <v>1962</v>
      </c>
      <c r="B17" s="2">
        <v>8.23</v>
      </c>
    </row>
    <row r="18" spans="1:2" x14ac:dyDescent="0.3">
      <c r="A18" s="18">
        <v>1963</v>
      </c>
      <c r="B18" s="2">
        <v>23.3</v>
      </c>
    </row>
    <row r="19" spans="1:2" x14ac:dyDescent="0.3">
      <c r="A19" s="18">
        <v>1964</v>
      </c>
      <c r="B19" s="2">
        <v>15.15</v>
      </c>
    </row>
    <row r="20" spans="1:2" x14ac:dyDescent="0.3">
      <c r="A20" s="18">
        <v>1965</v>
      </c>
      <c r="B20" s="2">
        <v>21.8</v>
      </c>
    </row>
    <row r="21" spans="1:2" x14ac:dyDescent="0.3">
      <c r="A21" s="18">
        <v>1966</v>
      </c>
      <c r="B21" s="2">
        <v>26.76</v>
      </c>
    </row>
    <row r="22" spans="1:2" x14ac:dyDescent="0.3">
      <c r="A22" s="18">
        <v>1967</v>
      </c>
      <c r="B22" s="2">
        <v>14.38</v>
      </c>
    </row>
    <row r="23" spans="1:2" x14ac:dyDescent="0.3">
      <c r="A23" s="18">
        <v>1968</v>
      </c>
      <c r="B23" s="2">
        <v>11</v>
      </c>
    </row>
    <row r="24" spans="1:2" x14ac:dyDescent="0.3">
      <c r="A24" s="18">
        <v>1969</v>
      </c>
      <c r="B24" s="2">
        <v>14.47</v>
      </c>
    </row>
    <row r="25" spans="1:2" x14ac:dyDescent="0.3">
      <c r="A25" s="18">
        <v>1970</v>
      </c>
      <c r="B25" s="2">
        <v>18.64</v>
      </c>
    </row>
    <row r="26" spans="1:2" x14ac:dyDescent="0.3">
      <c r="A26" s="18">
        <v>1971</v>
      </c>
      <c r="B26" s="2">
        <v>16.309999999999999</v>
      </c>
    </row>
    <row r="27" spans="1:2" x14ac:dyDescent="0.3">
      <c r="A27" s="18">
        <v>1972</v>
      </c>
      <c r="B27" s="2">
        <v>33.9</v>
      </c>
    </row>
    <row r="28" spans="1:2" x14ac:dyDescent="0.3">
      <c r="A28" s="18">
        <v>1973</v>
      </c>
      <c r="B28" s="2">
        <v>32.69</v>
      </c>
    </row>
    <row r="29" spans="1:2" x14ac:dyDescent="0.3">
      <c r="A29" s="18">
        <v>1974</v>
      </c>
      <c r="B29" s="2">
        <v>13.96</v>
      </c>
    </row>
    <row r="30" spans="1:2" x14ac:dyDescent="0.3">
      <c r="A30" s="18">
        <v>1975</v>
      </c>
      <c r="B30" s="2">
        <v>28.28</v>
      </c>
    </row>
    <row r="31" spans="1:2" x14ac:dyDescent="0.3">
      <c r="A31" s="18">
        <v>1976</v>
      </c>
      <c r="B31" s="2">
        <v>12.39</v>
      </c>
    </row>
    <row r="32" spans="1:2" x14ac:dyDescent="0.3">
      <c r="A32" s="18">
        <v>1977</v>
      </c>
      <c r="B32" s="2">
        <v>15.27</v>
      </c>
    </row>
    <row r="33" spans="1:2" x14ac:dyDescent="0.3">
      <c r="A33" s="18">
        <v>1978</v>
      </c>
      <c r="B33" s="2">
        <v>11.21</v>
      </c>
    </row>
    <row r="34" spans="1:2" x14ac:dyDescent="0.3">
      <c r="A34" s="18">
        <v>1979</v>
      </c>
      <c r="B34" s="2">
        <v>25.82</v>
      </c>
    </row>
    <row r="35" spans="1:2" x14ac:dyDescent="0.3">
      <c r="A35" s="18">
        <v>1980</v>
      </c>
      <c r="B35" s="2">
        <v>21.44</v>
      </c>
    </row>
    <row r="36" spans="1:2" x14ac:dyDescent="0.3">
      <c r="A36" s="18">
        <v>1981</v>
      </c>
      <c r="B36" s="2">
        <v>7.89</v>
      </c>
    </row>
    <row r="37" spans="1:2" x14ac:dyDescent="0.3">
      <c r="A37" s="18">
        <v>1982</v>
      </c>
      <c r="B37" s="2">
        <v>25.47</v>
      </c>
    </row>
    <row r="38" spans="1:2" x14ac:dyDescent="0.3">
      <c r="A38" s="18">
        <v>1983</v>
      </c>
      <c r="B38" s="2">
        <v>42.8</v>
      </c>
    </row>
    <row r="39" spans="1:2" x14ac:dyDescent="0.3">
      <c r="A39" s="18">
        <v>1985</v>
      </c>
      <c r="B39" s="2">
        <v>32.020000000000003</v>
      </c>
    </row>
    <row r="40" spans="1:2" x14ac:dyDescent="0.3">
      <c r="A40" s="18">
        <v>1986</v>
      </c>
      <c r="B40" s="2">
        <v>31.84</v>
      </c>
    </row>
    <row r="41" spans="1:2" x14ac:dyDescent="0.3">
      <c r="A41" s="18">
        <v>1987</v>
      </c>
      <c r="B41" s="2">
        <v>34.71</v>
      </c>
    </row>
    <row r="42" spans="1:2" x14ac:dyDescent="0.3">
      <c r="A42" s="18">
        <v>1988</v>
      </c>
      <c r="B42" s="2">
        <v>10.62</v>
      </c>
    </row>
    <row r="43" spans="1:2" x14ac:dyDescent="0.3">
      <c r="A43" s="18">
        <v>1989</v>
      </c>
      <c r="B43" s="2">
        <v>24.38</v>
      </c>
    </row>
    <row r="44" spans="1:2" x14ac:dyDescent="0.3">
      <c r="A44" s="18">
        <v>1995</v>
      </c>
      <c r="B44" s="2">
        <v>10.19</v>
      </c>
    </row>
    <row r="45" spans="1:2" x14ac:dyDescent="0.3">
      <c r="A45" s="18">
        <v>1996</v>
      </c>
      <c r="B45" s="2">
        <v>20.99</v>
      </c>
    </row>
    <row r="46" spans="1:2" x14ac:dyDescent="0.3">
      <c r="A46" s="18">
        <v>1997</v>
      </c>
      <c r="B46" s="2">
        <v>28.87</v>
      </c>
    </row>
    <row r="47" spans="1:2" x14ac:dyDescent="0.3">
      <c r="A47" s="18">
        <v>1998</v>
      </c>
      <c r="B47" s="2">
        <v>44.68</v>
      </c>
    </row>
    <row r="48" spans="1:2" x14ac:dyDescent="0.3">
      <c r="A48" s="18">
        <v>1999</v>
      </c>
      <c r="B48" s="2">
        <v>17.13</v>
      </c>
    </row>
    <row r="49" spans="1:2" x14ac:dyDescent="0.3">
      <c r="A49" s="18">
        <v>2000</v>
      </c>
      <c r="B49" s="2">
        <v>20.75</v>
      </c>
    </row>
    <row r="50" spans="1:2" x14ac:dyDescent="0.3">
      <c r="A50" s="18">
        <v>2001</v>
      </c>
      <c r="B50" s="2">
        <v>16.88</v>
      </c>
    </row>
    <row r="51" spans="1:2" x14ac:dyDescent="0.3">
      <c r="A51" s="18">
        <v>2002</v>
      </c>
      <c r="B51" s="2">
        <v>36.18</v>
      </c>
    </row>
    <row r="52" spans="1:2" x14ac:dyDescent="0.3">
      <c r="A52" s="18">
        <v>2003</v>
      </c>
      <c r="B52" s="2">
        <v>29.48</v>
      </c>
    </row>
    <row r="53" spans="1:2" x14ac:dyDescent="0.3">
      <c r="A53" s="18">
        <v>2004</v>
      </c>
      <c r="B53" s="2">
        <v>11.47</v>
      </c>
    </row>
    <row r="54" spans="1:2" x14ac:dyDescent="0.3">
      <c r="A54" s="18">
        <v>2005</v>
      </c>
      <c r="B54" s="2">
        <v>21.03</v>
      </c>
    </row>
    <row r="55" spans="1:2" x14ac:dyDescent="0.3">
      <c r="A55" s="18">
        <v>2006</v>
      </c>
      <c r="B55" s="2">
        <v>14.09</v>
      </c>
    </row>
    <row r="56" spans="1:2" x14ac:dyDescent="0.3">
      <c r="A56" s="18">
        <v>2008</v>
      </c>
      <c r="B56" s="2">
        <v>18.010000000000002</v>
      </c>
    </row>
    <row r="57" spans="1:2" x14ac:dyDescent="0.3">
      <c r="A57" s="18">
        <v>2009</v>
      </c>
      <c r="B57" s="2">
        <v>27.49</v>
      </c>
    </row>
    <row r="58" spans="1:2" x14ac:dyDescent="0.3">
      <c r="A58" s="18">
        <v>2010</v>
      </c>
      <c r="B58" s="2">
        <v>22.76</v>
      </c>
    </row>
    <row r="59" spans="1:2" x14ac:dyDescent="0.3">
      <c r="A59" s="18">
        <v>2011</v>
      </c>
      <c r="B59" s="2">
        <v>23.36</v>
      </c>
    </row>
    <row r="60" spans="1:2" x14ac:dyDescent="0.3">
      <c r="A60" s="18">
        <v>2012</v>
      </c>
      <c r="B60" s="2">
        <v>14.42</v>
      </c>
    </row>
    <row r="61" spans="1:2" x14ac:dyDescent="0.3">
      <c r="A61" s="18">
        <v>2013</v>
      </c>
      <c r="B61" s="2">
        <v>20.85</v>
      </c>
    </row>
    <row r="62" spans="1:2" x14ac:dyDescent="0.3">
      <c r="A62" s="18">
        <v>2014</v>
      </c>
      <c r="B62" s="2">
        <v>34.659999999999997</v>
      </c>
    </row>
    <row r="63" spans="1:2" x14ac:dyDescent="0.3">
      <c r="A63" s="18">
        <v>2015</v>
      </c>
      <c r="B63" s="2">
        <v>34.9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5"/>
  <sheetViews>
    <sheetView topLeftCell="A4"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34</v>
      </c>
    </row>
    <row r="2" spans="2:9" x14ac:dyDescent="0.3">
      <c r="B2" t="s">
        <v>30</v>
      </c>
    </row>
    <row r="3" spans="2:9" x14ac:dyDescent="0.3">
      <c r="B3" t="s">
        <v>31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62</v>
      </c>
      <c r="D13" s="7">
        <v>0</v>
      </c>
      <c r="E13" s="7">
        <v>62</v>
      </c>
      <c r="F13" s="8">
        <v>7.89</v>
      </c>
      <c r="G13" s="8">
        <v>44.68</v>
      </c>
      <c r="H13" s="8">
        <v>21.921290322580646</v>
      </c>
      <c r="I13" s="8">
        <v>8.4943004003496494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9.1485986250661025E-2</v>
      </c>
    </row>
    <row r="19" spans="2:10" x14ac:dyDescent="0.3">
      <c r="B19" s="3" t="s">
        <v>18</v>
      </c>
      <c r="C19" s="12">
        <v>173</v>
      </c>
    </row>
    <row r="20" spans="2:10" x14ac:dyDescent="0.3">
      <c r="B20" s="3" t="s">
        <v>19</v>
      </c>
      <c r="C20" s="12">
        <v>27104.333333333332</v>
      </c>
    </row>
    <row r="21" spans="2:10" x14ac:dyDescent="0.3">
      <c r="B21" s="3" t="s">
        <v>20</v>
      </c>
      <c r="C21" s="12">
        <v>0.296142196773646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32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33</v>
      </c>
    </row>
    <row r="33" spans="2:5" x14ac:dyDescent="0.3">
      <c r="B33" s="14" t="s">
        <v>26</v>
      </c>
    </row>
    <row r="35" spans="2:5" x14ac:dyDescent="0.3">
      <c r="B35" s="14" t="s">
        <v>27</v>
      </c>
      <c r="D35" s="15">
        <v>6.8250000000000005E-2</v>
      </c>
    </row>
    <row r="36" spans="2:5" x14ac:dyDescent="0.3">
      <c r="B36" s="14" t="s">
        <v>28</v>
      </c>
      <c r="D36" s="16">
        <v>3.2402597402597447E-2</v>
      </c>
      <c r="E36" s="17">
        <v>0.10468267581475127</v>
      </c>
    </row>
    <row r="55" spans="7:7" x14ac:dyDescent="0.3">
      <c r="G55" t="s">
        <v>29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2016-10-15T01:17:20Z</dcterms:created>
  <dcterms:modified xsi:type="dcterms:W3CDTF">2018-05-31T21:21:26Z</dcterms:modified>
</cp:coreProperties>
</file>