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4BDE46A0-697F-4B32-87A2-0ECE9C8F7E41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<sst xmlns="http://schemas.openxmlformats.org/spreadsheetml/2006/main" count="42" uniqueCount="40">
  <si>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</si>
  <si>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</si>
  <si>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</si>
  <si>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75205000.xlsx / Sheet = Plan1 / Range = Plan1!$E$1:$E$41 / 40 rows and 1 column</t>
  </si>
  <si>
    <t>Date data: Workbook = 75205000.xlsx / Sheet = Plan1 / Range = Plan1!$B$1:$B$41 / 40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</si>
  <si>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</si>
  <si>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</si>
  <si>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</si>
  <si>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</si>
  <si>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</si>
  <si>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</si>
  <si>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</si>
  <si>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</si>
  <si>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</si>
  <si>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</si>
  <si>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</si>
  <si>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</si>
  <si>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</si>
  <si>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</si>
  <si>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</si>
  <si>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</si>
  <si>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</si>
  <si>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</si>
  <si>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</si>
  <si>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</si>
  <si>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</si>
  <si>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</si>
  <si>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</si>
  <si>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</si>
  <si>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52.43%.</t>
  </si>
  <si>
    <t>Sen's slope:</t>
  </si>
  <si>
    <t>Confidence interval:</t>
  </si>
  <si>
    <t xml:space="preserve"> </t>
  </si>
  <si>
    <r>
      <t>XLSTAT 2016.06.36438  - Mann-Kendall trend tests - Start time: 2016-10-15 at 6:51:45 PM / End time: 2016-10-15 at 6:51:45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</si>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</sst>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tests_HID'!$A$2:$A$41</c:f>
              <c:numCache>
                <c:formatCode>General</c:formatCode>
                <c:ptCount val="40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</c:numCache>
            </c:numRef>
          </c:xVal>
          <c:yVal>
            <c:numRef>
              <c:f>'Mann-Kendall trend tests_HID'!$B$2:$B$41</c:f>
              <c:numCache>
                <c:formatCode>0</c:formatCode>
                <c:ptCount val="40"/>
                <c:pt idx="0">
                  <c:v>26.34</c:v>
                </c:pt>
                <c:pt idx="1">
                  <c:v>19.399999999999999</c:v>
                </c:pt>
                <c:pt idx="2">
                  <c:v>24.71</c:v>
                </c:pt>
                <c:pt idx="3">
                  <c:v>12.88</c:v>
                </c:pt>
                <c:pt idx="4">
                  <c:v>25.45</c:v>
                </c:pt>
                <c:pt idx="5">
                  <c:v>20.53</c:v>
                </c:pt>
                <c:pt idx="6">
                  <c:v>13.07</c:v>
                </c:pt>
                <c:pt idx="7">
                  <c:v>31.23</c:v>
                </c:pt>
                <c:pt idx="8">
                  <c:v>51.54</c:v>
                </c:pt>
                <c:pt idx="9">
                  <c:v>36.39</c:v>
                </c:pt>
                <c:pt idx="10">
                  <c:v>36.9</c:v>
                </c:pt>
                <c:pt idx="11">
                  <c:v>36.85</c:v>
                </c:pt>
                <c:pt idx="12">
                  <c:v>16.5</c:v>
                </c:pt>
                <c:pt idx="13">
                  <c:v>22.8</c:v>
                </c:pt>
                <c:pt idx="14">
                  <c:v>33.76</c:v>
                </c:pt>
                <c:pt idx="15">
                  <c:v>12.67</c:v>
                </c:pt>
                <c:pt idx="16">
                  <c:v>33.270000000000003</c:v>
                </c:pt>
                <c:pt idx="17">
                  <c:v>25.94</c:v>
                </c:pt>
                <c:pt idx="18">
                  <c:v>36.24</c:v>
                </c:pt>
                <c:pt idx="19">
                  <c:v>13.33</c:v>
                </c:pt>
                <c:pt idx="20">
                  <c:v>18.239999999999998</c:v>
                </c:pt>
                <c:pt idx="21">
                  <c:v>30.1</c:v>
                </c:pt>
                <c:pt idx="22">
                  <c:v>41.51</c:v>
                </c:pt>
                <c:pt idx="23">
                  <c:v>22.1</c:v>
                </c:pt>
                <c:pt idx="24">
                  <c:v>21.85</c:v>
                </c:pt>
                <c:pt idx="25">
                  <c:v>25.48</c:v>
                </c:pt>
                <c:pt idx="26">
                  <c:v>46.15</c:v>
                </c:pt>
                <c:pt idx="27">
                  <c:v>25.78</c:v>
                </c:pt>
                <c:pt idx="28">
                  <c:v>16</c:v>
                </c:pt>
                <c:pt idx="29">
                  <c:v>33.11</c:v>
                </c:pt>
                <c:pt idx="30">
                  <c:v>18.89</c:v>
                </c:pt>
                <c:pt idx="31">
                  <c:v>24.61</c:v>
                </c:pt>
                <c:pt idx="32">
                  <c:v>18.78</c:v>
                </c:pt>
                <c:pt idx="33">
                  <c:v>29.06</c:v>
                </c:pt>
                <c:pt idx="34">
                  <c:v>27.42</c:v>
                </c:pt>
                <c:pt idx="35">
                  <c:v>30.07</c:v>
                </c:pt>
                <c:pt idx="36">
                  <c:v>17.559999999999999</c:v>
                </c:pt>
                <c:pt idx="37">
                  <c:v>23.84</c:v>
                </c:pt>
                <c:pt idx="38">
                  <c:v>39.51</c:v>
                </c:pt>
                <c:pt idx="39">
                  <c:v>45.53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6-41DD-BFE7-47BB750E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77568"/>
        <c:axId val="245428608"/>
      </c:scatterChart>
      <c:valAx>
        <c:axId val="250077568"/>
        <c:scaling>
          <c:orientation val="minMax"/>
          <c:max val="2020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5428608"/>
        <c:crosses val="autoZero"/>
        <c:crossBetween val="midCat"/>
      </c:valAx>
      <c:valAx>
        <c:axId val="245428608"/>
        <c:scaling>
          <c:orientation val="minMax"/>
          <c:max val="55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5007756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10073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RefEditT,RefEdit0,Plan1!$E$1:$E$41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RefEditDate,RefEdit0,Plan1!$B$1:$B$41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410073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topLeftCell="B34" zoomScale="70" zoomScaleNormal="70" workbookViewId="0">
      <selection activeCell="G47" sqref="G47:M6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9.441406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34</v>
      </c>
      <c r="D1" t="s">
        <v>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</row>
    <row r="2" spans="1:9" x14ac:dyDescent="0.3">
      <c r="A2">
        <v>129</v>
      </c>
      <c r="B2">
        <v>1975</v>
      </c>
      <c r="C2" s="19">
        <v>27651</v>
      </c>
      <c r="D2">
        <v>170.5</v>
      </c>
      <c r="E2" s="18">
        <f>C2-DATE(YEAR(C2),1,0)</f>
        <v>257</v>
      </c>
      <c r="F2">
        <f>DATE(YEAR(C2)+1,1,1)-DATE(YEAR(C2),1,1)</f>
        <v>365</v>
      </c>
      <c r="G2">
        <f>E2*(2*PI()/F2)</f>
        <v>4.4240510245072704</v>
      </c>
      <c r="H2">
        <f>COS(G2)</f>
        <v>-0.28435918728100362</v>
      </c>
      <c r="I2">
        <f>SIN(G2)</f>
        <v>-0.95871781698729641</v>
      </c>
    </row>
    <row r="3" spans="1:9" x14ac:dyDescent="0.3">
      <c r="A3">
        <v>141</v>
      </c>
      <c r="B3">
        <v>1976</v>
      </c>
      <c r="C3" s="19">
        <v>27771</v>
      </c>
      <c r="D3">
        <v>146</v>
      </c>
      <c r="E3" s="18">
        <f t="shared" ref="E3:E41" si="0">C3-DATE(YEAR(C3),1,0)</f>
        <v>12</v>
      </c>
      <c r="F3">
        <f t="shared" ref="F3:F41" si="1">DATE(YEAR(C3)+1,1,1)-DATE(YEAR(C3),1,1)</f>
        <v>366</v>
      </c>
      <c r="G3">
        <f t="shared" ref="G3:G41" si="2">E3*(2*PI()/F3)</f>
        <v>0.20600607564523232</v>
      </c>
      <c r="H3">
        <f t="shared" ref="H3:H41" si="3">COS(G3)</f>
        <v>0.97885568509535781</v>
      </c>
      <c r="I3">
        <f t="shared" ref="I3:I41" si="4">SIN(G3)</f>
        <v>0.2045520661262008</v>
      </c>
    </row>
    <row r="4" spans="1:9" x14ac:dyDescent="0.3">
      <c r="A4">
        <v>153</v>
      </c>
      <c r="B4">
        <v>1977</v>
      </c>
      <c r="C4" s="19">
        <v>28329</v>
      </c>
      <c r="D4">
        <v>134.80000000000001</v>
      </c>
      <c r="E4" s="18">
        <f t="shared" si="0"/>
        <v>204</v>
      </c>
      <c r="F4">
        <f t="shared" si="1"/>
        <v>365</v>
      </c>
      <c r="G4">
        <f t="shared" si="2"/>
        <v>3.5116980894921519</v>
      </c>
      <c r="H4">
        <f t="shared" si="3"/>
        <v>-0.93228921317451352</v>
      </c>
      <c r="I4">
        <f t="shared" si="4"/>
        <v>-0.36171373072976698</v>
      </c>
    </row>
    <row r="5" spans="1:9" x14ac:dyDescent="0.3">
      <c r="A5">
        <v>165</v>
      </c>
      <c r="B5">
        <v>1978</v>
      </c>
      <c r="C5" s="19">
        <v>28814</v>
      </c>
      <c r="D5">
        <v>214.8</v>
      </c>
      <c r="E5" s="18">
        <f t="shared" si="0"/>
        <v>324</v>
      </c>
      <c r="F5">
        <f t="shared" si="1"/>
        <v>365</v>
      </c>
      <c r="G5">
        <f t="shared" si="2"/>
        <v>5.5774028480169475</v>
      </c>
      <c r="H5">
        <f t="shared" si="3"/>
        <v>0.76110425866077425</v>
      </c>
      <c r="I5">
        <f t="shared" si="4"/>
        <v>-0.64862956103498182</v>
      </c>
    </row>
    <row r="6" spans="1:9" x14ac:dyDescent="0.3">
      <c r="A6">
        <v>177</v>
      </c>
      <c r="B6">
        <v>1979</v>
      </c>
      <c r="C6" s="19">
        <v>29135</v>
      </c>
      <c r="D6">
        <v>276.2</v>
      </c>
      <c r="E6" s="18">
        <f t="shared" si="0"/>
        <v>280</v>
      </c>
      <c r="F6">
        <f t="shared" si="1"/>
        <v>365</v>
      </c>
      <c r="G6">
        <f t="shared" si="2"/>
        <v>4.8199777698911888</v>
      </c>
      <c r="H6">
        <f t="shared" si="3"/>
        <v>0.10738134666416217</v>
      </c>
      <c r="I6">
        <f t="shared" si="4"/>
        <v>-0.99421790689395206</v>
      </c>
    </row>
    <row r="7" spans="1:9" x14ac:dyDescent="0.3">
      <c r="A7">
        <v>189</v>
      </c>
      <c r="B7">
        <v>1980</v>
      </c>
      <c r="C7" s="19">
        <v>29453</v>
      </c>
      <c r="D7">
        <v>170.5</v>
      </c>
      <c r="E7" s="18">
        <f t="shared" si="0"/>
        <v>233</v>
      </c>
      <c r="F7">
        <f t="shared" si="1"/>
        <v>366</v>
      </c>
      <c r="G7">
        <f t="shared" si="2"/>
        <v>3.9999513021115947</v>
      </c>
      <c r="H7">
        <f t="shared" si="3"/>
        <v>-0.65368047477200597</v>
      </c>
      <c r="I7">
        <f t="shared" si="4"/>
        <v>-0.75677066334646248</v>
      </c>
    </row>
    <row r="8" spans="1:9" x14ac:dyDescent="0.3">
      <c r="A8">
        <v>201</v>
      </c>
      <c r="B8">
        <v>1981</v>
      </c>
      <c r="C8" s="19">
        <v>29636</v>
      </c>
      <c r="D8">
        <v>123.6</v>
      </c>
      <c r="E8" s="18">
        <f t="shared" si="0"/>
        <v>50</v>
      </c>
      <c r="F8">
        <f t="shared" si="1"/>
        <v>365</v>
      </c>
      <c r="G8">
        <f t="shared" si="2"/>
        <v>0.8607103160519981</v>
      </c>
      <c r="H8">
        <f t="shared" si="3"/>
        <v>0.65189899587871258</v>
      </c>
      <c r="I8">
        <f t="shared" si="4"/>
        <v>0.75830580847856244</v>
      </c>
    </row>
    <row r="9" spans="1:9" x14ac:dyDescent="0.3">
      <c r="A9">
        <v>213</v>
      </c>
      <c r="B9">
        <v>1982</v>
      </c>
      <c r="C9" s="19">
        <v>30248</v>
      </c>
      <c r="D9">
        <v>253.8</v>
      </c>
      <c r="E9" s="18">
        <f t="shared" si="0"/>
        <v>297</v>
      </c>
      <c r="F9">
        <f t="shared" si="1"/>
        <v>365</v>
      </c>
      <c r="G9">
        <f t="shared" si="2"/>
        <v>5.1126192773488688</v>
      </c>
      <c r="H9">
        <f t="shared" si="3"/>
        <v>0.38963044953078774</v>
      </c>
      <c r="I9">
        <f t="shared" si="4"/>
        <v>-0.92097128771663461</v>
      </c>
    </row>
    <row r="10" spans="1:9" x14ac:dyDescent="0.3">
      <c r="A10">
        <v>225</v>
      </c>
      <c r="B10">
        <v>1983</v>
      </c>
      <c r="C10" s="19">
        <v>30504</v>
      </c>
      <c r="D10">
        <v>318</v>
      </c>
      <c r="E10" s="18">
        <f t="shared" si="0"/>
        <v>188</v>
      </c>
      <c r="F10">
        <f t="shared" si="1"/>
        <v>365</v>
      </c>
      <c r="G10">
        <f t="shared" si="2"/>
        <v>3.2362707883555126</v>
      </c>
      <c r="H10">
        <f t="shared" si="3"/>
        <v>-0.99552137241447525</v>
      </c>
      <c r="I10">
        <f t="shared" si="4"/>
        <v>-9.4536749817198881E-2</v>
      </c>
    </row>
    <row r="11" spans="1:9" x14ac:dyDescent="0.3">
      <c r="A11">
        <v>237</v>
      </c>
      <c r="B11">
        <v>1984</v>
      </c>
      <c r="C11" s="19">
        <v>30872</v>
      </c>
      <c r="D11">
        <v>228.6</v>
      </c>
      <c r="E11" s="18">
        <f t="shared" si="0"/>
        <v>191</v>
      </c>
      <c r="F11">
        <f t="shared" si="1"/>
        <v>366</v>
      </c>
      <c r="G11">
        <f t="shared" si="2"/>
        <v>3.2789300373532813</v>
      </c>
      <c r="H11">
        <f t="shared" si="3"/>
        <v>-0.99058403545779705</v>
      </c>
      <c r="I11">
        <f t="shared" si="4"/>
        <v>-0.13690605792347504</v>
      </c>
    </row>
    <row r="12" spans="1:9" x14ac:dyDescent="0.3">
      <c r="A12">
        <v>249</v>
      </c>
      <c r="B12">
        <v>1985</v>
      </c>
      <c r="C12" s="19">
        <v>31264</v>
      </c>
      <c r="D12">
        <v>201.2</v>
      </c>
      <c r="E12" s="18">
        <f t="shared" si="0"/>
        <v>217</v>
      </c>
      <c r="F12">
        <f t="shared" si="1"/>
        <v>365</v>
      </c>
      <c r="G12">
        <f t="shared" si="2"/>
        <v>3.7354827716656716</v>
      </c>
      <c r="H12">
        <f t="shared" si="3"/>
        <v>-0.82877008717450396</v>
      </c>
      <c r="I12">
        <f t="shared" si="4"/>
        <v>-0.55958926241017626</v>
      </c>
    </row>
    <row r="13" spans="1:9" x14ac:dyDescent="0.3">
      <c r="A13">
        <v>270</v>
      </c>
      <c r="B13">
        <v>1987</v>
      </c>
      <c r="C13" s="19">
        <v>31987</v>
      </c>
      <c r="D13">
        <v>318</v>
      </c>
      <c r="E13" s="18">
        <f t="shared" si="0"/>
        <v>210</v>
      </c>
      <c r="F13">
        <f t="shared" si="1"/>
        <v>365</v>
      </c>
      <c r="G13">
        <f t="shared" si="2"/>
        <v>3.614983327418392</v>
      </c>
      <c r="H13">
        <f t="shared" si="3"/>
        <v>-0.89002757643467678</v>
      </c>
      <c r="I13">
        <f t="shared" si="4"/>
        <v>-0.45590669350845858</v>
      </c>
    </row>
    <row r="14" spans="1:9" x14ac:dyDescent="0.3">
      <c r="A14">
        <v>282</v>
      </c>
      <c r="B14">
        <v>1988</v>
      </c>
      <c r="C14" s="19">
        <v>32411</v>
      </c>
      <c r="D14">
        <v>196.1</v>
      </c>
      <c r="E14" s="18">
        <f t="shared" si="0"/>
        <v>269</v>
      </c>
      <c r="F14">
        <f t="shared" si="1"/>
        <v>366</v>
      </c>
      <c r="G14">
        <f t="shared" si="2"/>
        <v>4.6179695290472917</v>
      </c>
      <c r="H14">
        <f t="shared" si="3"/>
        <v>-9.4279221775424429E-2</v>
      </c>
      <c r="I14">
        <f t="shared" si="4"/>
        <v>-0.99554579419603817</v>
      </c>
    </row>
    <row r="15" spans="1:9" x14ac:dyDescent="0.3">
      <c r="A15">
        <v>294</v>
      </c>
      <c r="B15">
        <v>1989</v>
      </c>
      <c r="C15" s="19">
        <v>32775</v>
      </c>
      <c r="D15">
        <v>422.6</v>
      </c>
      <c r="E15" s="18">
        <f t="shared" si="0"/>
        <v>267</v>
      </c>
      <c r="F15">
        <f t="shared" si="1"/>
        <v>365</v>
      </c>
      <c r="G15">
        <f t="shared" si="2"/>
        <v>4.59619308771767</v>
      </c>
      <c r="H15">
        <f t="shared" si="3"/>
        <v>-0.11593459959550066</v>
      </c>
      <c r="I15">
        <f t="shared" si="4"/>
        <v>-0.99325684926741431</v>
      </c>
    </row>
    <row r="16" spans="1:9" x14ac:dyDescent="0.3">
      <c r="A16">
        <v>306</v>
      </c>
      <c r="B16">
        <v>1990</v>
      </c>
      <c r="C16" s="19">
        <v>33024</v>
      </c>
      <c r="D16">
        <v>264.8</v>
      </c>
      <c r="E16" s="18">
        <f t="shared" si="0"/>
        <v>151</v>
      </c>
      <c r="F16">
        <f t="shared" si="1"/>
        <v>365</v>
      </c>
      <c r="G16">
        <f t="shared" si="2"/>
        <v>2.5993451544770343</v>
      </c>
      <c r="H16">
        <f t="shared" si="3"/>
        <v>-0.85655099590100359</v>
      </c>
      <c r="I16">
        <f t="shared" si="4"/>
        <v>0.51606239101585283</v>
      </c>
    </row>
    <row r="17" spans="1:9" x14ac:dyDescent="0.3">
      <c r="A17">
        <v>318</v>
      </c>
      <c r="B17">
        <v>1991</v>
      </c>
      <c r="C17" s="19">
        <v>33390</v>
      </c>
      <c r="D17">
        <v>160</v>
      </c>
      <c r="E17" s="18">
        <f t="shared" si="0"/>
        <v>152</v>
      </c>
      <c r="F17">
        <f t="shared" si="1"/>
        <v>365</v>
      </c>
      <c r="G17">
        <f t="shared" si="2"/>
        <v>2.6165593607980742</v>
      </c>
      <c r="H17">
        <f t="shared" si="3"/>
        <v>-0.86530725436320599</v>
      </c>
      <c r="I17">
        <f t="shared" si="4"/>
        <v>0.50124181344577579</v>
      </c>
    </row>
    <row r="18" spans="1:9" x14ac:dyDescent="0.3">
      <c r="A18">
        <v>330</v>
      </c>
      <c r="B18">
        <v>1992</v>
      </c>
      <c r="C18" s="19">
        <v>33751</v>
      </c>
      <c r="D18">
        <v>620.6</v>
      </c>
      <c r="E18" s="18">
        <f t="shared" si="0"/>
        <v>148</v>
      </c>
      <c r="F18">
        <f t="shared" si="1"/>
        <v>366</v>
      </c>
      <c r="G18">
        <f t="shared" si="2"/>
        <v>2.5407415996245319</v>
      </c>
      <c r="H18">
        <f t="shared" si="3"/>
        <v>-0.82485477485942416</v>
      </c>
      <c r="I18">
        <f t="shared" si="4"/>
        <v>0.56534467397474308</v>
      </c>
    </row>
    <row r="19" spans="1:9" x14ac:dyDescent="0.3">
      <c r="A19">
        <v>342</v>
      </c>
      <c r="B19">
        <v>1993</v>
      </c>
      <c r="C19" s="19">
        <v>34290</v>
      </c>
      <c r="D19">
        <v>210.4</v>
      </c>
      <c r="E19" s="18">
        <f t="shared" si="0"/>
        <v>321</v>
      </c>
      <c r="F19">
        <f t="shared" si="1"/>
        <v>365</v>
      </c>
      <c r="G19">
        <f t="shared" si="2"/>
        <v>5.5257602290538275</v>
      </c>
      <c r="H19">
        <f t="shared" si="3"/>
        <v>0.72660752476856505</v>
      </c>
      <c r="I19">
        <f t="shared" si="4"/>
        <v>-0.68705276722366748</v>
      </c>
    </row>
    <row r="20" spans="1:9" x14ac:dyDescent="0.3">
      <c r="A20">
        <v>354</v>
      </c>
      <c r="B20">
        <v>1994</v>
      </c>
      <c r="C20" s="19">
        <v>34522</v>
      </c>
      <c r="D20">
        <v>263.8</v>
      </c>
      <c r="E20" s="18">
        <f t="shared" si="0"/>
        <v>188</v>
      </c>
      <c r="F20">
        <f t="shared" si="1"/>
        <v>365</v>
      </c>
      <c r="G20">
        <f t="shared" si="2"/>
        <v>3.2362707883555126</v>
      </c>
      <c r="H20">
        <f t="shared" si="3"/>
        <v>-0.99552137241447525</v>
      </c>
      <c r="I20">
        <f t="shared" si="4"/>
        <v>-9.4536749817198881E-2</v>
      </c>
    </row>
    <row r="21" spans="1:9" x14ac:dyDescent="0.3">
      <c r="A21">
        <v>366</v>
      </c>
      <c r="B21">
        <v>1995</v>
      </c>
      <c r="C21" s="19">
        <v>34977</v>
      </c>
      <c r="D21">
        <v>111</v>
      </c>
      <c r="E21" s="18">
        <f t="shared" si="0"/>
        <v>278</v>
      </c>
      <c r="F21">
        <f t="shared" si="1"/>
        <v>365</v>
      </c>
      <c r="G21">
        <f t="shared" si="2"/>
        <v>4.785549357249109</v>
      </c>
      <c r="H21">
        <f t="shared" si="3"/>
        <v>7.3095129898076872E-2</v>
      </c>
      <c r="I21">
        <f t="shared" si="4"/>
        <v>-0.9973249731081556</v>
      </c>
    </row>
    <row r="22" spans="1:9" x14ac:dyDescent="0.3">
      <c r="A22">
        <v>378</v>
      </c>
      <c r="B22">
        <v>1996</v>
      </c>
      <c r="C22" s="19">
        <v>35106</v>
      </c>
      <c r="D22">
        <v>160</v>
      </c>
      <c r="E22" s="18">
        <f t="shared" si="0"/>
        <v>42</v>
      </c>
      <c r="F22">
        <f t="shared" si="1"/>
        <v>366</v>
      </c>
      <c r="G22">
        <f t="shared" si="2"/>
        <v>0.72102126475831319</v>
      </c>
      <c r="H22">
        <f t="shared" si="3"/>
        <v>0.75113193087051988</v>
      </c>
      <c r="I22">
        <f t="shared" si="4"/>
        <v>0.66015212067123175</v>
      </c>
    </row>
    <row r="23" spans="1:9" x14ac:dyDescent="0.3">
      <c r="A23">
        <v>390</v>
      </c>
      <c r="B23">
        <v>1997</v>
      </c>
      <c r="C23" s="19">
        <v>35717</v>
      </c>
      <c r="D23">
        <v>17.760000000000002</v>
      </c>
      <c r="E23" s="18">
        <f t="shared" si="0"/>
        <v>287</v>
      </c>
      <c r="F23">
        <f t="shared" si="1"/>
        <v>365</v>
      </c>
      <c r="G23">
        <f t="shared" si="2"/>
        <v>4.9404772141384692</v>
      </c>
      <c r="H23">
        <f t="shared" si="3"/>
        <v>0.22611568550828803</v>
      </c>
      <c r="I23">
        <f t="shared" si="4"/>
        <v>-0.97410045517242061</v>
      </c>
    </row>
    <row r="24" spans="1:9" x14ac:dyDescent="0.3">
      <c r="A24">
        <v>401</v>
      </c>
      <c r="B24">
        <v>1998</v>
      </c>
      <c r="C24" s="19">
        <v>35913</v>
      </c>
      <c r="D24">
        <v>190</v>
      </c>
      <c r="E24" s="18">
        <f t="shared" si="0"/>
        <v>118</v>
      </c>
      <c r="F24">
        <f t="shared" si="1"/>
        <v>365</v>
      </c>
      <c r="G24">
        <f t="shared" si="2"/>
        <v>2.0312763458827154</v>
      </c>
      <c r="H24">
        <f t="shared" si="3"/>
        <v>-0.44437817810461322</v>
      </c>
      <c r="I24">
        <f t="shared" si="4"/>
        <v>0.89583929073490898</v>
      </c>
    </row>
    <row r="25" spans="1:9" x14ac:dyDescent="0.3">
      <c r="A25">
        <v>413</v>
      </c>
      <c r="B25">
        <v>1999</v>
      </c>
      <c r="C25" s="19">
        <v>36448</v>
      </c>
      <c r="D25">
        <v>125.4</v>
      </c>
      <c r="E25" s="18">
        <f t="shared" si="0"/>
        <v>288</v>
      </c>
      <c r="F25">
        <f t="shared" si="1"/>
        <v>365</v>
      </c>
      <c r="G25">
        <f t="shared" si="2"/>
        <v>4.9576914204595086</v>
      </c>
      <c r="H25">
        <f t="shared" si="3"/>
        <v>0.24284972209593494</v>
      </c>
      <c r="I25">
        <f t="shared" si="4"/>
        <v>-0.97006392185150725</v>
      </c>
    </row>
    <row r="26" spans="1:9" x14ac:dyDescent="0.3">
      <c r="A26">
        <v>425</v>
      </c>
      <c r="B26">
        <v>2000</v>
      </c>
      <c r="C26" s="19">
        <v>36685</v>
      </c>
      <c r="D26">
        <v>126.8</v>
      </c>
      <c r="E26" s="18">
        <f t="shared" si="0"/>
        <v>160</v>
      </c>
      <c r="F26">
        <f t="shared" si="1"/>
        <v>366</v>
      </c>
      <c r="G26">
        <f t="shared" si="2"/>
        <v>2.7467476752697646</v>
      </c>
      <c r="H26">
        <f t="shared" si="3"/>
        <v>-0.923056206884176</v>
      </c>
      <c r="I26">
        <f t="shared" si="4"/>
        <v>0.38466509970700119</v>
      </c>
    </row>
    <row r="27" spans="1:9" x14ac:dyDescent="0.3">
      <c r="A27">
        <v>437</v>
      </c>
      <c r="B27">
        <v>2001</v>
      </c>
      <c r="C27" s="19">
        <v>36892</v>
      </c>
      <c r="D27">
        <v>159</v>
      </c>
      <c r="E27" s="18">
        <f t="shared" si="0"/>
        <v>1</v>
      </c>
      <c r="F27">
        <f t="shared" si="1"/>
        <v>365</v>
      </c>
      <c r="G27">
        <f t="shared" si="2"/>
        <v>1.7214206321039961E-2</v>
      </c>
      <c r="H27">
        <f t="shared" si="3"/>
        <v>0.99985183920911624</v>
      </c>
      <c r="I27">
        <f t="shared" si="4"/>
        <v>1.7213356155834685E-2</v>
      </c>
    </row>
    <row r="28" spans="1:9" x14ac:dyDescent="0.3">
      <c r="A28">
        <v>449</v>
      </c>
      <c r="B28">
        <v>2002</v>
      </c>
      <c r="C28" s="19">
        <v>37517</v>
      </c>
      <c r="D28">
        <v>203.6</v>
      </c>
      <c r="E28" s="18">
        <f t="shared" si="0"/>
        <v>261</v>
      </c>
      <c r="F28">
        <f t="shared" si="1"/>
        <v>365</v>
      </c>
      <c r="G28">
        <f t="shared" si="2"/>
        <v>4.4929078497914299</v>
      </c>
      <c r="H28">
        <f t="shared" si="3"/>
        <v>-0.21772323039653224</v>
      </c>
      <c r="I28">
        <f t="shared" si="4"/>
        <v>-0.97601055063236819</v>
      </c>
    </row>
    <row r="29" spans="1:9" x14ac:dyDescent="0.3">
      <c r="A29">
        <v>461</v>
      </c>
      <c r="B29">
        <v>2003</v>
      </c>
      <c r="C29" s="19">
        <v>37971</v>
      </c>
      <c r="D29">
        <v>235.9</v>
      </c>
      <c r="E29" s="18">
        <f t="shared" si="0"/>
        <v>350</v>
      </c>
      <c r="F29">
        <f t="shared" si="1"/>
        <v>365</v>
      </c>
      <c r="G29">
        <f t="shared" si="2"/>
        <v>6.0249722123639868</v>
      </c>
      <c r="H29">
        <f t="shared" si="3"/>
        <v>0.9668478136052775</v>
      </c>
      <c r="I29">
        <f t="shared" si="4"/>
        <v>-0.25535329511618721</v>
      </c>
    </row>
    <row r="30" spans="1:9" x14ac:dyDescent="0.3">
      <c r="A30">
        <v>473</v>
      </c>
      <c r="B30">
        <v>2004</v>
      </c>
      <c r="C30" s="19">
        <v>38301</v>
      </c>
      <c r="D30">
        <v>157.6</v>
      </c>
      <c r="E30" s="18">
        <f t="shared" si="0"/>
        <v>315</v>
      </c>
      <c r="F30">
        <f t="shared" si="1"/>
        <v>366</v>
      </c>
      <c r="G30">
        <f t="shared" si="2"/>
        <v>5.4076594856873488</v>
      </c>
      <c r="H30">
        <f t="shared" si="3"/>
        <v>0.640593178698175</v>
      </c>
      <c r="I30">
        <f t="shared" si="4"/>
        <v>-0.76788044603660022</v>
      </c>
    </row>
    <row r="31" spans="1:9" x14ac:dyDescent="0.3">
      <c r="A31">
        <v>485</v>
      </c>
      <c r="B31">
        <v>2005</v>
      </c>
      <c r="C31" s="19">
        <v>38490</v>
      </c>
      <c r="D31">
        <v>252.4</v>
      </c>
      <c r="E31" s="18">
        <f t="shared" si="0"/>
        <v>138</v>
      </c>
      <c r="F31">
        <f t="shared" si="1"/>
        <v>365</v>
      </c>
      <c r="G31">
        <f t="shared" si="2"/>
        <v>2.3755604723035146</v>
      </c>
      <c r="H31">
        <f t="shared" si="3"/>
        <v>-0.72066714955386091</v>
      </c>
      <c r="I31">
        <f t="shared" si="4"/>
        <v>0.69328122688697769</v>
      </c>
    </row>
    <row r="32" spans="1:9" x14ac:dyDescent="0.3">
      <c r="A32">
        <v>1</v>
      </c>
      <c r="B32">
        <v>2006</v>
      </c>
      <c r="C32" s="19">
        <v>39027</v>
      </c>
      <c r="D32">
        <v>112</v>
      </c>
      <c r="E32" s="18">
        <f t="shared" si="0"/>
        <v>310</v>
      </c>
      <c r="F32">
        <f t="shared" si="1"/>
        <v>365</v>
      </c>
      <c r="G32">
        <f t="shared" si="2"/>
        <v>5.3364039595223876</v>
      </c>
      <c r="H32">
        <f t="shared" si="3"/>
        <v>0.58429817362836767</v>
      </c>
      <c r="I32">
        <f t="shared" si="4"/>
        <v>-0.81153905900736156</v>
      </c>
    </row>
    <row r="33" spans="1:9" x14ac:dyDescent="0.3">
      <c r="A33">
        <v>13</v>
      </c>
      <c r="B33">
        <v>2007</v>
      </c>
      <c r="C33" s="19">
        <v>39349</v>
      </c>
      <c r="D33">
        <v>266.5</v>
      </c>
      <c r="E33" s="18">
        <f t="shared" si="0"/>
        <v>267</v>
      </c>
      <c r="F33">
        <f t="shared" si="1"/>
        <v>365</v>
      </c>
      <c r="G33">
        <f t="shared" si="2"/>
        <v>4.59619308771767</v>
      </c>
      <c r="H33">
        <f t="shared" si="3"/>
        <v>-0.11593459959550066</v>
      </c>
      <c r="I33">
        <f t="shared" si="4"/>
        <v>-0.99325684926741431</v>
      </c>
    </row>
    <row r="34" spans="1:9" x14ac:dyDescent="0.3">
      <c r="A34">
        <v>25</v>
      </c>
      <c r="B34">
        <v>2008</v>
      </c>
      <c r="C34" s="19">
        <v>39747</v>
      </c>
      <c r="D34">
        <v>260.5</v>
      </c>
      <c r="E34" s="18">
        <f t="shared" si="0"/>
        <v>300</v>
      </c>
      <c r="F34">
        <f t="shared" si="1"/>
        <v>366</v>
      </c>
      <c r="G34">
        <f t="shared" si="2"/>
        <v>5.1501518911308084</v>
      </c>
      <c r="H34">
        <f t="shared" si="3"/>
        <v>0.42391439070986053</v>
      </c>
      <c r="I34">
        <f t="shared" si="4"/>
        <v>-0.90570226308047153</v>
      </c>
    </row>
    <row r="35" spans="1:9" x14ac:dyDescent="0.3">
      <c r="A35">
        <v>37</v>
      </c>
      <c r="B35">
        <v>2009</v>
      </c>
      <c r="C35" s="19">
        <v>40035</v>
      </c>
      <c r="D35">
        <v>201.4</v>
      </c>
      <c r="E35" s="18">
        <f t="shared" si="0"/>
        <v>222</v>
      </c>
      <c r="F35">
        <f t="shared" si="1"/>
        <v>365</v>
      </c>
      <c r="G35">
        <f t="shared" si="2"/>
        <v>3.8215538032708714</v>
      </c>
      <c r="H35">
        <f t="shared" si="3"/>
        <v>-0.77759714697362714</v>
      </c>
      <c r="I35">
        <f t="shared" si="4"/>
        <v>-0.62876281459583416</v>
      </c>
    </row>
    <row r="36" spans="1:9" x14ac:dyDescent="0.3">
      <c r="A36">
        <v>49</v>
      </c>
      <c r="B36">
        <v>2010</v>
      </c>
      <c r="C36" s="19">
        <v>40443</v>
      </c>
      <c r="D36">
        <v>145.19999999999999</v>
      </c>
      <c r="E36" s="18">
        <f t="shared" si="0"/>
        <v>265</v>
      </c>
      <c r="F36">
        <f t="shared" si="1"/>
        <v>365</v>
      </c>
      <c r="G36">
        <f t="shared" si="2"/>
        <v>4.5617646750755894</v>
      </c>
      <c r="H36">
        <f t="shared" si="3"/>
        <v>-0.15005539834465348</v>
      </c>
      <c r="I36">
        <f t="shared" si="4"/>
        <v>-0.98867759023234025</v>
      </c>
    </row>
    <row r="37" spans="1:9" x14ac:dyDescent="0.3">
      <c r="A37">
        <v>61</v>
      </c>
      <c r="B37">
        <v>2011</v>
      </c>
      <c r="C37" s="19">
        <v>40764</v>
      </c>
      <c r="D37">
        <v>214</v>
      </c>
      <c r="E37" s="18">
        <f t="shared" si="0"/>
        <v>221</v>
      </c>
      <c r="F37">
        <f t="shared" si="1"/>
        <v>365</v>
      </c>
      <c r="G37">
        <f t="shared" si="2"/>
        <v>3.8043395969498315</v>
      </c>
      <c r="H37">
        <f t="shared" si="3"/>
        <v>-0.78830505583052568</v>
      </c>
      <c r="I37">
        <f t="shared" si="4"/>
        <v>-0.61528459996332741</v>
      </c>
    </row>
    <row r="38" spans="1:9" x14ac:dyDescent="0.3">
      <c r="A38">
        <v>73</v>
      </c>
      <c r="B38">
        <v>2012</v>
      </c>
      <c r="C38" s="19">
        <v>41256</v>
      </c>
      <c r="D38">
        <v>186.5</v>
      </c>
      <c r="E38" s="18">
        <f t="shared" si="0"/>
        <v>348</v>
      </c>
      <c r="F38">
        <f t="shared" si="1"/>
        <v>366</v>
      </c>
      <c r="G38">
        <f t="shared" si="2"/>
        <v>5.9741761937117381</v>
      </c>
      <c r="H38">
        <f t="shared" si="3"/>
        <v>0.95263538080338261</v>
      </c>
      <c r="I38">
        <f t="shared" si="4"/>
        <v>-0.30411483232751774</v>
      </c>
    </row>
    <row r="39" spans="1:9" x14ac:dyDescent="0.3">
      <c r="A39">
        <v>85</v>
      </c>
      <c r="B39">
        <v>2013</v>
      </c>
      <c r="C39" s="19">
        <v>41282</v>
      </c>
      <c r="D39">
        <v>113.4</v>
      </c>
      <c r="E39" s="18">
        <f t="shared" si="0"/>
        <v>8</v>
      </c>
      <c r="F39">
        <f t="shared" si="1"/>
        <v>365</v>
      </c>
      <c r="G39">
        <f t="shared" si="2"/>
        <v>0.13771365056831969</v>
      </c>
      <c r="H39">
        <f t="shared" si="3"/>
        <v>0.99053245213222285</v>
      </c>
      <c r="I39">
        <f t="shared" si="4"/>
        <v>0.13727877211326478</v>
      </c>
    </row>
    <row r="40" spans="1:9" x14ac:dyDescent="0.3">
      <c r="A40">
        <v>97</v>
      </c>
      <c r="B40">
        <v>2014</v>
      </c>
      <c r="C40" s="19">
        <v>41781</v>
      </c>
      <c r="D40">
        <v>214</v>
      </c>
      <c r="E40" s="18">
        <f t="shared" si="0"/>
        <v>142</v>
      </c>
      <c r="F40">
        <f t="shared" si="1"/>
        <v>365</v>
      </c>
      <c r="G40">
        <f t="shared" si="2"/>
        <v>2.4444172975876746</v>
      </c>
      <c r="H40">
        <f t="shared" si="3"/>
        <v>-0.766658819300159</v>
      </c>
      <c r="I40">
        <f t="shared" si="4"/>
        <v>0.64205471323656371</v>
      </c>
    </row>
    <row r="41" spans="1:9" x14ac:dyDescent="0.3">
      <c r="A41">
        <v>109</v>
      </c>
      <c r="B41">
        <v>2015</v>
      </c>
      <c r="C41" s="19">
        <v>42363</v>
      </c>
      <c r="D41">
        <v>234.5</v>
      </c>
      <c r="E41" s="18">
        <f t="shared" si="0"/>
        <v>359</v>
      </c>
      <c r="F41">
        <f t="shared" si="1"/>
        <v>365</v>
      </c>
      <c r="G41">
        <f t="shared" si="2"/>
        <v>6.1799000692533461</v>
      </c>
      <c r="H41">
        <f t="shared" si="3"/>
        <v>0.99467081991152106</v>
      </c>
      <c r="I41">
        <f t="shared" si="4"/>
        <v>-0.10310169744743544</v>
      </c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1975</v>
      </c>
      <c r="B2" s="2">
        <v>26.34</v>
      </c>
    </row>
    <row r="3" spans="1:2" x14ac:dyDescent="0.3">
      <c r="A3" s="18">
        <v>1976</v>
      </c>
      <c r="B3" s="2">
        <v>19.399999999999999</v>
      </c>
    </row>
    <row r="4" spans="1:2" x14ac:dyDescent="0.3">
      <c r="A4" s="18">
        <v>1977</v>
      </c>
      <c r="B4" s="2">
        <v>24.71</v>
      </c>
    </row>
    <row r="5" spans="1:2" x14ac:dyDescent="0.3">
      <c r="A5" s="18">
        <v>1978</v>
      </c>
      <c r="B5" s="2">
        <v>12.88</v>
      </c>
    </row>
    <row r="6" spans="1:2" x14ac:dyDescent="0.3">
      <c r="A6" s="18">
        <v>1979</v>
      </c>
      <c r="B6" s="2">
        <v>25.45</v>
      </c>
    </row>
    <row r="7" spans="1:2" x14ac:dyDescent="0.3">
      <c r="A7" s="18">
        <v>1980</v>
      </c>
      <c r="B7" s="2">
        <v>20.53</v>
      </c>
    </row>
    <row r="8" spans="1:2" x14ac:dyDescent="0.3">
      <c r="A8" s="18">
        <v>1981</v>
      </c>
      <c r="B8" s="2">
        <v>13.07</v>
      </c>
    </row>
    <row r="9" spans="1:2" x14ac:dyDescent="0.3">
      <c r="A9" s="18">
        <v>1982</v>
      </c>
      <c r="B9" s="2">
        <v>31.23</v>
      </c>
    </row>
    <row r="10" spans="1:2" x14ac:dyDescent="0.3">
      <c r="A10" s="18">
        <v>1983</v>
      </c>
      <c r="B10" s="2">
        <v>51.54</v>
      </c>
    </row>
    <row r="11" spans="1:2" x14ac:dyDescent="0.3">
      <c r="A11" s="18">
        <v>1984</v>
      </c>
      <c r="B11" s="2">
        <v>36.39</v>
      </c>
    </row>
    <row r="12" spans="1:2" x14ac:dyDescent="0.3">
      <c r="A12" s="18">
        <v>1985</v>
      </c>
      <c r="B12" s="2">
        <v>36.9</v>
      </c>
    </row>
    <row r="13" spans="1:2" x14ac:dyDescent="0.3">
      <c r="A13" s="18">
        <v>1987</v>
      </c>
      <c r="B13" s="2">
        <v>36.85</v>
      </c>
    </row>
    <row r="14" spans="1:2" x14ac:dyDescent="0.3">
      <c r="A14" s="18">
        <v>1988</v>
      </c>
      <c r="B14" s="2">
        <v>16.5</v>
      </c>
    </row>
    <row r="15" spans="1:2" x14ac:dyDescent="0.3">
      <c r="A15" s="18">
        <v>1989</v>
      </c>
      <c r="B15" s="2">
        <v>22.8</v>
      </c>
    </row>
    <row r="16" spans="1:2" x14ac:dyDescent="0.3">
      <c r="A16" s="18">
        <v>1990</v>
      </c>
      <c r="B16" s="2">
        <v>33.76</v>
      </c>
    </row>
    <row r="17" spans="1:2" x14ac:dyDescent="0.3">
      <c r="A17" s="18">
        <v>1991</v>
      </c>
      <c r="B17" s="2">
        <v>12.67</v>
      </c>
    </row>
    <row r="18" spans="1:2" x14ac:dyDescent="0.3">
      <c r="A18" s="18">
        <v>1992</v>
      </c>
      <c r="B18" s="2">
        <v>33.270000000000003</v>
      </c>
    </row>
    <row r="19" spans="1:2" x14ac:dyDescent="0.3">
      <c r="A19" s="18">
        <v>1993</v>
      </c>
      <c r="B19" s="2">
        <v>25.94</v>
      </c>
    </row>
    <row r="20" spans="1:2" x14ac:dyDescent="0.3">
      <c r="A20" s="18">
        <v>1994</v>
      </c>
      <c r="B20" s="2">
        <v>36.24</v>
      </c>
    </row>
    <row r="21" spans="1:2" x14ac:dyDescent="0.3">
      <c r="A21" s="18">
        <v>1995</v>
      </c>
      <c r="B21" s="2">
        <v>13.33</v>
      </c>
    </row>
    <row r="22" spans="1:2" x14ac:dyDescent="0.3">
      <c r="A22" s="18">
        <v>1996</v>
      </c>
      <c r="B22" s="2">
        <v>18.239999999999998</v>
      </c>
    </row>
    <row r="23" spans="1:2" x14ac:dyDescent="0.3">
      <c r="A23" s="18">
        <v>1997</v>
      </c>
      <c r="B23" s="2">
        <v>30.1</v>
      </c>
    </row>
    <row r="24" spans="1:2" x14ac:dyDescent="0.3">
      <c r="A24" s="18">
        <v>1998</v>
      </c>
      <c r="B24" s="2">
        <v>41.51</v>
      </c>
    </row>
    <row r="25" spans="1:2" x14ac:dyDescent="0.3">
      <c r="A25" s="18">
        <v>1999</v>
      </c>
      <c r="B25" s="2">
        <v>22.1</v>
      </c>
    </row>
    <row r="26" spans="1:2" x14ac:dyDescent="0.3">
      <c r="A26" s="18">
        <v>2000</v>
      </c>
      <c r="B26" s="2">
        <v>21.85</v>
      </c>
    </row>
    <row r="27" spans="1:2" x14ac:dyDescent="0.3">
      <c r="A27" s="18">
        <v>2001</v>
      </c>
      <c r="B27" s="2">
        <v>25.48</v>
      </c>
    </row>
    <row r="28" spans="1:2" x14ac:dyDescent="0.3">
      <c r="A28" s="18">
        <v>2002</v>
      </c>
      <c r="B28" s="2">
        <v>46.15</v>
      </c>
    </row>
    <row r="29" spans="1:2" x14ac:dyDescent="0.3">
      <c r="A29" s="18">
        <v>2003</v>
      </c>
      <c r="B29" s="2">
        <v>25.78</v>
      </c>
    </row>
    <row r="30" spans="1:2" x14ac:dyDescent="0.3">
      <c r="A30" s="18">
        <v>2004</v>
      </c>
      <c r="B30" s="2">
        <v>16</v>
      </c>
    </row>
    <row r="31" spans="1:2" x14ac:dyDescent="0.3">
      <c r="A31" s="18">
        <v>2005</v>
      </c>
      <c r="B31" s="2">
        <v>33.11</v>
      </c>
    </row>
    <row r="32" spans="1:2" x14ac:dyDescent="0.3">
      <c r="A32" s="18">
        <v>2006</v>
      </c>
      <c r="B32" s="2">
        <v>18.89</v>
      </c>
    </row>
    <row r="33" spans="1:2" x14ac:dyDescent="0.3">
      <c r="A33" s="18">
        <v>2007</v>
      </c>
      <c r="B33" s="2">
        <v>24.61</v>
      </c>
    </row>
    <row r="34" spans="1:2" x14ac:dyDescent="0.3">
      <c r="A34" s="18">
        <v>2008</v>
      </c>
      <c r="B34" s="2">
        <v>18.78</v>
      </c>
    </row>
    <row r="35" spans="1:2" x14ac:dyDescent="0.3">
      <c r="A35" s="18">
        <v>2009</v>
      </c>
      <c r="B35" s="2">
        <v>29.06</v>
      </c>
    </row>
    <row r="36" spans="1:2" x14ac:dyDescent="0.3">
      <c r="A36" s="18">
        <v>2010</v>
      </c>
      <c r="B36" s="2">
        <v>27.42</v>
      </c>
    </row>
    <row r="37" spans="1:2" x14ac:dyDescent="0.3">
      <c r="A37" s="18">
        <v>2011</v>
      </c>
      <c r="B37" s="2">
        <v>30.07</v>
      </c>
    </row>
    <row r="38" spans="1:2" x14ac:dyDescent="0.3">
      <c r="A38" s="18">
        <v>2012</v>
      </c>
      <c r="B38" s="2">
        <v>17.559999999999999</v>
      </c>
    </row>
    <row r="39" spans="1:2" x14ac:dyDescent="0.3">
      <c r="A39" s="18">
        <v>2013</v>
      </c>
      <c r="B39" s="2">
        <v>23.84</v>
      </c>
    </row>
    <row r="40" spans="1:2" x14ac:dyDescent="0.3">
      <c r="A40" s="18">
        <v>2014</v>
      </c>
      <c r="B40" s="2">
        <v>39.51</v>
      </c>
    </row>
    <row r="41" spans="1:2" x14ac:dyDescent="0.3">
      <c r="A41" s="18">
        <v>2015</v>
      </c>
      <c r="B41" s="2">
        <v>45.53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40</v>
      </c>
      <c r="D13" s="7">
        <v>0</v>
      </c>
      <c r="E13" s="7">
        <v>40</v>
      </c>
      <c r="F13" s="8">
        <v>12.67</v>
      </c>
      <c r="G13" s="8">
        <v>51.54</v>
      </c>
      <c r="H13" s="8">
        <v>27.13475</v>
      </c>
      <c r="I13" s="8">
        <v>9.7710404105769726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7.179487179487179E-2</v>
      </c>
    </row>
    <row r="19" spans="2:10" x14ac:dyDescent="0.3">
      <c r="B19" s="3" t="s">
        <v>20</v>
      </c>
      <c r="C19" s="12">
        <v>56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0.52425704485071722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0.11079310344827585</v>
      </c>
    </row>
    <row r="34" spans="2:5" x14ac:dyDescent="0.3">
      <c r="B34" s="14" t="s">
        <v>31</v>
      </c>
      <c r="D34" s="16">
        <v>4.3354166666666617E-2</v>
      </c>
      <c r="E34" s="17">
        <v>0.17891309523809543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410073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2016-10-15T01:40:05Z</dcterms:created>
  <dcterms:modified xsi:type="dcterms:W3CDTF">2018-05-31T21:22:13Z</dcterms:modified>
</cp:coreProperties>
</file>