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48AC8849-F03B-431E-8D84-FCD583EF5FA7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<sst xmlns="http://schemas.openxmlformats.org/spreadsheetml/2006/main" count="42" uniqueCount="40">
  <si>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</si>
  <si>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</si>
  <si>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</si>
  <si>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75295000.xlsx / Sheet = Plan1 / Range = Plan1!$E$1:$E$42 / 41 rows and 1 column</t>
  </si>
  <si>
    <t>Date data: Workbook = 75295000.xlsx / Sheet = Plan1 / Range = Plan1!$B$1:$B$42 / 41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</si>
  <si>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</si>
  <si>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</si>
  <si>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</si>
  <si>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</si>
  <si>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</si>
  <si>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</si>
  <si>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</si>
  <si>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</si>
  <si>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</si>
  <si>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</si>
  <si>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</si>
  <si>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</si>
  <si>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</si>
  <si>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</si>
  <si>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</si>
  <si>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</si>
  <si>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</si>
  <si>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</si>
  <si>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</si>
  <si>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</si>
  <si>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</si>
  <si>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</si>
  <si>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</si>
  <si>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</si>
  <si>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66.34%.</t>
  </si>
  <si>
    <t>Sen's slope:</t>
  </si>
  <si>
    <t>Confidence interval:</t>
  </si>
  <si>
    <t xml:space="preserve"> </t>
  </si>
  <si>
    <r>
      <t>XLSTAT 2016.06.36438  - Mann-Kendall trend tests - Start time: 2016-10-15 at 6:53:51 PM / End time: 2016-10-15 at 6:53:52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</si>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</sst>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tests_HID'!$A$2:$A$42</c:f>
              <c:numCache>
                <c:formatCode>General</c:formatCode>
                <c:ptCount val="4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</c:numCache>
            </c:numRef>
          </c:xVal>
          <c:yVal>
            <c:numRef>
              <c:f>'Mann-Kendall trend tests_HID'!$B$2:$B$42</c:f>
              <c:numCache>
                <c:formatCode>0</c:formatCode>
                <c:ptCount val="41"/>
                <c:pt idx="0">
                  <c:v>61.19</c:v>
                </c:pt>
                <c:pt idx="1">
                  <c:v>44.78</c:v>
                </c:pt>
                <c:pt idx="2">
                  <c:v>53.9</c:v>
                </c:pt>
                <c:pt idx="3">
                  <c:v>27.5</c:v>
                </c:pt>
                <c:pt idx="4">
                  <c:v>70.680000000000007</c:v>
                </c:pt>
                <c:pt idx="5">
                  <c:v>49.67</c:v>
                </c:pt>
                <c:pt idx="6">
                  <c:v>24.36</c:v>
                </c:pt>
                <c:pt idx="7">
                  <c:v>94.99</c:v>
                </c:pt>
                <c:pt idx="8">
                  <c:v>136.13</c:v>
                </c:pt>
                <c:pt idx="9">
                  <c:v>94.53</c:v>
                </c:pt>
                <c:pt idx="10">
                  <c:v>85.46</c:v>
                </c:pt>
                <c:pt idx="11">
                  <c:v>103.45</c:v>
                </c:pt>
                <c:pt idx="12">
                  <c:v>105.58</c:v>
                </c:pt>
                <c:pt idx="13">
                  <c:v>42.83</c:v>
                </c:pt>
                <c:pt idx="14">
                  <c:v>55.85</c:v>
                </c:pt>
                <c:pt idx="15">
                  <c:v>83.28</c:v>
                </c:pt>
                <c:pt idx="16">
                  <c:v>30.74</c:v>
                </c:pt>
                <c:pt idx="17">
                  <c:v>69.040000000000006</c:v>
                </c:pt>
                <c:pt idx="18">
                  <c:v>63.94</c:v>
                </c:pt>
                <c:pt idx="19">
                  <c:v>89.53</c:v>
                </c:pt>
                <c:pt idx="20">
                  <c:v>36.32</c:v>
                </c:pt>
                <c:pt idx="21">
                  <c:v>54.51</c:v>
                </c:pt>
                <c:pt idx="22">
                  <c:v>87.26</c:v>
                </c:pt>
                <c:pt idx="23">
                  <c:v>106.09</c:v>
                </c:pt>
                <c:pt idx="24">
                  <c:v>54.15</c:v>
                </c:pt>
                <c:pt idx="25">
                  <c:v>55.53</c:v>
                </c:pt>
                <c:pt idx="26">
                  <c:v>66.760000000000005</c:v>
                </c:pt>
                <c:pt idx="27">
                  <c:v>127.74</c:v>
                </c:pt>
                <c:pt idx="28">
                  <c:v>69.05</c:v>
                </c:pt>
                <c:pt idx="29">
                  <c:v>32.35</c:v>
                </c:pt>
                <c:pt idx="30">
                  <c:v>78.64</c:v>
                </c:pt>
                <c:pt idx="31">
                  <c:v>36.36</c:v>
                </c:pt>
                <c:pt idx="32">
                  <c:v>57.56</c:v>
                </c:pt>
                <c:pt idx="33">
                  <c:v>47.51</c:v>
                </c:pt>
                <c:pt idx="34">
                  <c:v>73.05</c:v>
                </c:pt>
                <c:pt idx="35">
                  <c:v>77.47</c:v>
                </c:pt>
                <c:pt idx="36">
                  <c:v>56.6</c:v>
                </c:pt>
                <c:pt idx="37">
                  <c:v>44.03</c:v>
                </c:pt>
                <c:pt idx="38">
                  <c:v>53.89</c:v>
                </c:pt>
                <c:pt idx="39">
                  <c:v>97.02</c:v>
                </c:pt>
                <c:pt idx="40">
                  <c:v>115.84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B-4AFF-9C7D-3F30D41C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63296"/>
        <c:axId val="142337152"/>
      </c:scatterChart>
      <c:valAx>
        <c:axId val="251063296"/>
        <c:scaling>
          <c:orientation val="minMax"/>
          <c:max val="202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42337152"/>
        <c:crosses val="autoZero"/>
        <c:crossBetween val="midCat"/>
      </c:valAx>
      <c:valAx>
        <c:axId val="142337152"/>
        <c:scaling>
          <c:orientation val="minMax"/>
          <c:max val="14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106329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86014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RefEditT,RefEdit0,Plan1!$E$1:$E$42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RefEditDate,RefEdit0,Plan1!$B$1:$B$42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186014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37" zoomScale="70" zoomScaleNormal="70" workbookViewId="0">
      <selection activeCell="G48" sqref="G48:N62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5.332031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128</v>
      </c>
      <c r="B2">
        <v>1975</v>
      </c>
      <c r="C2" s="19">
        <v>27652</v>
      </c>
      <c r="D2">
        <v>367.17</v>
      </c>
      <c r="E2" s="18">
        <f>C2-DATE(YEAR(C2),1,0)</f>
        <v>258</v>
      </c>
      <c r="F2">
        <f>DATE(YEAR(C2)+1,1,1)-DATE(YEAR(C2),1,1)</f>
        <v>365</v>
      </c>
      <c r="G2">
        <f>E2*(2*PI()/F2)</f>
        <v>4.4412652308283098</v>
      </c>
      <c r="H2">
        <f>COS(G2)</f>
        <v>-0.26781430516217486</v>
      </c>
      <c r="I2">
        <f>SIN(G2)</f>
        <v>-0.9634705485641486</v>
      </c>
    </row>
    <row r="3" spans="1:9" x14ac:dyDescent="0.3">
      <c r="A3">
        <v>140</v>
      </c>
      <c r="B3">
        <v>1976</v>
      </c>
      <c r="C3" s="19">
        <v>27982</v>
      </c>
      <c r="D3">
        <v>423</v>
      </c>
      <c r="E3" s="18">
        <f t="shared" ref="E3:E42" si="0">C3-DATE(YEAR(C3),1,0)</f>
        <v>223</v>
      </c>
      <c r="F3">
        <f t="shared" ref="F3:F42" si="1">DATE(YEAR(C3)+1,1,1)-DATE(YEAR(C3),1,1)</f>
        <v>366</v>
      </c>
      <c r="G3">
        <f t="shared" ref="G3:G42" si="2">E3*(2*PI()/F3)</f>
        <v>3.8282795724072343</v>
      </c>
      <c r="H3">
        <f t="shared" ref="H3:H42" si="3">COS(G3)</f>
        <v>-0.77335067770972998</v>
      </c>
      <c r="I3">
        <f t="shared" ref="I3:I42" si="4">SIN(G3)</f>
        <v>-0.63397849276288654</v>
      </c>
    </row>
    <row r="4" spans="1:9" x14ac:dyDescent="0.3">
      <c r="A4">
        <v>152</v>
      </c>
      <c r="B4">
        <v>1977</v>
      </c>
      <c r="C4" s="19">
        <v>28385</v>
      </c>
      <c r="D4">
        <v>358.02</v>
      </c>
      <c r="E4" s="18">
        <f t="shared" si="0"/>
        <v>260</v>
      </c>
      <c r="F4">
        <f t="shared" si="1"/>
        <v>365</v>
      </c>
      <c r="G4">
        <f t="shared" si="2"/>
        <v>4.4756936434703896</v>
      </c>
      <c r="H4">
        <f t="shared" si="3"/>
        <v>-0.23449138957041052</v>
      </c>
      <c r="I4">
        <f t="shared" si="4"/>
        <v>-0.97211819662906118</v>
      </c>
    </row>
    <row r="5" spans="1:9" x14ac:dyDescent="0.3">
      <c r="A5">
        <v>164</v>
      </c>
      <c r="B5">
        <v>1978</v>
      </c>
      <c r="C5" s="19">
        <v>28814</v>
      </c>
      <c r="D5">
        <v>880</v>
      </c>
      <c r="E5" s="18">
        <f t="shared" si="0"/>
        <v>324</v>
      </c>
      <c r="F5">
        <f t="shared" si="1"/>
        <v>365</v>
      </c>
      <c r="G5">
        <f t="shared" si="2"/>
        <v>5.5774028480169475</v>
      </c>
      <c r="H5">
        <f t="shared" si="3"/>
        <v>0.76110425866077425</v>
      </c>
      <c r="I5">
        <f t="shared" si="4"/>
        <v>-0.64862956103498182</v>
      </c>
    </row>
    <row r="6" spans="1:9" x14ac:dyDescent="0.3">
      <c r="A6">
        <v>176</v>
      </c>
      <c r="B6">
        <v>1979</v>
      </c>
      <c r="C6" s="19">
        <v>29135</v>
      </c>
      <c r="D6">
        <v>758.2</v>
      </c>
      <c r="E6" s="18">
        <f t="shared" si="0"/>
        <v>280</v>
      </c>
      <c r="F6">
        <f t="shared" si="1"/>
        <v>365</v>
      </c>
      <c r="G6">
        <f t="shared" si="2"/>
        <v>4.8199777698911888</v>
      </c>
      <c r="H6">
        <f t="shared" si="3"/>
        <v>0.10738134666416217</v>
      </c>
      <c r="I6">
        <f t="shared" si="4"/>
        <v>-0.99421790689395206</v>
      </c>
    </row>
    <row r="7" spans="1:9" x14ac:dyDescent="0.3">
      <c r="A7">
        <v>188</v>
      </c>
      <c r="B7">
        <v>1980</v>
      </c>
      <c r="C7" s="19">
        <v>29518</v>
      </c>
      <c r="D7">
        <v>555.79999999999995</v>
      </c>
      <c r="E7" s="18">
        <f t="shared" si="0"/>
        <v>298</v>
      </c>
      <c r="F7">
        <f t="shared" si="1"/>
        <v>366</v>
      </c>
      <c r="G7">
        <f t="shared" si="2"/>
        <v>5.1158175451899366</v>
      </c>
      <c r="H7">
        <f t="shared" si="3"/>
        <v>0.39257396461417188</v>
      </c>
      <c r="I7">
        <f t="shared" si="4"/>
        <v>-0.91972043703894657</v>
      </c>
    </row>
    <row r="8" spans="1:9" x14ac:dyDescent="0.3">
      <c r="A8">
        <v>200</v>
      </c>
      <c r="B8">
        <v>1981</v>
      </c>
      <c r="C8" s="19">
        <v>29854</v>
      </c>
      <c r="D8">
        <v>224.52</v>
      </c>
      <c r="E8" s="18">
        <f t="shared" si="0"/>
        <v>268</v>
      </c>
      <c r="F8">
        <f t="shared" si="1"/>
        <v>365</v>
      </c>
      <c r="G8">
        <f t="shared" si="2"/>
        <v>4.6134072940387094</v>
      </c>
      <c r="H8">
        <f t="shared" si="3"/>
        <v>-9.8820138732872112E-2</v>
      </c>
      <c r="I8">
        <f t="shared" si="4"/>
        <v>-0.99510531110069744</v>
      </c>
    </row>
    <row r="9" spans="1:9" x14ac:dyDescent="0.3">
      <c r="A9">
        <v>212</v>
      </c>
      <c r="B9">
        <v>1982</v>
      </c>
      <c r="C9" s="19">
        <v>30171</v>
      </c>
      <c r="D9">
        <v>813.86</v>
      </c>
      <c r="E9" s="18">
        <f t="shared" si="0"/>
        <v>220</v>
      </c>
      <c r="F9">
        <f t="shared" si="1"/>
        <v>365</v>
      </c>
      <c r="G9">
        <f t="shared" si="2"/>
        <v>3.7871253906287916</v>
      </c>
      <c r="H9">
        <f t="shared" si="3"/>
        <v>-0.79877937288636502</v>
      </c>
      <c r="I9">
        <f t="shared" si="4"/>
        <v>-0.60162406322492235</v>
      </c>
    </row>
    <row r="10" spans="1:9" x14ac:dyDescent="0.3">
      <c r="A10">
        <v>224</v>
      </c>
      <c r="B10">
        <v>1983</v>
      </c>
      <c r="C10" s="19">
        <v>30505</v>
      </c>
      <c r="D10">
        <v>881.92</v>
      </c>
      <c r="E10" s="18">
        <f t="shared" si="0"/>
        <v>189</v>
      </c>
      <c r="F10">
        <f t="shared" si="1"/>
        <v>365</v>
      </c>
      <c r="G10">
        <f t="shared" si="2"/>
        <v>3.2534849946765525</v>
      </c>
      <c r="H10">
        <f t="shared" si="3"/>
        <v>-0.99374658043617814</v>
      </c>
      <c r="I10">
        <f t="shared" si="4"/>
        <v>-0.11165900712169399</v>
      </c>
    </row>
    <row r="11" spans="1:9" x14ac:dyDescent="0.3">
      <c r="A11">
        <v>236</v>
      </c>
      <c r="B11">
        <v>1984</v>
      </c>
      <c r="C11" s="19">
        <v>30873</v>
      </c>
      <c r="D11">
        <v>714.25</v>
      </c>
      <c r="E11" s="18">
        <f t="shared" si="0"/>
        <v>192</v>
      </c>
      <c r="F11">
        <f t="shared" si="1"/>
        <v>366</v>
      </c>
      <c r="G11">
        <f t="shared" si="2"/>
        <v>3.2960972103237172</v>
      </c>
      <c r="H11">
        <f t="shared" si="3"/>
        <v>-0.98808789609107717</v>
      </c>
      <c r="I11">
        <f t="shared" si="4"/>
        <v>-0.15389057670406148</v>
      </c>
    </row>
    <row r="12" spans="1:9" x14ac:dyDescent="0.3">
      <c r="A12">
        <v>248</v>
      </c>
      <c r="B12">
        <v>1985</v>
      </c>
      <c r="C12" s="19">
        <v>31264</v>
      </c>
      <c r="D12">
        <v>548</v>
      </c>
      <c r="E12" s="18">
        <f t="shared" si="0"/>
        <v>217</v>
      </c>
      <c r="F12">
        <f t="shared" si="1"/>
        <v>365</v>
      </c>
      <c r="G12">
        <f t="shared" si="2"/>
        <v>3.7354827716656716</v>
      </c>
      <c r="H12">
        <f t="shared" si="3"/>
        <v>-0.82877008717450396</v>
      </c>
      <c r="I12">
        <f t="shared" si="4"/>
        <v>-0.55958926241017626</v>
      </c>
    </row>
    <row r="13" spans="1:9" x14ac:dyDescent="0.3">
      <c r="A13">
        <v>260</v>
      </c>
      <c r="B13">
        <v>1986</v>
      </c>
      <c r="C13" s="19">
        <v>31744</v>
      </c>
      <c r="D13">
        <v>880</v>
      </c>
      <c r="E13" s="18">
        <f t="shared" si="0"/>
        <v>332</v>
      </c>
      <c r="F13">
        <f t="shared" si="1"/>
        <v>365</v>
      </c>
      <c r="G13">
        <f t="shared" si="2"/>
        <v>5.7151164985852674</v>
      </c>
      <c r="H13">
        <f t="shared" si="3"/>
        <v>0.84294153735478272</v>
      </c>
      <c r="I13">
        <f t="shared" si="4"/>
        <v>-0.53800517153829996</v>
      </c>
    </row>
    <row r="14" spans="1:9" x14ac:dyDescent="0.3">
      <c r="A14">
        <v>272</v>
      </c>
      <c r="B14">
        <v>1987</v>
      </c>
      <c r="C14" s="19">
        <v>31988</v>
      </c>
      <c r="D14">
        <v>880</v>
      </c>
      <c r="E14" s="18">
        <f t="shared" si="0"/>
        <v>211</v>
      </c>
      <c r="F14">
        <f t="shared" si="1"/>
        <v>365</v>
      </c>
      <c r="G14">
        <f t="shared" si="2"/>
        <v>3.6321975337394319</v>
      </c>
      <c r="H14">
        <f t="shared" si="3"/>
        <v>-0.88204802495585377</v>
      </c>
      <c r="I14">
        <f t="shared" si="4"/>
        <v>-0.47115950767386355</v>
      </c>
    </row>
    <row r="15" spans="1:9" x14ac:dyDescent="0.3">
      <c r="A15">
        <v>284</v>
      </c>
      <c r="B15">
        <v>1988</v>
      </c>
      <c r="C15" s="19">
        <v>32413</v>
      </c>
      <c r="D15">
        <v>670</v>
      </c>
      <c r="E15" s="18">
        <f t="shared" si="0"/>
        <v>271</v>
      </c>
      <c r="F15">
        <f t="shared" si="1"/>
        <v>366</v>
      </c>
      <c r="G15">
        <f t="shared" si="2"/>
        <v>4.6523038749881636</v>
      </c>
      <c r="H15">
        <f t="shared" si="3"/>
        <v>-6.0048958514948493E-2</v>
      </c>
      <c r="I15">
        <f t="shared" si="4"/>
        <v>-0.99819543305971403</v>
      </c>
    </row>
    <row r="16" spans="1:9" x14ac:dyDescent="0.3">
      <c r="A16">
        <v>296</v>
      </c>
      <c r="B16">
        <v>1989</v>
      </c>
      <c r="C16" s="19">
        <v>32776</v>
      </c>
      <c r="D16">
        <v>880</v>
      </c>
      <c r="E16" s="18">
        <f t="shared" si="0"/>
        <v>268</v>
      </c>
      <c r="F16">
        <f t="shared" si="1"/>
        <v>365</v>
      </c>
      <c r="G16">
        <f t="shared" si="2"/>
        <v>4.6134072940387094</v>
      </c>
      <c r="H16">
        <f t="shared" si="3"/>
        <v>-9.8820138732872112E-2</v>
      </c>
      <c r="I16">
        <f t="shared" si="4"/>
        <v>-0.99510531110069744</v>
      </c>
    </row>
    <row r="17" spans="1:9" x14ac:dyDescent="0.3">
      <c r="A17">
        <v>308</v>
      </c>
      <c r="B17">
        <v>1990</v>
      </c>
      <c r="C17" s="19">
        <v>33028</v>
      </c>
      <c r="D17">
        <v>573</v>
      </c>
      <c r="E17" s="18">
        <f t="shared" si="0"/>
        <v>155</v>
      </c>
      <c r="F17">
        <f t="shared" si="1"/>
        <v>365</v>
      </c>
      <c r="G17">
        <f t="shared" si="2"/>
        <v>2.6682019797611938</v>
      </c>
      <c r="H17">
        <f t="shared" si="3"/>
        <v>-0.89002757643467645</v>
      </c>
      <c r="I17">
        <f t="shared" si="4"/>
        <v>0.45590669350845919</v>
      </c>
    </row>
    <row r="18" spans="1:9" x14ac:dyDescent="0.3">
      <c r="A18">
        <v>320</v>
      </c>
      <c r="B18">
        <v>1991</v>
      </c>
      <c r="C18" s="19">
        <v>33409</v>
      </c>
      <c r="D18">
        <v>319.39999999999998</v>
      </c>
      <c r="E18" s="18">
        <f t="shared" si="0"/>
        <v>171</v>
      </c>
      <c r="F18">
        <f t="shared" si="1"/>
        <v>365</v>
      </c>
      <c r="G18">
        <f t="shared" si="2"/>
        <v>2.9436292808978335</v>
      </c>
      <c r="H18">
        <f t="shared" si="3"/>
        <v>-0.98046916036163201</v>
      </c>
      <c r="I18">
        <f t="shared" si="4"/>
        <v>0.19667288979357647</v>
      </c>
    </row>
    <row r="19" spans="1:9" x14ac:dyDescent="0.3">
      <c r="A19">
        <v>332</v>
      </c>
      <c r="B19">
        <v>1992</v>
      </c>
      <c r="C19" s="19">
        <v>33751</v>
      </c>
      <c r="D19">
        <v>880</v>
      </c>
      <c r="E19" s="18">
        <f t="shared" si="0"/>
        <v>148</v>
      </c>
      <c r="F19">
        <f t="shared" si="1"/>
        <v>366</v>
      </c>
      <c r="G19">
        <f t="shared" si="2"/>
        <v>2.5407415996245319</v>
      </c>
      <c r="H19">
        <f t="shared" si="3"/>
        <v>-0.82485477485942416</v>
      </c>
      <c r="I19">
        <f t="shared" si="4"/>
        <v>0.56534467397474308</v>
      </c>
    </row>
    <row r="20" spans="1:9" x14ac:dyDescent="0.3">
      <c r="A20">
        <v>344</v>
      </c>
      <c r="B20">
        <v>1993</v>
      </c>
      <c r="C20" s="19">
        <v>34311</v>
      </c>
      <c r="D20">
        <v>494.9</v>
      </c>
      <c r="E20" s="18">
        <f t="shared" si="0"/>
        <v>342</v>
      </c>
      <c r="F20">
        <f t="shared" si="1"/>
        <v>365</v>
      </c>
      <c r="G20">
        <f t="shared" si="2"/>
        <v>5.887258561795667</v>
      </c>
      <c r="H20">
        <f t="shared" si="3"/>
        <v>0.92263954884048749</v>
      </c>
      <c r="I20">
        <f t="shared" si="4"/>
        <v>-0.38566340624360745</v>
      </c>
    </row>
    <row r="21" spans="1:9" x14ac:dyDescent="0.3">
      <c r="A21">
        <v>356</v>
      </c>
      <c r="B21">
        <v>1994</v>
      </c>
      <c r="C21" s="19">
        <v>34523</v>
      </c>
      <c r="D21">
        <v>848.5</v>
      </c>
      <c r="E21" s="18">
        <f t="shared" si="0"/>
        <v>189</v>
      </c>
      <c r="F21">
        <f t="shared" si="1"/>
        <v>365</v>
      </c>
      <c r="G21">
        <f t="shared" si="2"/>
        <v>3.2534849946765525</v>
      </c>
      <c r="H21">
        <f t="shared" si="3"/>
        <v>-0.99374658043617814</v>
      </c>
      <c r="I21">
        <f t="shared" si="4"/>
        <v>-0.11165900712169399</v>
      </c>
    </row>
    <row r="22" spans="1:9" x14ac:dyDescent="0.3">
      <c r="A22">
        <v>368</v>
      </c>
      <c r="B22">
        <v>1995</v>
      </c>
      <c r="C22" s="19">
        <v>34978</v>
      </c>
      <c r="D22">
        <v>272.2</v>
      </c>
      <c r="E22" s="18">
        <f t="shared" si="0"/>
        <v>279</v>
      </c>
      <c r="F22">
        <f t="shared" si="1"/>
        <v>365</v>
      </c>
      <c r="G22">
        <f t="shared" si="2"/>
        <v>4.8027635635701493</v>
      </c>
      <c r="H22">
        <f t="shared" si="3"/>
        <v>9.0251610031040694E-2</v>
      </c>
      <c r="I22">
        <f t="shared" si="4"/>
        <v>-0.99591899614717916</v>
      </c>
    </row>
    <row r="23" spans="1:9" x14ac:dyDescent="0.3">
      <c r="A23">
        <v>380</v>
      </c>
      <c r="B23">
        <v>1996</v>
      </c>
      <c r="C23" s="19">
        <v>35106</v>
      </c>
      <c r="D23">
        <v>546</v>
      </c>
      <c r="E23" s="18">
        <f t="shared" si="0"/>
        <v>42</v>
      </c>
      <c r="F23">
        <f t="shared" si="1"/>
        <v>366</v>
      </c>
      <c r="G23">
        <f t="shared" si="2"/>
        <v>0.72102126475831319</v>
      </c>
      <c r="H23">
        <f t="shared" si="3"/>
        <v>0.75113193087051988</v>
      </c>
      <c r="I23">
        <f t="shared" si="4"/>
        <v>0.66015212067123175</v>
      </c>
    </row>
    <row r="24" spans="1:9" x14ac:dyDescent="0.3">
      <c r="A24">
        <v>392</v>
      </c>
      <c r="B24">
        <v>1997</v>
      </c>
      <c r="C24" s="19">
        <v>35717</v>
      </c>
      <c r="D24">
        <v>880</v>
      </c>
      <c r="E24" s="18">
        <f t="shared" si="0"/>
        <v>287</v>
      </c>
      <c r="F24">
        <f t="shared" si="1"/>
        <v>365</v>
      </c>
      <c r="G24">
        <f t="shared" si="2"/>
        <v>4.9404772141384692</v>
      </c>
      <c r="H24">
        <f t="shared" si="3"/>
        <v>0.22611568550828803</v>
      </c>
      <c r="I24">
        <f t="shared" si="4"/>
        <v>-0.97410045517242061</v>
      </c>
    </row>
    <row r="25" spans="1:9" x14ac:dyDescent="0.3">
      <c r="A25">
        <v>404</v>
      </c>
      <c r="B25">
        <v>1998</v>
      </c>
      <c r="C25" s="19">
        <v>35796</v>
      </c>
      <c r="D25">
        <v>820.4</v>
      </c>
      <c r="E25" s="18">
        <f t="shared" si="0"/>
        <v>1</v>
      </c>
      <c r="F25">
        <f t="shared" si="1"/>
        <v>365</v>
      </c>
      <c r="G25">
        <f t="shared" si="2"/>
        <v>1.7214206321039961E-2</v>
      </c>
      <c r="H25">
        <f t="shared" si="3"/>
        <v>0.99985183920911624</v>
      </c>
      <c r="I25">
        <f t="shared" si="4"/>
        <v>1.7213356155834685E-2</v>
      </c>
    </row>
    <row r="26" spans="1:9" x14ac:dyDescent="0.3">
      <c r="A26">
        <v>416</v>
      </c>
      <c r="B26">
        <v>1999</v>
      </c>
      <c r="C26" s="19">
        <v>36449</v>
      </c>
      <c r="D26">
        <v>414.5</v>
      </c>
      <c r="E26" s="18">
        <f t="shared" si="0"/>
        <v>289</v>
      </c>
      <c r="F26">
        <f t="shared" si="1"/>
        <v>365</v>
      </c>
      <c r="G26">
        <f t="shared" si="2"/>
        <v>4.9749056267805489</v>
      </c>
      <c r="H26">
        <f t="shared" si="3"/>
        <v>0.25951179706979943</v>
      </c>
      <c r="I26">
        <f t="shared" si="4"/>
        <v>-0.965739937654855</v>
      </c>
    </row>
    <row r="27" spans="1:9" x14ac:dyDescent="0.3">
      <c r="A27">
        <v>428</v>
      </c>
      <c r="B27">
        <v>2000</v>
      </c>
      <c r="C27" s="19">
        <v>36813</v>
      </c>
      <c r="D27">
        <v>730.9</v>
      </c>
      <c r="E27" s="18">
        <f t="shared" si="0"/>
        <v>288</v>
      </c>
      <c r="F27">
        <f t="shared" si="1"/>
        <v>366</v>
      </c>
      <c r="G27">
        <f t="shared" si="2"/>
        <v>4.9441458154855757</v>
      </c>
      <c r="H27">
        <f t="shared" si="3"/>
        <v>0.22968774213179508</v>
      </c>
      <c r="I27">
        <f t="shared" si="4"/>
        <v>-0.97326437370038266</v>
      </c>
    </row>
    <row r="28" spans="1:9" x14ac:dyDescent="0.3">
      <c r="A28">
        <v>440</v>
      </c>
      <c r="B28">
        <v>2001</v>
      </c>
      <c r="C28" s="19">
        <v>37011</v>
      </c>
      <c r="D28">
        <v>520</v>
      </c>
      <c r="E28" s="18">
        <f t="shared" si="0"/>
        <v>120</v>
      </c>
      <c r="F28">
        <f t="shared" si="1"/>
        <v>365</v>
      </c>
      <c r="G28">
        <f t="shared" si="2"/>
        <v>2.0657047585247952</v>
      </c>
      <c r="H28">
        <f t="shared" si="3"/>
        <v>-0.47495107206704995</v>
      </c>
      <c r="I28">
        <f t="shared" si="4"/>
        <v>0.88001220397353574</v>
      </c>
    </row>
    <row r="29" spans="1:9" x14ac:dyDescent="0.3">
      <c r="A29">
        <v>452</v>
      </c>
      <c r="B29">
        <v>2002</v>
      </c>
      <c r="C29" s="19">
        <v>37542</v>
      </c>
      <c r="D29">
        <v>699.4</v>
      </c>
      <c r="E29" s="18">
        <f t="shared" si="0"/>
        <v>286</v>
      </c>
      <c r="F29">
        <f t="shared" si="1"/>
        <v>365</v>
      </c>
      <c r="G29">
        <f t="shared" si="2"/>
        <v>4.9232630078174289</v>
      </c>
      <c r="H29">
        <f t="shared" si="3"/>
        <v>0.209314645963048</v>
      </c>
      <c r="I29">
        <f t="shared" si="4"/>
        <v>-0.97784834150565692</v>
      </c>
    </row>
    <row r="30" spans="1:9" x14ac:dyDescent="0.3">
      <c r="A30">
        <v>464</v>
      </c>
      <c r="B30">
        <v>2003</v>
      </c>
      <c r="C30" s="19">
        <v>37972</v>
      </c>
      <c r="D30">
        <v>660</v>
      </c>
      <c r="E30" s="18">
        <f t="shared" si="0"/>
        <v>351</v>
      </c>
      <c r="F30">
        <f t="shared" si="1"/>
        <v>365</v>
      </c>
      <c r="G30">
        <f t="shared" si="2"/>
        <v>6.0421864186850263</v>
      </c>
      <c r="H30">
        <f t="shared" si="3"/>
        <v>0.97110005188295023</v>
      </c>
      <c r="I30">
        <f t="shared" si="4"/>
        <v>-0.23867276600595083</v>
      </c>
    </row>
    <row r="31" spans="1:9" x14ac:dyDescent="0.3">
      <c r="A31">
        <v>476</v>
      </c>
      <c r="B31">
        <v>2004</v>
      </c>
      <c r="C31" s="19">
        <v>38302</v>
      </c>
      <c r="D31">
        <v>260.60000000000002</v>
      </c>
      <c r="E31" s="18">
        <f t="shared" si="0"/>
        <v>316</v>
      </c>
      <c r="F31">
        <f t="shared" si="1"/>
        <v>366</v>
      </c>
      <c r="G31">
        <f t="shared" si="2"/>
        <v>5.4248266586577847</v>
      </c>
      <c r="H31">
        <f t="shared" si="3"/>
        <v>0.65368047477200564</v>
      </c>
      <c r="I31">
        <f t="shared" si="4"/>
        <v>-0.75677066334646281</v>
      </c>
    </row>
    <row r="32" spans="1:9" x14ac:dyDescent="0.3">
      <c r="A32">
        <v>488</v>
      </c>
      <c r="B32">
        <v>2005</v>
      </c>
      <c r="C32" s="19">
        <v>38520</v>
      </c>
      <c r="D32">
        <v>741.4</v>
      </c>
      <c r="E32" s="18">
        <f t="shared" si="0"/>
        <v>168</v>
      </c>
      <c r="F32">
        <f t="shared" si="1"/>
        <v>365</v>
      </c>
      <c r="G32">
        <f t="shared" si="2"/>
        <v>2.8919866619347134</v>
      </c>
      <c r="H32">
        <f t="shared" si="3"/>
        <v>-0.96900982572440608</v>
      </c>
      <c r="I32">
        <f t="shared" si="4"/>
        <v>0.24702218048093594</v>
      </c>
    </row>
    <row r="33" spans="1:9" x14ac:dyDescent="0.3">
      <c r="A33">
        <v>1</v>
      </c>
      <c r="B33">
        <v>2006</v>
      </c>
      <c r="C33" s="19">
        <v>39029</v>
      </c>
      <c r="D33">
        <v>369</v>
      </c>
      <c r="E33" s="18">
        <f t="shared" si="0"/>
        <v>312</v>
      </c>
      <c r="F33">
        <f t="shared" si="1"/>
        <v>365</v>
      </c>
      <c r="G33">
        <f t="shared" si="2"/>
        <v>5.3708323721644682</v>
      </c>
      <c r="H33">
        <f t="shared" si="3"/>
        <v>0.61188640126872418</v>
      </c>
      <c r="I33">
        <f t="shared" si="4"/>
        <v>-0.79094565675677742</v>
      </c>
    </row>
    <row r="34" spans="1:9" x14ac:dyDescent="0.3">
      <c r="A34">
        <v>13</v>
      </c>
      <c r="B34">
        <v>2007</v>
      </c>
      <c r="C34" s="19">
        <v>39349</v>
      </c>
      <c r="D34">
        <v>880</v>
      </c>
      <c r="E34" s="18">
        <f t="shared" si="0"/>
        <v>267</v>
      </c>
      <c r="F34">
        <f t="shared" si="1"/>
        <v>365</v>
      </c>
      <c r="G34">
        <f t="shared" si="2"/>
        <v>4.59619308771767</v>
      </c>
      <c r="H34">
        <f t="shared" si="3"/>
        <v>-0.11593459959550066</v>
      </c>
      <c r="I34">
        <f t="shared" si="4"/>
        <v>-0.99325684926741431</v>
      </c>
    </row>
    <row r="35" spans="1:9" x14ac:dyDescent="0.3">
      <c r="A35">
        <v>25</v>
      </c>
      <c r="B35">
        <v>2008</v>
      </c>
      <c r="C35" s="19">
        <v>39748</v>
      </c>
      <c r="D35">
        <v>583</v>
      </c>
      <c r="E35" s="18">
        <f t="shared" si="0"/>
        <v>301</v>
      </c>
      <c r="F35">
        <f t="shared" si="1"/>
        <v>366</v>
      </c>
      <c r="G35">
        <f t="shared" si="2"/>
        <v>5.1673190641012443</v>
      </c>
      <c r="H35">
        <f t="shared" si="3"/>
        <v>0.43939950965914132</v>
      </c>
      <c r="I35">
        <f t="shared" si="4"/>
        <v>-0.89829175155475305</v>
      </c>
    </row>
    <row r="36" spans="1:9" x14ac:dyDescent="0.3">
      <c r="A36">
        <v>37</v>
      </c>
      <c r="B36">
        <v>2009</v>
      </c>
      <c r="C36" s="19">
        <v>40141</v>
      </c>
      <c r="D36">
        <v>452.8</v>
      </c>
      <c r="E36" s="18">
        <f t="shared" si="0"/>
        <v>328</v>
      </c>
      <c r="F36">
        <f t="shared" si="1"/>
        <v>365</v>
      </c>
      <c r="G36">
        <f t="shared" si="2"/>
        <v>5.646259673301107</v>
      </c>
      <c r="H36">
        <f t="shared" si="3"/>
        <v>0.80392796183282078</v>
      </c>
      <c r="I36">
        <f t="shared" si="4"/>
        <v>-0.59472668696076403</v>
      </c>
    </row>
    <row r="37" spans="1:9" x14ac:dyDescent="0.3">
      <c r="A37">
        <v>48</v>
      </c>
      <c r="B37">
        <v>2010</v>
      </c>
      <c r="C37" s="19">
        <v>40199</v>
      </c>
      <c r="D37">
        <v>611</v>
      </c>
      <c r="E37" s="18">
        <f t="shared" si="0"/>
        <v>21</v>
      </c>
      <c r="F37">
        <f t="shared" si="1"/>
        <v>365</v>
      </c>
      <c r="G37">
        <f t="shared" si="2"/>
        <v>0.36149833274183918</v>
      </c>
      <c r="H37">
        <f t="shared" si="3"/>
        <v>0.93536794931314826</v>
      </c>
      <c r="I37">
        <f t="shared" si="4"/>
        <v>0.35367612217637157</v>
      </c>
    </row>
    <row r="38" spans="1:9" x14ac:dyDescent="0.3">
      <c r="A38">
        <v>60</v>
      </c>
      <c r="B38">
        <v>2011</v>
      </c>
      <c r="C38" s="19">
        <v>40746</v>
      </c>
      <c r="D38">
        <v>473</v>
      </c>
      <c r="E38" s="18">
        <f t="shared" si="0"/>
        <v>203</v>
      </c>
      <c r="F38">
        <f t="shared" si="1"/>
        <v>365</v>
      </c>
      <c r="G38">
        <f t="shared" si="2"/>
        <v>3.494483883171112</v>
      </c>
      <c r="H38">
        <f t="shared" si="3"/>
        <v>-0.93837739174086432</v>
      </c>
      <c r="I38">
        <f t="shared" si="4"/>
        <v>-0.34561231267073284</v>
      </c>
    </row>
    <row r="39" spans="1:9" x14ac:dyDescent="0.3">
      <c r="A39">
        <v>72</v>
      </c>
      <c r="B39">
        <v>2012</v>
      </c>
      <c r="C39" s="19">
        <v>41257</v>
      </c>
      <c r="D39">
        <v>631</v>
      </c>
      <c r="E39" s="18">
        <f t="shared" si="0"/>
        <v>349</v>
      </c>
      <c r="F39">
        <f t="shared" si="1"/>
        <v>366</v>
      </c>
      <c r="G39">
        <f t="shared" si="2"/>
        <v>5.991343366682174</v>
      </c>
      <c r="H39">
        <f t="shared" si="3"/>
        <v>0.95771554328878028</v>
      </c>
      <c r="I39">
        <f t="shared" si="4"/>
        <v>-0.28771676722616696</v>
      </c>
    </row>
    <row r="40" spans="1:9" x14ac:dyDescent="0.3">
      <c r="A40">
        <v>84</v>
      </c>
      <c r="B40">
        <v>2013</v>
      </c>
      <c r="C40" s="19">
        <v>41283</v>
      </c>
      <c r="D40">
        <v>329</v>
      </c>
      <c r="E40" s="18">
        <f t="shared" si="0"/>
        <v>9</v>
      </c>
      <c r="F40">
        <f t="shared" si="1"/>
        <v>365</v>
      </c>
      <c r="G40">
        <f t="shared" si="2"/>
        <v>0.15492785688935964</v>
      </c>
      <c r="H40">
        <f t="shared" si="3"/>
        <v>0.98802266566369756</v>
      </c>
      <c r="I40">
        <f t="shared" si="4"/>
        <v>0.15430882066428114</v>
      </c>
    </row>
    <row r="41" spans="1:9" x14ac:dyDescent="0.3">
      <c r="A41">
        <v>96</v>
      </c>
      <c r="B41">
        <v>2014</v>
      </c>
      <c r="C41" s="19">
        <v>41912</v>
      </c>
      <c r="D41">
        <v>640.5</v>
      </c>
      <c r="E41" s="18">
        <f t="shared" si="0"/>
        <v>273</v>
      </c>
      <c r="F41">
        <f t="shared" si="1"/>
        <v>365</v>
      </c>
      <c r="G41">
        <f t="shared" si="2"/>
        <v>4.6994783256439092</v>
      </c>
      <c r="H41">
        <f t="shared" si="3"/>
        <v>-1.2910296075009731E-2</v>
      </c>
      <c r="I41">
        <f t="shared" si="4"/>
        <v>-0.99991665865473789</v>
      </c>
    </row>
    <row r="42" spans="1:9" x14ac:dyDescent="0.3">
      <c r="A42">
        <v>108</v>
      </c>
      <c r="B42">
        <v>2015</v>
      </c>
      <c r="C42" s="19">
        <v>42181</v>
      </c>
      <c r="D42">
        <v>522</v>
      </c>
      <c r="E42" s="18">
        <f t="shared" si="0"/>
        <v>177</v>
      </c>
      <c r="F42">
        <f t="shared" si="1"/>
        <v>365</v>
      </c>
      <c r="G42">
        <f t="shared" si="2"/>
        <v>3.0469145188240732</v>
      </c>
      <c r="H42">
        <f t="shared" si="3"/>
        <v>-0.99552137241447525</v>
      </c>
      <c r="I42">
        <f t="shared" si="4"/>
        <v>9.4536749817199561E-2</v>
      </c>
    </row>
    <row r="43" spans="1:9" x14ac:dyDescent="0.3">
      <c r="E43" s="18"/>
    </row>
    <row r="44" spans="1:9" x14ac:dyDescent="0.3">
      <c r="E44" s="18"/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1975</v>
      </c>
      <c r="B2" s="2">
        <v>61.19</v>
      </c>
    </row>
    <row r="3" spans="1:2" x14ac:dyDescent="0.3">
      <c r="A3" s="18">
        <v>1976</v>
      </c>
      <c r="B3" s="2">
        <v>44.78</v>
      </c>
    </row>
    <row r="4" spans="1:2" x14ac:dyDescent="0.3">
      <c r="A4" s="18">
        <v>1977</v>
      </c>
      <c r="B4" s="2">
        <v>53.9</v>
      </c>
    </row>
    <row r="5" spans="1:2" x14ac:dyDescent="0.3">
      <c r="A5" s="18">
        <v>1978</v>
      </c>
      <c r="B5" s="2">
        <v>27.5</v>
      </c>
    </row>
    <row r="6" spans="1:2" x14ac:dyDescent="0.3">
      <c r="A6" s="18">
        <v>1979</v>
      </c>
      <c r="B6" s="2">
        <v>70.680000000000007</v>
      </c>
    </row>
    <row r="7" spans="1:2" x14ac:dyDescent="0.3">
      <c r="A7" s="18">
        <v>1980</v>
      </c>
      <c r="B7" s="2">
        <v>49.67</v>
      </c>
    </row>
    <row r="8" spans="1:2" x14ac:dyDescent="0.3">
      <c r="A8" s="18">
        <v>1981</v>
      </c>
      <c r="B8" s="2">
        <v>24.36</v>
      </c>
    </row>
    <row r="9" spans="1:2" x14ac:dyDescent="0.3">
      <c r="A9" s="18">
        <v>1982</v>
      </c>
      <c r="B9" s="2">
        <v>94.99</v>
      </c>
    </row>
    <row r="10" spans="1:2" x14ac:dyDescent="0.3">
      <c r="A10" s="18">
        <v>1983</v>
      </c>
      <c r="B10" s="2">
        <v>136.13</v>
      </c>
    </row>
    <row r="11" spans="1:2" x14ac:dyDescent="0.3">
      <c r="A11" s="18">
        <v>1984</v>
      </c>
      <c r="B11" s="2">
        <v>94.53</v>
      </c>
    </row>
    <row r="12" spans="1:2" x14ac:dyDescent="0.3">
      <c r="A12" s="18">
        <v>1985</v>
      </c>
      <c r="B12" s="2">
        <v>85.46</v>
      </c>
    </row>
    <row r="13" spans="1:2" x14ac:dyDescent="0.3">
      <c r="A13" s="18">
        <v>1986</v>
      </c>
      <c r="B13" s="2">
        <v>103.45</v>
      </c>
    </row>
    <row r="14" spans="1:2" x14ac:dyDescent="0.3">
      <c r="A14" s="18">
        <v>1987</v>
      </c>
      <c r="B14" s="2">
        <v>105.58</v>
      </c>
    </row>
    <row r="15" spans="1:2" x14ac:dyDescent="0.3">
      <c r="A15" s="18">
        <v>1988</v>
      </c>
      <c r="B15" s="2">
        <v>42.83</v>
      </c>
    </row>
    <row r="16" spans="1:2" x14ac:dyDescent="0.3">
      <c r="A16" s="18">
        <v>1989</v>
      </c>
      <c r="B16" s="2">
        <v>55.85</v>
      </c>
    </row>
    <row r="17" spans="1:2" x14ac:dyDescent="0.3">
      <c r="A17" s="18">
        <v>1990</v>
      </c>
      <c r="B17" s="2">
        <v>83.28</v>
      </c>
    </row>
    <row r="18" spans="1:2" x14ac:dyDescent="0.3">
      <c r="A18" s="18">
        <v>1991</v>
      </c>
      <c r="B18" s="2">
        <v>30.74</v>
      </c>
    </row>
    <row r="19" spans="1:2" x14ac:dyDescent="0.3">
      <c r="A19" s="18">
        <v>1992</v>
      </c>
      <c r="B19" s="2">
        <v>69.040000000000006</v>
      </c>
    </row>
    <row r="20" spans="1:2" x14ac:dyDescent="0.3">
      <c r="A20" s="18">
        <v>1993</v>
      </c>
      <c r="B20" s="2">
        <v>63.94</v>
      </c>
    </row>
    <row r="21" spans="1:2" x14ac:dyDescent="0.3">
      <c r="A21" s="18">
        <v>1994</v>
      </c>
      <c r="B21" s="2">
        <v>89.53</v>
      </c>
    </row>
    <row r="22" spans="1:2" x14ac:dyDescent="0.3">
      <c r="A22" s="18">
        <v>1995</v>
      </c>
      <c r="B22" s="2">
        <v>36.32</v>
      </c>
    </row>
    <row r="23" spans="1:2" x14ac:dyDescent="0.3">
      <c r="A23" s="18">
        <v>1996</v>
      </c>
      <c r="B23" s="2">
        <v>54.51</v>
      </c>
    </row>
    <row r="24" spans="1:2" x14ac:dyDescent="0.3">
      <c r="A24" s="18">
        <v>1997</v>
      </c>
      <c r="B24" s="2">
        <v>87.26</v>
      </c>
    </row>
    <row r="25" spans="1:2" x14ac:dyDescent="0.3">
      <c r="A25" s="18">
        <v>1998</v>
      </c>
      <c r="B25" s="2">
        <v>106.09</v>
      </c>
    </row>
    <row r="26" spans="1:2" x14ac:dyDescent="0.3">
      <c r="A26" s="18">
        <v>1999</v>
      </c>
      <c r="B26" s="2">
        <v>54.15</v>
      </c>
    </row>
    <row r="27" spans="1:2" x14ac:dyDescent="0.3">
      <c r="A27" s="18">
        <v>2000</v>
      </c>
      <c r="B27" s="2">
        <v>55.53</v>
      </c>
    </row>
    <row r="28" spans="1:2" x14ac:dyDescent="0.3">
      <c r="A28" s="18">
        <v>2001</v>
      </c>
      <c r="B28" s="2">
        <v>66.760000000000005</v>
      </c>
    </row>
    <row r="29" spans="1:2" x14ac:dyDescent="0.3">
      <c r="A29" s="18">
        <v>2002</v>
      </c>
      <c r="B29" s="2">
        <v>127.74</v>
      </c>
    </row>
    <row r="30" spans="1:2" x14ac:dyDescent="0.3">
      <c r="A30" s="18">
        <v>2003</v>
      </c>
      <c r="B30" s="2">
        <v>69.05</v>
      </c>
    </row>
    <row r="31" spans="1:2" x14ac:dyDescent="0.3">
      <c r="A31" s="18">
        <v>2004</v>
      </c>
      <c r="B31" s="2">
        <v>32.35</v>
      </c>
    </row>
    <row r="32" spans="1:2" x14ac:dyDescent="0.3">
      <c r="A32" s="18">
        <v>2005</v>
      </c>
      <c r="B32" s="2">
        <v>78.64</v>
      </c>
    </row>
    <row r="33" spans="1:2" x14ac:dyDescent="0.3">
      <c r="A33" s="18">
        <v>2006</v>
      </c>
      <c r="B33" s="2">
        <v>36.36</v>
      </c>
    </row>
    <row r="34" spans="1:2" x14ac:dyDescent="0.3">
      <c r="A34" s="18">
        <v>2007</v>
      </c>
      <c r="B34" s="2">
        <v>57.56</v>
      </c>
    </row>
    <row r="35" spans="1:2" x14ac:dyDescent="0.3">
      <c r="A35" s="18">
        <v>2008</v>
      </c>
      <c r="B35" s="2">
        <v>47.51</v>
      </c>
    </row>
    <row r="36" spans="1:2" x14ac:dyDescent="0.3">
      <c r="A36" s="18">
        <v>2009</v>
      </c>
      <c r="B36" s="2">
        <v>73.05</v>
      </c>
    </row>
    <row r="37" spans="1:2" x14ac:dyDescent="0.3">
      <c r="A37" s="18">
        <v>2010</v>
      </c>
      <c r="B37" s="2">
        <v>77.47</v>
      </c>
    </row>
    <row r="38" spans="1:2" x14ac:dyDescent="0.3">
      <c r="A38" s="18">
        <v>2011</v>
      </c>
      <c r="B38" s="2">
        <v>56.6</v>
      </c>
    </row>
    <row r="39" spans="1:2" x14ac:dyDescent="0.3">
      <c r="A39" s="18">
        <v>2012</v>
      </c>
      <c r="B39" s="2">
        <v>44.03</v>
      </c>
    </row>
    <row r="40" spans="1:2" x14ac:dyDescent="0.3">
      <c r="A40" s="18">
        <v>2013</v>
      </c>
      <c r="B40" s="2">
        <v>53.89</v>
      </c>
    </row>
    <row r="41" spans="1:2" x14ac:dyDescent="0.3">
      <c r="A41" s="18">
        <v>2014</v>
      </c>
      <c r="B41" s="2">
        <v>97.02</v>
      </c>
    </row>
    <row r="42" spans="1:2" x14ac:dyDescent="0.3">
      <c r="A42" s="18">
        <v>2015</v>
      </c>
      <c r="B42" s="2">
        <v>115.84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topLeftCell="A31"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41</v>
      </c>
      <c r="D13" s="7">
        <v>0</v>
      </c>
      <c r="E13" s="7">
        <v>41</v>
      </c>
      <c r="F13" s="8">
        <v>24.36</v>
      </c>
      <c r="G13" s="8">
        <v>136.13</v>
      </c>
      <c r="H13" s="8">
        <v>68.662439024390238</v>
      </c>
      <c r="I13" s="8">
        <v>27.64778135587807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4.878048780487805E-2</v>
      </c>
    </row>
    <row r="19" spans="2:10" x14ac:dyDescent="0.3">
      <c r="B19" s="3" t="s">
        <v>20</v>
      </c>
      <c r="C19" s="12">
        <v>40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0.66343690062181082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0.15138888888888935</v>
      </c>
    </row>
    <row r="34" spans="2:5" x14ac:dyDescent="0.3">
      <c r="B34" s="14" t="s">
        <v>31</v>
      </c>
      <c r="D34" s="16">
        <v>-2.4810606060605441E-4</v>
      </c>
      <c r="E34" s="17">
        <v>0.30606249999999979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186014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2016-10-15T01:41:39Z</dcterms:created>
  <dcterms:modified xsi:type="dcterms:W3CDTF">2018-05-31T21:22:30Z</dcterms:modified>
</cp:coreProperties>
</file>