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07B18537-83F5-4173-829A-2A8F22B7C412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1" sheetId="4" r:id="rId4"/>
  </sheets>
  <externalReferences>
    <externalReference r:id="rId5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I2" i="1"/>
  <c r="E3" i="1"/>
  <c r="F3" i="1"/>
  <c r="G3" i="1"/>
  <c r="I3" i="1"/>
  <c r="E4" i="1"/>
  <c r="F4" i="1"/>
  <c r="G4" i="1"/>
  <c r="I4" i="1"/>
  <c r="E5" i="1"/>
  <c r="F5" i="1"/>
  <c r="G5" i="1"/>
  <c r="I5" i="1"/>
  <c r="E6" i="1"/>
  <c r="F6" i="1"/>
  <c r="G6" i="1"/>
  <c r="I6" i="1"/>
  <c r="E7" i="1"/>
  <c r="F7" i="1"/>
  <c r="G7" i="1"/>
  <c r="I7" i="1"/>
  <c r="E8" i="1"/>
  <c r="F8" i="1"/>
  <c r="G8" i="1"/>
  <c r="I8" i="1"/>
  <c r="E9" i="1"/>
  <c r="F9" i="1"/>
  <c r="G9" i="1"/>
  <c r="I9" i="1"/>
  <c r="E10" i="1"/>
  <c r="F10" i="1"/>
  <c r="G10" i="1"/>
  <c r="I10" i="1"/>
  <c r="E11" i="1"/>
  <c r="F11" i="1"/>
  <c r="G11" i="1"/>
  <c r="I11" i="1"/>
  <c r="E12" i="1"/>
  <c r="F12" i="1"/>
  <c r="G12" i="1"/>
  <c r="I12" i="1"/>
  <c r="E13" i="1"/>
  <c r="F13" i="1"/>
  <c r="G13" i="1"/>
  <c r="I13" i="1"/>
  <c r="E14" i="1"/>
  <c r="F14" i="1"/>
  <c r="G14" i="1"/>
  <c r="I14" i="1"/>
  <c r="E15" i="1"/>
  <c r="F15" i="1"/>
  <c r="G15" i="1"/>
  <c r="I15" i="1"/>
  <c r="E16" i="1"/>
  <c r="F16" i="1"/>
  <c r="G16" i="1"/>
  <c r="I16" i="1"/>
  <c r="E17" i="1"/>
  <c r="F17" i="1"/>
  <c r="G17" i="1"/>
  <c r="I17" i="1"/>
  <c r="E18" i="1"/>
  <c r="F18" i="1"/>
  <c r="G18" i="1"/>
  <c r="I18" i="1"/>
  <c r="E19" i="1"/>
  <c r="F19" i="1"/>
  <c r="G19" i="1"/>
  <c r="I19" i="1"/>
  <c r="E20" i="1"/>
  <c r="F20" i="1"/>
  <c r="G20" i="1"/>
  <c r="I20" i="1"/>
  <c r="E21" i="1"/>
  <c r="F21" i="1"/>
  <c r="G21" i="1"/>
  <c r="I21" i="1"/>
  <c r="E22" i="1"/>
  <c r="F22" i="1"/>
  <c r="G22" i="1"/>
  <c r="I22" i="1"/>
  <c r="E23" i="1"/>
  <c r="F23" i="1"/>
  <c r="G23" i="1"/>
  <c r="I23" i="1"/>
  <c r="E24" i="1"/>
  <c r="F24" i="1"/>
  <c r="G24" i="1"/>
  <c r="I24" i="1"/>
  <c r="E25" i="1"/>
  <c r="F25" i="1"/>
  <c r="G25" i="1"/>
  <c r="I25" i="1"/>
  <c r="E26" i="1"/>
  <c r="F26" i="1"/>
  <c r="G26" i="1"/>
  <c r="I26" i="1"/>
  <c r="E27" i="1"/>
  <c r="F27" i="1"/>
  <c r="G27" i="1"/>
  <c r="I27" i="1"/>
  <c r="E28" i="1"/>
  <c r="F28" i="1"/>
  <c r="G28" i="1"/>
  <c r="I28" i="1"/>
  <c r="E29" i="1"/>
  <c r="F29" i="1"/>
  <c r="G29" i="1"/>
  <c r="I29" i="1"/>
  <c r="E30" i="1"/>
  <c r="F30" i="1"/>
  <c r="G30" i="1"/>
  <c r="I30" i="1"/>
  <c r="E31" i="1"/>
  <c r="F31" i="1"/>
  <c r="G31" i="1"/>
  <c r="I31" i="1"/>
  <c r="E32" i="1"/>
  <c r="F32" i="1"/>
  <c r="G32" i="1"/>
  <c r="I32" i="1"/>
  <c r="E33" i="1"/>
  <c r="F33" i="1"/>
  <c r="G33" i="1"/>
  <c r="I33" i="1"/>
  <c r="E34" i="1"/>
  <c r="F34" i="1"/>
  <c r="G34" i="1"/>
  <c r="I34" i="1"/>
  <c r="E35" i="1"/>
  <c r="F35" i="1"/>
  <c r="G35" i="1"/>
  <c r="I35" i="1"/>
  <c r="E36" i="1"/>
  <c r="F36" i="1"/>
  <c r="G36" i="1"/>
  <c r="I36" i="1"/>
  <c r="E37" i="1"/>
  <c r="F37" i="1"/>
  <c r="G37" i="1"/>
  <c r="I37" i="1"/>
  <c r="E38" i="1"/>
  <c r="F38" i="1"/>
  <c r="G38" i="1"/>
  <c r="I38" i="1"/>
  <c r="E39" i="1"/>
  <c r="F39" i="1"/>
  <c r="G39" i="1"/>
  <c r="I39" i="1"/>
  <c r="E40" i="1"/>
  <c r="F40" i="1"/>
  <c r="G40" i="1"/>
  <c r="I40" i="1"/>
  <c r="E41" i="1"/>
  <c r="F41" i="1"/>
  <c r="G41" i="1"/>
  <c r="I41" i="1"/>
  <c r="E42" i="1"/>
  <c r="F42" i="1"/>
  <c r="G42" i="1"/>
  <c r="I42" i="1"/>
  <c r="E43" i="1"/>
  <c r="F43" i="1"/>
  <c r="G43" i="1"/>
  <c r="I43" i="1"/>
  <c r="E44" i="1"/>
  <c r="F44" i="1"/>
  <c r="G44" i="1"/>
  <c r="I44" i="1"/>
  <c r="E45" i="1"/>
  <c r="F45" i="1"/>
  <c r="G45" i="1"/>
  <c r="I45" i="1"/>
  <c r="E46" i="1"/>
  <c r="F46" i="1"/>
  <c r="G46" i="1"/>
  <c r="I46" i="1"/>
  <c r="E47" i="1"/>
  <c r="F47" i="1"/>
  <c r="G47" i="1"/>
  <c r="I47" i="1"/>
  <c r="E48" i="1"/>
  <c r="F48" i="1"/>
  <c r="G48" i="1"/>
  <c r="I48" i="1"/>
  <c r="E49" i="1"/>
  <c r="F49" i="1"/>
  <c r="G49" i="1"/>
  <c r="I49" i="1"/>
  <c r="E50" i="1"/>
  <c r="F50" i="1"/>
  <c r="G50" i="1"/>
  <c r="I50" i="1"/>
  <c r="E51" i="1"/>
  <c r="F51" i="1"/>
  <c r="G51" i="1"/>
  <c r="I51" i="1"/>
  <c r="E52" i="1"/>
  <c r="F52" i="1"/>
  <c r="G52" i="1"/>
  <c r="I52" i="1"/>
  <c r="E53" i="1"/>
  <c r="F53" i="1"/>
  <c r="G53" i="1"/>
  <c r="I53" i="1"/>
  <c r="E54" i="1"/>
  <c r="F54" i="1"/>
  <c r="G54" i="1"/>
  <c r="I54" i="1"/>
  <c r="E55" i="1"/>
  <c r="F55" i="1"/>
  <c r="G55" i="1"/>
  <c r="I55" i="1"/>
  <c r="E56" i="1"/>
  <c r="F56" i="1"/>
  <c r="G56" i="1"/>
  <c r="I56" i="1"/>
  <c r="E57" i="1"/>
  <c r="F57" i="1"/>
  <c r="G57" i="1"/>
  <c r="I57" i="1"/>
  <c r="E58" i="1"/>
  <c r="F58" i="1"/>
  <c r="G58" i="1"/>
  <c r="I58" i="1"/>
  <c r="E59" i="1"/>
  <c r="F59" i="1"/>
  <c r="G59" i="1"/>
  <c r="I59" i="1"/>
  <c r="E60" i="1"/>
  <c r="F60" i="1"/>
  <c r="G60" i="1"/>
  <c r="I60" i="1"/>
  <c r="E61" i="1"/>
  <c r="F61" i="1"/>
  <c r="G61" i="1"/>
  <c r="I61" i="1"/>
  <c r="E62" i="1"/>
  <c r="F62" i="1"/>
  <c r="G62" i="1"/>
  <c r="I62" i="1"/>
  <c r="E63" i="1"/>
  <c r="F63" i="1"/>
  <c r="G63" i="1"/>
  <c r="I6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</calcChain>
</file>

<file path=xl/sharedStrings.xml><?xml version="1.0" encoding="utf-8"?>
<sst xmlns="http://schemas.openxmlformats.org/spreadsheetml/2006/main" count="45" uniqueCount="41">
  <si>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</si>
  <si>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</si>
  <si>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</si>
  <si>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</si>
  <si>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</si>
  <si>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</si>
  <si>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</si>
  <si>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</si>
  <si>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</si>
  <si>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</si>
  <si>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</si>
  <si>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</si>
  <si>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</si>
  <si>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</si>
  <si>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</si>
  <si>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</si>
  <si>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</si>
  <si>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</si>
  <si>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</si>
  <si>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</si>
  <si>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</si>
  <si>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</si>
  <si>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exact p-value could not be computed. An approximation has been used to compute the p-value.</t>
  </si>
  <si>
    <t>Test interpretation:</t>
  </si>
  <si>
    <t>H0: There is no trend in the series</t>
  </si>
  <si>
    <t>Ha: There is a trend in the series</t>
  </si>
  <si>
    <t>The continuity correction has been applied.</t>
  </si>
  <si>
    <t>Sen's slope:</t>
  </si>
  <si>
    <t>Confidence interval:</t>
  </si>
  <si>
    <t xml:space="preserve"> </t>
  </si>
  <si>
    <t>Time series: Workbook = 75400000_MK.xlsx / Sheet = Plan1 / Range = Plan1!$E$1:$E$63 / 62 rows and 1 column</t>
  </si>
  <si>
    <t>Date data: Workbook = 75400000_MK.xlsx / Sheet = Plan1 / Range = Plan1!$B$1:$B$63 / 62 rows and 1 column</t>
  </si>
  <si>
    <t>As the computed p-value is greater than the significance level alpha=0.05, one cannot reject the null hypothesis H0.</t>
  </si>
  <si>
    <t>The risk to reject the null hypothesis H0 while it is true is 5.19%.</t>
  </si>
  <si>
    <r>
      <t>XLSTAT 2016.06.36438  - Mann-Kendall trend tests - Start time: 2016-10-29 at 6:12:28 PM / End time: 2016-10-29 at 6:12:28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</si>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</sst>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tests1_HID'!$A$2:$A$63</c:f>
              <c:numCache>
                <c:formatCode>General</c:formatCode>
                <c:ptCount val="62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1970</c:v>
                </c:pt>
                <c:pt idx="23">
                  <c:v>1971</c:v>
                </c:pt>
                <c:pt idx="24">
                  <c:v>1972</c:v>
                </c:pt>
                <c:pt idx="25">
                  <c:v>1973</c:v>
                </c:pt>
                <c:pt idx="26">
                  <c:v>1974</c:v>
                </c:pt>
                <c:pt idx="27">
                  <c:v>1975</c:v>
                </c:pt>
                <c:pt idx="28">
                  <c:v>1976</c:v>
                </c:pt>
                <c:pt idx="29">
                  <c:v>1977</c:v>
                </c:pt>
                <c:pt idx="30">
                  <c:v>1978</c:v>
                </c:pt>
                <c:pt idx="31">
                  <c:v>1979</c:v>
                </c:pt>
                <c:pt idx="32">
                  <c:v>1980</c:v>
                </c:pt>
                <c:pt idx="33">
                  <c:v>1981</c:v>
                </c:pt>
                <c:pt idx="34">
                  <c:v>1982</c:v>
                </c:pt>
                <c:pt idx="35">
                  <c:v>1983</c:v>
                </c:pt>
                <c:pt idx="36">
                  <c:v>1984</c:v>
                </c:pt>
                <c:pt idx="37">
                  <c:v>1985</c:v>
                </c:pt>
                <c:pt idx="38">
                  <c:v>1986</c:v>
                </c:pt>
                <c:pt idx="39">
                  <c:v>1987</c:v>
                </c:pt>
                <c:pt idx="40">
                  <c:v>1988</c:v>
                </c:pt>
                <c:pt idx="41">
                  <c:v>1989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2002</c:v>
                </c:pt>
                <c:pt idx="50">
                  <c:v>2004</c:v>
                </c:pt>
                <c:pt idx="51">
                  <c:v>2005</c:v>
                </c:pt>
                <c:pt idx="52">
                  <c:v>2006</c:v>
                </c:pt>
                <c:pt idx="53">
                  <c:v>2007</c:v>
                </c:pt>
                <c:pt idx="54">
                  <c:v>2008</c:v>
                </c:pt>
                <c:pt idx="55">
                  <c:v>2009</c:v>
                </c:pt>
                <c:pt idx="56">
                  <c:v>2010</c:v>
                </c:pt>
                <c:pt idx="57">
                  <c:v>2011</c:v>
                </c:pt>
                <c:pt idx="58">
                  <c:v>2012</c:v>
                </c:pt>
                <c:pt idx="59">
                  <c:v>2013</c:v>
                </c:pt>
                <c:pt idx="60">
                  <c:v>2014</c:v>
                </c:pt>
                <c:pt idx="61">
                  <c:v>2015</c:v>
                </c:pt>
              </c:numCache>
            </c:numRef>
          </c:xVal>
          <c:yVal>
            <c:numRef>
              <c:f>'Mann-Kendall trend tests1_HID'!$B$2:$B$63</c:f>
              <c:numCache>
                <c:formatCode>0</c:formatCode>
                <c:ptCount val="62"/>
                <c:pt idx="0">
                  <c:v>30.05</c:v>
                </c:pt>
                <c:pt idx="1">
                  <c:v>32.090000000000003</c:v>
                </c:pt>
                <c:pt idx="2">
                  <c:v>15.12</c:v>
                </c:pt>
                <c:pt idx="3">
                  <c:v>26.54</c:v>
                </c:pt>
                <c:pt idx="4">
                  <c:v>19.440000000000001</c:v>
                </c:pt>
                <c:pt idx="5">
                  <c:v>10.74</c:v>
                </c:pt>
                <c:pt idx="6">
                  <c:v>26.2</c:v>
                </c:pt>
                <c:pt idx="7">
                  <c:v>51.08</c:v>
                </c:pt>
                <c:pt idx="8">
                  <c:v>40.590000000000003</c:v>
                </c:pt>
                <c:pt idx="9">
                  <c:v>21.27</c:v>
                </c:pt>
                <c:pt idx="10">
                  <c:v>11.93</c:v>
                </c:pt>
                <c:pt idx="11">
                  <c:v>29.5</c:v>
                </c:pt>
                <c:pt idx="12">
                  <c:v>35.85</c:v>
                </c:pt>
                <c:pt idx="13">
                  <c:v>13.5</c:v>
                </c:pt>
                <c:pt idx="14">
                  <c:v>45.65</c:v>
                </c:pt>
                <c:pt idx="15">
                  <c:v>5.05</c:v>
                </c:pt>
                <c:pt idx="16">
                  <c:v>28.95</c:v>
                </c:pt>
                <c:pt idx="17">
                  <c:v>11.15</c:v>
                </c:pt>
                <c:pt idx="18">
                  <c:v>19.3</c:v>
                </c:pt>
                <c:pt idx="19">
                  <c:v>30.22</c:v>
                </c:pt>
                <c:pt idx="20">
                  <c:v>22.29</c:v>
                </c:pt>
                <c:pt idx="21">
                  <c:v>9.6</c:v>
                </c:pt>
                <c:pt idx="22">
                  <c:v>21.98</c:v>
                </c:pt>
                <c:pt idx="23">
                  <c:v>23.14</c:v>
                </c:pt>
                <c:pt idx="24">
                  <c:v>48.18</c:v>
                </c:pt>
                <c:pt idx="25">
                  <c:v>25.82</c:v>
                </c:pt>
                <c:pt idx="26">
                  <c:v>21.29</c:v>
                </c:pt>
                <c:pt idx="27">
                  <c:v>24.69</c:v>
                </c:pt>
                <c:pt idx="28">
                  <c:v>17.22</c:v>
                </c:pt>
                <c:pt idx="29">
                  <c:v>20.23</c:v>
                </c:pt>
                <c:pt idx="30">
                  <c:v>10.63</c:v>
                </c:pt>
                <c:pt idx="31">
                  <c:v>33.47</c:v>
                </c:pt>
                <c:pt idx="32">
                  <c:v>22.43</c:v>
                </c:pt>
                <c:pt idx="33">
                  <c:v>10.78</c:v>
                </c:pt>
                <c:pt idx="34">
                  <c:v>42.36</c:v>
                </c:pt>
                <c:pt idx="35">
                  <c:v>54.53</c:v>
                </c:pt>
                <c:pt idx="36">
                  <c:v>41.35</c:v>
                </c:pt>
                <c:pt idx="37">
                  <c:v>38.130000000000003</c:v>
                </c:pt>
                <c:pt idx="38">
                  <c:v>45.49</c:v>
                </c:pt>
                <c:pt idx="39">
                  <c:v>53.87</c:v>
                </c:pt>
                <c:pt idx="40">
                  <c:v>19.489999999999998</c:v>
                </c:pt>
                <c:pt idx="41">
                  <c:v>26.08</c:v>
                </c:pt>
                <c:pt idx="42">
                  <c:v>14.2</c:v>
                </c:pt>
                <c:pt idx="43">
                  <c:v>26.79</c:v>
                </c:pt>
                <c:pt idx="44">
                  <c:v>32.369999999999997</c:v>
                </c:pt>
                <c:pt idx="45">
                  <c:v>43.61</c:v>
                </c:pt>
                <c:pt idx="46">
                  <c:v>45.79</c:v>
                </c:pt>
                <c:pt idx="47">
                  <c:v>28.03</c:v>
                </c:pt>
                <c:pt idx="48">
                  <c:v>32.14</c:v>
                </c:pt>
                <c:pt idx="49">
                  <c:v>63.77</c:v>
                </c:pt>
                <c:pt idx="50">
                  <c:v>13.15</c:v>
                </c:pt>
                <c:pt idx="51">
                  <c:v>39.950000000000003</c:v>
                </c:pt>
                <c:pt idx="52">
                  <c:v>18.3</c:v>
                </c:pt>
                <c:pt idx="53">
                  <c:v>28.28</c:v>
                </c:pt>
                <c:pt idx="54">
                  <c:v>21.85</c:v>
                </c:pt>
                <c:pt idx="55">
                  <c:v>33.17</c:v>
                </c:pt>
                <c:pt idx="56">
                  <c:v>38.979999999999997</c:v>
                </c:pt>
                <c:pt idx="57">
                  <c:v>26.09</c:v>
                </c:pt>
                <c:pt idx="58">
                  <c:v>20.57</c:v>
                </c:pt>
                <c:pt idx="59">
                  <c:v>23.74</c:v>
                </c:pt>
                <c:pt idx="60">
                  <c:v>46.12</c:v>
                </c:pt>
                <c:pt idx="61">
                  <c:v>61.19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7A-4C0C-8BBC-38776942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484800"/>
        <c:axId val="251568896"/>
      </c:scatterChart>
      <c:valAx>
        <c:axId val="251484800"/>
        <c:scaling>
          <c:orientation val="minMax"/>
          <c:max val="2020"/>
          <c:min val="194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51568896"/>
        <c:crosses val="autoZero"/>
        <c:crossBetween val="midCat"/>
      </c:valAx>
      <c:valAx>
        <c:axId val="251568896"/>
        <c:scaling>
          <c:orientation val="minMax"/>
          <c:max val="7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5148480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RefEdit_R,RefEdit,
ClearSelections,CommandButton,False
ResetAll,CommandButton,False
Frame13,Frame,
RefEditT,RefEdit,Plan1!$E$1:$E$63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RefEditDate,RefEdit,Plan1!$B$1:$B$63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2049" name="BT705548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38</xdr:row>
      <xdr:rowOff>0</xdr:rowOff>
    </xdr:from>
    <xdr:to>
      <xdr:col>7</xdr:col>
      <xdr:colOff>0</xdr:colOff>
      <xdr:row>55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52" zoomScale="70" zoomScaleNormal="70" workbookViewId="0">
      <selection activeCell="G64" sqref="G64:P76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4.664062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35</v>
      </c>
      <c r="D1" t="s">
        <v>2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">
      <c r="A2">
        <v>180</v>
      </c>
      <c r="B2">
        <v>1947</v>
      </c>
      <c r="C2" s="19">
        <v>17287</v>
      </c>
      <c r="D2">
        <v>582.28</v>
      </c>
      <c r="E2" s="17">
        <f>C2-DATE(YEAR(C2),1,0)</f>
        <v>120</v>
      </c>
      <c r="F2">
        <f>DATE(YEAR(C2)+1,1,1)-DATE(YEAR(C2),1,1)</f>
        <v>365</v>
      </c>
      <c r="G2">
        <f>E2*(2*PI()/F2)</f>
        <v>2.0657047585247952</v>
      </c>
      <c r="H2">
        <f>COS(G2)</f>
        <v>-0.47495107206704995</v>
      </c>
      <c r="I2">
        <f>SIN(G2)</f>
        <v>0.88001220397353574</v>
      </c>
    </row>
    <row r="3" spans="1:9" x14ac:dyDescent="0.3">
      <c r="A3">
        <v>192</v>
      </c>
      <c r="B3">
        <v>1948</v>
      </c>
      <c r="C3" s="19">
        <v>17656</v>
      </c>
      <c r="D3">
        <v>966.12</v>
      </c>
      <c r="E3" s="17">
        <f t="shared" ref="E3:E63" si="0">C3-DATE(YEAR(C3),1,0)</f>
        <v>124</v>
      </c>
      <c r="F3">
        <f t="shared" ref="F3:F63" si="1">DATE(YEAR(C3)+1,1,1)-DATE(YEAR(C3),1,1)</f>
        <v>366</v>
      </c>
      <c r="G3">
        <f t="shared" ref="G3:G63" si="2">E3*(2*PI()/F3)</f>
        <v>2.1287294483340675</v>
      </c>
      <c r="H3">
        <f t="shared" ref="H3:H63" si="3">COS(G3)</f>
        <v>-0.52943389121818518</v>
      </c>
      <c r="I3">
        <f t="shared" ref="I3:I63" si="4">SIN(G3)</f>
        <v>0.84835119781230395</v>
      </c>
    </row>
    <row r="4" spans="1:9" x14ac:dyDescent="0.3">
      <c r="A4">
        <v>204</v>
      </c>
      <c r="B4">
        <v>1949</v>
      </c>
      <c r="C4" s="19">
        <v>18011</v>
      </c>
      <c r="D4">
        <v>247.9</v>
      </c>
      <c r="E4" s="17">
        <f t="shared" si="0"/>
        <v>113</v>
      </c>
      <c r="F4">
        <f t="shared" si="1"/>
        <v>365</v>
      </c>
      <c r="G4">
        <f t="shared" si="2"/>
        <v>1.9452053142775156</v>
      </c>
      <c r="H4">
        <f t="shared" si="3"/>
        <v>-0.36572252349726897</v>
      </c>
      <c r="I4">
        <f t="shared" si="4"/>
        <v>0.93072393103797946</v>
      </c>
    </row>
    <row r="5" spans="1:9" x14ac:dyDescent="0.3">
      <c r="A5">
        <v>216</v>
      </c>
      <c r="B5">
        <v>1950</v>
      </c>
      <c r="C5" s="19">
        <v>18552</v>
      </c>
      <c r="D5">
        <v>1068.74</v>
      </c>
      <c r="E5" s="17">
        <f t="shared" si="0"/>
        <v>289</v>
      </c>
      <c r="F5">
        <f t="shared" si="1"/>
        <v>365</v>
      </c>
      <c r="G5">
        <f t="shared" si="2"/>
        <v>4.9749056267805489</v>
      </c>
      <c r="H5">
        <f t="shared" si="3"/>
        <v>0.25951179706979943</v>
      </c>
      <c r="I5">
        <f t="shared" si="4"/>
        <v>-0.965739937654855</v>
      </c>
    </row>
    <row r="6" spans="1:9" x14ac:dyDescent="0.3">
      <c r="A6">
        <v>228</v>
      </c>
      <c r="B6">
        <v>1951</v>
      </c>
      <c r="C6" s="19">
        <v>18915</v>
      </c>
      <c r="D6">
        <v>794.41</v>
      </c>
      <c r="E6" s="17">
        <f t="shared" si="0"/>
        <v>287</v>
      </c>
      <c r="F6">
        <f t="shared" si="1"/>
        <v>365</v>
      </c>
      <c r="G6">
        <f t="shared" si="2"/>
        <v>4.9404772141384692</v>
      </c>
      <c r="H6">
        <f t="shared" si="3"/>
        <v>0.22611568550828803</v>
      </c>
      <c r="I6">
        <f t="shared" si="4"/>
        <v>-0.97410045517242061</v>
      </c>
    </row>
    <row r="7" spans="1:9" x14ac:dyDescent="0.3">
      <c r="A7">
        <v>240</v>
      </c>
      <c r="B7">
        <v>1952</v>
      </c>
      <c r="C7" s="19">
        <v>19149</v>
      </c>
      <c r="D7">
        <v>202.57</v>
      </c>
      <c r="E7" s="17">
        <f t="shared" si="0"/>
        <v>156</v>
      </c>
      <c r="F7">
        <f t="shared" si="1"/>
        <v>366</v>
      </c>
      <c r="G7">
        <f t="shared" si="2"/>
        <v>2.6780789833880205</v>
      </c>
      <c r="H7">
        <f t="shared" si="3"/>
        <v>-0.89448708222879558</v>
      </c>
      <c r="I7">
        <f t="shared" si="4"/>
        <v>0.44709379298511387</v>
      </c>
    </row>
    <row r="8" spans="1:9" x14ac:dyDescent="0.3">
      <c r="A8">
        <v>252</v>
      </c>
      <c r="B8">
        <v>1953</v>
      </c>
      <c r="C8" s="19">
        <v>19634</v>
      </c>
      <c r="D8">
        <v>1321.71</v>
      </c>
      <c r="E8" s="17">
        <f t="shared" si="0"/>
        <v>275</v>
      </c>
      <c r="F8">
        <f t="shared" si="1"/>
        <v>365</v>
      </c>
      <c r="G8">
        <f t="shared" si="2"/>
        <v>4.733906738285989</v>
      </c>
      <c r="H8">
        <f t="shared" si="3"/>
        <v>2.1516097436221345E-2</v>
      </c>
      <c r="I8">
        <f t="shared" si="4"/>
        <v>-0.99976850197989087</v>
      </c>
    </row>
    <row r="9" spans="1:9" x14ac:dyDescent="0.3">
      <c r="A9">
        <v>264</v>
      </c>
      <c r="B9">
        <v>1954</v>
      </c>
      <c r="C9" s="19">
        <v>20006</v>
      </c>
      <c r="D9">
        <v>1016.63</v>
      </c>
      <c r="E9" s="17">
        <f t="shared" si="0"/>
        <v>282</v>
      </c>
      <c r="F9">
        <f t="shared" si="1"/>
        <v>365</v>
      </c>
      <c r="G9">
        <f t="shared" si="2"/>
        <v>4.8544061825332694</v>
      </c>
      <c r="H9">
        <f t="shared" si="3"/>
        <v>0.14154029521704301</v>
      </c>
      <c r="I9">
        <f t="shared" si="4"/>
        <v>-0.98993249508735304</v>
      </c>
    </row>
    <row r="10" spans="1:9" x14ac:dyDescent="0.3">
      <c r="A10">
        <v>276</v>
      </c>
      <c r="B10">
        <v>1955</v>
      </c>
      <c r="C10" s="19">
        <v>20245</v>
      </c>
      <c r="D10">
        <v>1181.6400000000001</v>
      </c>
      <c r="E10" s="17">
        <f t="shared" si="0"/>
        <v>156</v>
      </c>
      <c r="F10">
        <f t="shared" si="1"/>
        <v>365</v>
      </c>
      <c r="G10">
        <f t="shared" si="2"/>
        <v>2.6854161860822341</v>
      </c>
      <c r="H10">
        <f t="shared" si="3"/>
        <v>-0.89774339353423371</v>
      </c>
      <c r="I10">
        <f t="shared" si="4"/>
        <v>0.44051878435049502</v>
      </c>
    </row>
    <row r="11" spans="1:9" x14ac:dyDescent="0.3">
      <c r="A11">
        <v>288</v>
      </c>
      <c r="B11">
        <v>1956</v>
      </c>
      <c r="C11" s="19">
        <v>20550</v>
      </c>
      <c r="D11">
        <v>374.68</v>
      </c>
      <c r="E11" s="17">
        <f t="shared" si="0"/>
        <v>96</v>
      </c>
      <c r="F11">
        <f t="shared" si="1"/>
        <v>366</v>
      </c>
      <c r="G11">
        <f t="shared" si="2"/>
        <v>1.6480486051618586</v>
      </c>
      <c r="H11">
        <f t="shared" si="3"/>
        <v>-7.717546212664618E-2</v>
      </c>
      <c r="I11">
        <f t="shared" si="4"/>
        <v>0.9970175264485267</v>
      </c>
    </row>
    <row r="12" spans="1:9" x14ac:dyDescent="0.3">
      <c r="A12">
        <v>299</v>
      </c>
      <c r="B12">
        <v>1957</v>
      </c>
      <c r="C12" s="19">
        <v>21126</v>
      </c>
      <c r="D12">
        <v>464.74</v>
      </c>
      <c r="E12" s="17">
        <f t="shared" si="0"/>
        <v>306</v>
      </c>
      <c r="F12">
        <f t="shared" si="1"/>
        <v>365</v>
      </c>
      <c r="G12">
        <f t="shared" si="2"/>
        <v>5.2675471342382281</v>
      </c>
      <c r="H12">
        <f t="shared" si="3"/>
        <v>0.52707770864237158</v>
      </c>
      <c r="I12">
        <f t="shared" si="4"/>
        <v>-0.84981709152752816</v>
      </c>
    </row>
    <row r="13" spans="1:9" x14ac:dyDescent="0.3">
      <c r="A13">
        <v>311</v>
      </c>
      <c r="B13">
        <v>1958</v>
      </c>
      <c r="C13" s="19">
        <v>21523</v>
      </c>
      <c r="D13">
        <v>854.44</v>
      </c>
      <c r="E13" s="17">
        <f t="shared" si="0"/>
        <v>338</v>
      </c>
      <c r="F13">
        <f t="shared" si="1"/>
        <v>365</v>
      </c>
      <c r="G13">
        <f t="shared" si="2"/>
        <v>5.8184017365115066</v>
      </c>
      <c r="H13">
        <f t="shared" si="3"/>
        <v>0.89391859651925665</v>
      </c>
      <c r="I13">
        <f t="shared" si="4"/>
        <v>-0.4482293417404114</v>
      </c>
    </row>
    <row r="14" spans="1:9" x14ac:dyDescent="0.3">
      <c r="A14">
        <v>323</v>
      </c>
      <c r="B14">
        <v>1959</v>
      </c>
      <c r="C14" s="19">
        <v>21689</v>
      </c>
      <c r="D14">
        <v>1613.51</v>
      </c>
      <c r="E14" s="17">
        <f t="shared" si="0"/>
        <v>139</v>
      </c>
      <c r="F14">
        <f t="shared" si="1"/>
        <v>365</v>
      </c>
      <c r="G14">
        <f t="shared" si="2"/>
        <v>2.3927746786245545</v>
      </c>
      <c r="H14">
        <f t="shared" si="3"/>
        <v>-0.7324940716135786</v>
      </c>
      <c r="I14">
        <f t="shared" si="4"/>
        <v>0.68077340947701648</v>
      </c>
    </row>
    <row r="15" spans="1:9" x14ac:dyDescent="0.3">
      <c r="A15">
        <v>335</v>
      </c>
      <c r="B15">
        <v>1960</v>
      </c>
      <c r="C15" s="19">
        <v>22159</v>
      </c>
      <c r="D15">
        <v>197.11</v>
      </c>
      <c r="E15" s="17">
        <f t="shared" si="0"/>
        <v>244</v>
      </c>
      <c r="F15">
        <f t="shared" si="1"/>
        <v>366</v>
      </c>
      <c r="G15">
        <f t="shared" si="2"/>
        <v>4.1887902047863905</v>
      </c>
      <c r="H15">
        <f t="shared" si="3"/>
        <v>-0.50000000000000044</v>
      </c>
      <c r="I15">
        <f t="shared" si="4"/>
        <v>-0.86602540378443837</v>
      </c>
    </row>
    <row r="16" spans="1:9" x14ac:dyDescent="0.3">
      <c r="A16">
        <v>347</v>
      </c>
      <c r="B16">
        <v>1961</v>
      </c>
      <c r="C16" s="19">
        <v>22575</v>
      </c>
      <c r="D16">
        <v>1333.83</v>
      </c>
      <c r="E16" s="17">
        <f t="shared" si="0"/>
        <v>294</v>
      </c>
      <c r="F16">
        <f t="shared" si="1"/>
        <v>365</v>
      </c>
      <c r="G16">
        <f t="shared" si="2"/>
        <v>5.0609766583857487</v>
      </c>
      <c r="H16">
        <f t="shared" si="3"/>
        <v>0.34157076916785517</v>
      </c>
      <c r="I16">
        <f t="shared" si="4"/>
        <v>-0.93985605794189564</v>
      </c>
    </row>
    <row r="17" spans="1:9" x14ac:dyDescent="0.3">
      <c r="A17">
        <v>359</v>
      </c>
      <c r="B17">
        <v>1962</v>
      </c>
      <c r="C17" s="19">
        <v>22745</v>
      </c>
      <c r="D17">
        <v>78.42</v>
      </c>
      <c r="E17" s="17">
        <f t="shared" si="0"/>
        <v>99</v>
      </c>
      <c r="F17">
        <f t="shared" si="1"/>
        <v>365</v>
      </c>
      <c r="G17">
        <f t="shared" si="2"/>
        <v>1.7042064257829561</v>
      </c>
      <c r="H17">
        <f t="shared" si="3"/>
        <v>-0.13301470653419567</v>
      </c>
      <c r="I17">
        <f t="shared" si="4"/>
        <v>0.9911140639934547</v>
      </c>
    </row>
    <row r="18" spans="1:9" x14ac:dyDescent="0.3">
      <c r="A18">
        <v>371</v>
      </c>
      <c r="B18">
        <v>1963</v>
      </c>
      <c r="C18" s="19">
        <v>23279</v>
      </c>
      <c r="D18">
        <v>723.16</v>
      </c>
      <c r="E18" s="17">
        <f t="shared" si="0"/>
        <v>268</v>
      </c>
      <c r="F18">
        <f t="shared" si="1"/>
        <v>365</v>
      </c>
      <c r="G18">
        <f t="shared" si="2"/>
        <v>4.6134072940387094</v>
      </c>
      <c r="H18">
        <f t="shared" si="3"/>
        <v>-9.8820138732872112E-2</v>
      </c>
      <c r="I18">
        <f t="shared" si="4"/>
        <v>-0.99510531110069744</v>
      </c>
    </row>
    <row r="19" spans="1:9" x14ac:dyDescent="0.3">
      <c r="A19">
        <v>383</v>
      </c>
      <c r="B19">
        <v>1964</v>
      </c>
      <c r="C19" s="19">
        <v>23438</v>
      </c>
      <c r="D19">
        <v>12.69</v>
      </c>
      <c r="E19" s="17">
        <f t="shared" si="0"/>
        <v>62</v>
      </c>
      <c r="F19">
        <f t="shared" si="1"/>
        <v>366</v>
      </c>
      <c r="G19">
        <f t="shared" si="2"/>
        <v>1.0643647241670338</v>
      </c>
      <c r="H19">
        <f t="shared" si="3"/>
        <v>0.48505984619519621</v>
      </c>
      <c r="I19">
        <f t="shared" si="4"/>
        <v>0.87448095783103974</v>
      </c>
    </row>
    <row r="20" spans="1:9" x14ac:dyDescent="0.3">
      <c r="A20">
        <v>394</v>
      </c>
      <c r="B20">
        <v>1965</v>
      </c>
      <c r="C20" s="19">
        <v>23996</v>
      </c>
      <c r="D20">
        <v>546.26</v>
      </c>
      <c r="E20" s="17">
        <f t="shared" si="0"/>
        <v>254</v>
      </c>
      <c r="F20">
        <f t="shared" si="1"/>
        <v>365</v>
      </c>
      <c r="G20">
        <f t="shared" si="2"/>
        <v>4.3724084055441503</v>
      </c>
      <c r="H20">
        <f t="shared" si="3"/>
        <v>-0.33346877891818705</v>
      </c>
      <c r="I20">
        <f t="shared" si="4"/>
        <v>-0.94276114339042061</v>
      </c>
    </row>
    <row r="21" spans="1:9" x14ac:dyDescent="0.3">
      <c r="A21">
        <v>406</v>
      </c>
      <c r="B21">
        <v>1966</v>
      </c>
      <c r="C21" s="19">
        <v>24407</v>
      </c>
      <c r="D21">
        <v>497.93</v>
      </c>
      <c r="E21" s="17">
        <f t="shared" si="0"/>
        <v>300</v>
      </c>
      <c r="F21">
        <f t="shared" si="1"/>
        <v>365</v>
      </c>
      <c r="G21">
        <f t="shared" si="2"/>
        <v>5.164261896311988</v>
      </c>
      <c r="H21">
        <f t="shared" si="3"/>
        <v>0.43665123195606304</v>
      </c>
      <c r="I21">
        <f t="shared" si="4"/>
        <v>-0.89963086965224381</v>
      </c>
    </row>
    <row r="22" spans="1:9" x14ac:dyDescent="0.3">
      <c r="A22">
        <v>417</v>
      </c>
      <c r="B22">
        <v>1967</v>
      </c>
      <c r="C22" s="19">
        <v>24719</v>
      </c>
      <c r="D22">
        <v>656.02</v>
      </c>
      <c r="E22" s="17">
        <f t="shared" si="0"/>
        <v>247</v>
      </c>
      <c r="F22">
        <f t="shared" si="1"/>
        <v>365</v>
      </c>
      <c r="G22">
        <f t="shared" si="2"/>
        <v>4.2519089612968708</v>
      </c>
      <c r="H22">
        <f t="shared" si="3"/>
        <v>-0.44437817810461339</v>
      </c>
      <c r="I22">
        <f t="shared" si="4"/>
        <v>-0.89583929073490887</v>
      </c>
    </row>
    <row r="23" spans="1:9" x14ac:dyDescent="0.3">
      <c r="A23">
        <v>429</v>
      </c>
      <c r="B23">
        <v>1968</v>
      </c>
      <c r="C23" s="19">
        <v>25118</v>
      </c>
      <c r="D23">
        <v>416.77</v>
      </c>
      <c r="E23" s="17">
        <f t="shared" si="0"/>
        <v>281</v>
      </c>
      <c r="F23">
        <f t="shared" si="1"/>
        <v>366</v>
      </c>
      <c r="G23">
        <f t="shared" si="2"/>
        <v>4.8239756046925235</v>
      </c>
      <c r="H23">
        <f t="shared" si="3"/>
        <v>0.11135519690480827</v>
      </c>
      <c r="I23">
        <f t="shared" si="4"/>
        <v>-0.99378067002849846</v>
      </c>
    </row>
    <row r="24" spans="1:9" x14ac:dyDescent="0.3">
      <c r="A24">
        <v>451</v>
      </c>
      <c r="B24">
        <v>1970</v>
      </c>
      <c r="C24" s="19">
        <v>25732</v>
      </c>
      <c r="D24">
        <v>363.42</v>
      </c>
      <c r="E24" s="17">
        <f t="shared" si="0"/>
        <v>164</v>
      </c>
      <c r="F24">
        <f t="shared" si="1"/>
        <v>365</v>
      </c>
      <c r="G24">
        <f t="shared" si="2"/>
        <v>2.8231298366505535</v>
      </c>
      <c r="H24">
        <f t="shared" si="3"/>
        <v>-0.94971784279143157</v>
      </c>
      <c r="I24">
        <f t="shared" si="4"/>
        <v>0.31310704093582692</v>
      </c>
    </row>
    <row r="25" spans="1:9" x14ac:dyDescent="0.3">
      <c r="A25">
        <v>463</v>
      </c>
      <c r="B25">
        <v>1971</v>
      </c>
      <c r="C25" s="19">
        <v>26008</v>
      </c>
      <c r="D25">
        <v>888.62</v>
      </c>
      <c r="E25" s="17">
        <f t="shared" si="0"/>
        <v>75</v>
      </c>
      <c r="F25">
        <f t="shared" si="1"/>
        <v>365</v>
      </c>
      <c r="G25">
        <f t="shared" si="2"/>
        <v>1.291065474077997</v>
      </c>
      <c r="H25">
        <f t="shared" si="3"/>
        <v>0.27609697309746906</v>
      </c>
      <c r="I25">
        <f t="shared" si="4"/>
        <v>0.96112978387230075</v>
      </c>
    </row>
    <row r="26" spans="1:9" x14ac:dyDescent="0.3">
      <c r="A26">
        <v>475</v>
      </c>
      <c r="B26">
        <v>1972</v>
      </c>
      <c r="C26" s="19">
        <v>26561</v>
      </c>
      <c r="D26">
        <v>1174.1400000000001</v>
      </c>
      <c r="E26" s="17">
        <f t="shared" si="0"/>
        <v>263</v>
      </c>
      <c r="F26">
        <f t="shared" si="1"/>
        <v>366</v>
      </c>
      <c r="G26">
        <f t="shared" si="2"/>
        <v>4.5149664912246754</v>
      </c>
      <c r="H26">
        <f t="shared" si="3"/>
        <v>-0.19614254142819712</v>
      </c>
      <c r="I26">
        <f t="shared" si="4"/>
        <v>-0.98057539406314287</v>
      </c>
    </row>
    <row r="27" spans="1:9" x14ac:dyDescent="0.3">
      <c r="A27">
        <v>487</v>
      </c>
      <c r="B27">
        <v>1973</v>
      </c>
      <c r="C27" s="19">
        <v>26903</v>
      </c>
      <c r="D27">
        <v>536.46</v>
      </c>
      <c r="E27" s="17">
        <f t="shared" si="0"/>
        <v>239</v>
      </c>
      <c r="F27">
        <f t="shared" si="1"/>
        <v>365</v>
      </c>
      <c r="G27">
        <f t="shared" si="2"/>
        <v>4.1141953107285509</v>
      </c>
      <c r="H27">
        <f t="shared" si="3"/>
        <v>-0.56315072427491886</v>
      </c>
      <c r="I27">
        <f t="shared" si="4"/>
        <v>-0.82635419872390936</v>
      </c>
    </row>
    <row r="28" spans="1:9" x14ac:dyDescent="0.3">
      <c r="A28">
        <v>499</v>
      </c>
      <c r="B28">
        <v>1974</v>
      </c>
      <c r="C28" s="19">
        <v>27189</v>
      </c>
      <c r="D28">
        <v>914.01</v>
      </c>
      <c r="E28" s="17">
        <f t="shared" si="0"/>
        <v>160</v>
      </c>
      <c r="F28">
        <f t="shared" si="1"/>
        <v>365</v>
      </c>
      <c r="G28">
        <f t="shared" si="2"/>
        <v>2.7542730113663936</v>
      </c>
      <c r="H28">
        <f t="shared" si="3"/>
        <v>-0.92592477719384969</v>
      </c>
      <c r="I28">
        <f t="shared" si="4"/>
        <v>0.37770796520396532</v>
      </c>
    </row>
    <row r="29" spans="1:9" x14ac:dyDescent="0.3">
      <c r="A29">
        <v>511</v>
      </c>
      <c r="B29">
        <v>1975</v>
      </c>
      <c r="C29" s="19">
        <v>27411</v>
      </c>
      <c r="D29">
        <v>387.59</v>
      </c>
      <c r="E29" s="17">
        <f t="shared" si="0"/>
        <v>17</v>
      </c>
      <c r="F29">
        <f t="shared" si="1"/>
        <v>365</v>
      </c>
      <c r="G29">
        <f t="shared" si="2"/>
        <v>0.29264150745767936</v>
      </c>
      <c r="H29">
        <f t="shared" si="3"/>
        <v>0.95748518835503926</v>
      </c>
      <c r="I29">
        <f t="shared" si="4"/>
        <v>0.28848243288060899</v>
      </c>
    </row>
    <row r="30" spans="1:9" x14ac:dyDescent="0.3">
      <c r="A30">
        <v>523</v>
      </c>
      <c r="B30">
        <v>1976</v>
      </c>
      <c r="C30" s="19">
        <v>27981</v>
      </c>
      <c r="D30">
        <v>523.5</v>
      </c>
      <c r="E30" s="17">
        <f t="shared" si="0"/>
        <v>222</v>
      </c>
      <c r="F30">
        <f t="shared" si="1"/>
        <v>366</v>
      </c>
      <c r="G30">
        <f t="shared" si="2"/>
        <v>3.8111123994367984</v>
      </c>
      <c r="H30">
        <f t="shared" si="3"/>
        <v>-0.78411980657671043</v>
      </c>
      <c r="I30">
        <f t="shared" si="4"/>
        <v>-0.62060948182742282</v>
      </c>
    </row>
    <row r="31" spans="1:9" x14ac:dyDescent="0.3">
      <c r="A31">
        <v>535</v>
      </c>
      <c r="B31">
        <v>1977</v>
      </c>
      <c r="C31" s="19">
        <v>28164</v>
      </c>
      <c r="D31">
        <v>323.57</v>
      </c>
      <c r="E31" s="17">
        <f t="shared" si="0"/>
        <v>39</v>
      </c>
      <c r="F31">
        <f t="shared" si="1"/>
        <v>365</v>
      </c>
      <c r="G31">
        <f t="shared" si="2"/>
        <v>0.67135404652055852</v>
      </c>
      <c r="H31">
        <f t="shared" si="3"/>
        <v>0.78298010367706283</v>
      </c>
      <c r="I31">
        <f t="shared" si="4"/>
        <v>0.62204674844086749</v>
      </c>
    </row>
    <row r="32" spans="1:9" x14ac:dyDescent="0.3">
      <c r="A32">
        <v>547</v>
      </c>
      <c r="B32">
        <v>1978</v>
      </c>
      <c r="C32" s="19">
        <v>28813</v>
      </c>
      <c r="D32">
        <v>751.16</v>
      </c>
      <c r="E32" s="17">
        <f t="shared" si="0"/>
        <v>323</v>
      </c>
      <c r="F32">
        <f t="shared" si="1"/>
        <v>365</v>
      </c>
      <c r="G32">
        <f t="shared" si="2"/>
        <v>5.5601886416959072</v>
      </c>
      <c r="H32">
        <f t="shared" si="3"/>
        <v>0.749826401204568</v>
      </c>
      <c r="I32">
        <f t="shared" si="4"/>
        <v>-0.66163461824227898</v>
      </c>
    </row>
    <row r="33" spans="1:9" x14ac:dyDescent="0.3">
      <c r="A33">
        <v>559</v>
      </c>
      <c r="B33">
        <v>1979</v>
      </c>
      <c r="C33" s="19">
        <v>29134</v>
      </c>
      <c r="D33">
        <v>682.39</v>
      </c>
      <c r="E33" s="17">
        <f t="shared" si="0"/>
        <v>279</v>
      </c>
      <c r="F33">
        <f t="shared" si="1"/>
        <v>365</v>
      </c>
      <c r="G33">
        <f t="shared" si="2"/>
        <v>4.8027635635701493</v>
      </c>
      <c r="H33">
        <f t="shared" si="3"/>
        <v>9.0251610031040694E-2</v>
      </c>
      <c r="I33">
        <f t="shared" si="4"/>
        <v>-0.99591899614717916</v>
      </c>
    </row>
    <row r="34" spans="1:9" x14ac:dyDescent="0.3">
      <c r="A34">
        <v>571</v>
      </c>
      <c r="B34">
        <v>1980</v>
      </c>
      <c r="C34" s="19">
        <v>29516</v>
      </c>
      <c r="D34">
        <v>434.67</v>
      </c>
      <c r="E34" s="17">
        <f t="shared" si="0"/>
        <v>296</v>
      </c>
      <c r="F34">
        <f t="shared" si="1"/>
        <v>366</v>
      </c>
      <c r="G34">
        <f t="shared" si="2"/>
        <v>5.0814831992490639</v>
      </c>
      <c r="H34">
        <f t="shared" si="3"/>
        <v>0.36077079921678279</v>
      </c>
      <c r="I34">
        <f t="shared" si="4"/>
        <v>-0.93265450753882262</v>
      </c>
    </row>
    <row r="35" spans="1:9" x14ac:dyDescent="0.3">
      <c r="A35">
        <v>583</v>
      </c>
      <c r="B35">
        <v>1981</v>
      </c>
      <c r="C35" s="19">
        <v>29853</v>
      </c>
      <c r="D35">
        <v>183.63</v>
      </c>
      <c r="E35" s="17">
        <f t="shared" si="0"/>
        <v>267</v>
      </c>
      <c r="F35">
        <f t="shared" si="1"/>
        <v>365</v>
      </c>
      <c r="G35">
        <f t="shared" si="2"/>
        <v>4.59619308771767</v>
      </c>
      <c r="H35">
        <f t="shared" si="3"/>
        <v>-0.11593459959550066</v>
      </c>
      <c r="I35">
        <f t="shared" si="4"/>
        <v>-0.99325684926741431</v>
      </c>
    </row>
    <row r="36" spans="1:9" x14ac:dyDescent="0.3">
      <c r="A36">
        <v>595</v>
      </c>
      <c r="B36">
        <v>1982</v>
      </c>
      <c r="C36" s="19">
        <v>30171</v>
      </c>
      <c r="D36">
        <v>1277.8699999999999</v>
      </c>
      <c r="E36" s="17">
        <f t="shared" si="0"/>
        <v>220</v>
      </c>
      <c r="F36">
        <f t="shared" si="1"/>
        <v>365</v>
      </c>
      <c r="G36">
        <f t="shared" si="2"/>
        <v>3.7871253906287916</v>
      </c>
      <c r="H36">
        <f t="shared" si="3"/>
        <v>-0.79877937288636502</v>
      </c>
      <c r="I36">
        <f t="shared" si="4"/>
        <v>-0.60162406322492235</v>
      </c>
    </row>
    <row r="37" spans="1:9" x14ac:dyDescent="0.3">
      <c r="A37">
        <v>607</v>
      </c>
      <c r="B37">
        <v>1983</v>
      </c>
      <c r="C37" s="19">
        <v>30452</v>
      </c>
      <c r="D37">
        <v>779.82</v>
      </c>
      <c r="E37" s="17">
        <f t="shared" si="0"/>
        <v>136</v>
      </c>
      <c r="F37">
        <f t="shared" si="1"/>
        <v>365</v>
      </c>
      <c r="G37">
        <f t="shared" si="2"/>
        <v>2.3411320596614349</v>
      </c>
      <c r="H37">
        <f t="shared" si="3"/>
        <v>-0.69637622559687218</v>
      </c>
      <c r="I37">
        <f t="shared" si="4"/>
        <v>0.71767691367596198</v>
      </c>
    </row>
    <row r="38" spans="1:9" x14ac:dyDescent="0.3">
      <c r="A38">
        <v>619</v>
      </c>
      <c r="B38">
        <v>1984</v>
      </c>
      <c r="C38" s="19">
        <v>30872</v>
      </c>
      <c r="D38">
        <v>677.06</v>
      </c>
      <c r="E38" s="17">
        <f t="shared" si="0"/>
        <v>191</v>
      </c>
      <c r="F38">
        <f t="shared" si="1"/>
        <v>366</v>
      </c>
      <c r="G38">
        <f t="shared" si="2"/>
        <v>3.2789300373532813</v>
      </c>
      <c r="H38">
        <f t="shared" si="3"/>
        <v>-0.99058403545779705</v>
      </c>
      <c r="I38">
        <f t="shared" si="4"/>
        <v>-0.13690605792347504</v>
      </c>
    </row>
    <row r="39" spans="1:9" x14ac:dyDescent="0.3">
      <c r="A39">
        <v>631</v>
      </c>
      <c r="B39">
        <v>1985</v>
      </c>
      <c r="C39" s="19">
        <v>31153</v>
      </c>
      <c r="D39">
        <v>546.77</v>
      </c>
      <c r="E39" s="17">
        <f t="shared" si="0"/>
        <v>106</v>
      </c>
      <c r="F39">
        <f t="shared" si="1"/>
        <v>365</v>
      </c>
      <c r="G39">
        <f t="shared" si="2"/>
        <v>1.8247058700302359</v>
      </c>
      <c r="H39">
        <f t="shared" si="3"/>
        <v>-0.25119006388481913</v>
      </c>
      <c r="I39">
        <f t="shared" si="4"/>
        <v>0.9679377830240643</v>
      </c>
    </row>
    <row r="40" spans="1:9" x14ac:dyDescent="0.3">
      <c r="A40">
        <v>643</v>
      </c>
      <c r="B40">
        <v>1986</v>
      </c>
      <c r="C40" s="19">
        <v>31562</v>
      </c>
      <c r="D40">
        <v>583.45000000000005</v>
      </c>
      <c r="E40" s="17">
        <f t="shared" si="0"/>
        <v>150</v>
      </c>
      <c r="F40">
        <f t="shared" si="1"/>
        <v>365</v>
      </c>
      <c r="G40">
        <f t="shared" si="2"/>
        <v>2.582130948155994</v>
      </c>
      <c r="H40">
        <f t="shared" si="3"/>
        <v>-0.84754092289283089</v>
      </c>
      <c r="I40">
        <f t="shared" si="4"/>
        <v>0.5307300481619337</v>
      </c>
    </row>
    <row r="41" spans="1:9" x14ac:dyDescent="0.3">
      <c r="A41">
        <v>655</v>
      </c>
      <c r="B41">
        <v>1987</v>
      </c>
      <c r="C41" s="19">
        <v>31987</v>
      </c>
      <c r="D41">
        <v>1807.25</v>
      </c>
      <c r="E41" s="17">
        <f t="shared" si="0"/>
        <v>210</v>
      </c>
      <c r="F41">
        <f t="shared" si="1"/>
        <v>365</v>
      </c>
      <c r="G41">
        <f t="shared" si="2"/>
        <v>3.614983327418392</v>
      </c>
      <c r="H41">
        <f t="shared" si="3"/>
        <v>-0.89002757643467678</v>
      </c>
      <c r="I41">
        <f t="shared" si="4"/>
        <v>-0.45590669350845858</v>
      </c>
    </row>
    <row r="42" spans="1:9" x14ac:dyDescent="0.3">
      <c r="A42">
        <v>667</v>
      </c>
      <c r="B42">
        <v>1988</v>
      </c>
      <c r="C42" s="19">
        <v>32411</v>
      </c>
      <c r="D42">
        <v>515.29999999999995</v>
      </c>
      <c r="E42" s="17">
        <f t="shared" si="0"/>
        <v>269</v>
      </c>
      <c r="F42">
        <f t="shared" si="1"/>
        <v>366</v>
      </c>
      <c r="G42">
        <f t="shared" si="2"/>
        <v>4.6179695290472917</v>
      </c>
      <c r="H42">
        <f t="shared" si="3"/>
        <v>-9.4279221775424429E-2</v>
      </c>
      <c r="I42">
        <f t="shared" si="4"/>
        <v>-0.99554579419603817</v>
      </c>
    </row>
    <row r="43" spans="1:9" x14ac:dyDescent="0.3">
      <c r="A43">
        <v>679</v>
      </c>
      <c r="B43">
        <v>1989</v>
      </c>
      <c r="C43" s="19">
        <v>32774</v>
      </c>
      <c r="D43">
        <v>854.44</v>
      </c>
      <c r="E43" s="17">
        <f t="shared" si="0"/>
        <v>266</v>
      </c>
      <c r="F43">
        <f t="shared" si="1"/>
        <v>365</v>
      </c>
      <c r="G43">
        <f t="shared" si="2"/>
        <v>4.5789788813966297</v>
      </c>
      <c r="H43">
        <f t="shared" si="3"/>
        <v>-0.13301470653419636</v>
      </c>
      <c r="I43">
        <f t="shared" si="4"/>
        <v>-0.99111406399345459</v>
      </c>
    </row>
    <row r="44" spans="1:9" x14ac:dyDescent="0.3">
      <c r="A44">
        <v>702</v>
      </c>
      <c r="B44">
        <v>1991</v>
      </c>
      <c r="C44" s="19">
        <v>33408</v>
      </c>
      <c r="D44">
        <v>331.78</v>
      </c>
      <c r="E44" s="17">
        <f t="shared" si="0"/>
        <v>170</v>
      </c>
      <c r="F44">
        <f t="shared" si="1"/>
        <v>365</v>
      </c>
      <c r="G44">
        <f t="shared" si="2"/>
        <v>2.9264150745767936</v>
      </c>
      <c r="H44">
        <f t="shared" si="3"/>
        <v>-0.9769384927771817</v>
      </c>
      <c r="I44">
        <f t="shared" si="4"/>
        <v>0.21352091543979612</v>
      </c>
    </row>
    <row r="45" spans="1:9" x14ac:dyDescent="0.3">
      <c r="A45">
        <v>714</v>
      </c>
      <c r="B45">
        <v>1992</v>
      </c>
      <c r="C45" s="19">
        <v>33752</v>
      </c>
      <c r="D45">
        <v>451.32</v>
      </c>
      <c r="E45" s="17">
        <f t="shared" si="0"/>
        <v>149</v>
      </c>
      <c r="F45">
        <f t="shared" si="1"/>
        <v>366</v>
      </c>
      <c r="G45">
        <f t="shared" si="2"/>
        <v>2.5579087725949683</v>
      </c>
      <c r="H45">
        <f t="shared" si="3"/>
        <v>-0.83443812371384729</v>
      </c>
      <c r="I45">
        <f t="shared" si="4"/>
        <v>0.55110164007460005</v>
      </c>
    </row>
    <row r="46" spans="1:9" x14ac:dyDescent="0.3">
      <c r="A46">
        <v>726</v>
      </c>
      <c r="B46">
        <v>1993</v>
      </c>
      <c r="C46" s="19">
        <v>33998</v>
      </c>
      <c r="D46">
        <v>506.42</v>
      </c>
      <c r="E46" s="17">
        <f t="shared" si="0"/>
        <v>29</v>
      </c>
      <c r="F46">
        <f t="shared" si="1"/>
        <v>365</v>
      </c>
      <c r="G46">
        <f t="shared" si="2"/>
        <v>0.49921198331015887</v>
      </c>
      <c r="H46">
        <f t="shared" si="3"/>
        <v>0.87796008470088815</v>
      </c>
      <c r="I46">
        <f t="shared" si="4"/>
        <v>0.4787338401157884</v>
      </c>
    </row>
    <row r="47" spans="1:9" x14ac:dyDescent="0.3">
      <c r="A47">
        <v>738</v>
      </c>
      <c r="B47">
        <v>1994</v>
      </c>
      <c r="C47" s="19">
        <v>34521</v>
      </c>
      <c r="D47">
        <v>949.64</v>
      </c>
      <c r="E47" s="17">
        <f t="shared" si="0"/>
        <v>187</v>
      </c>
      <c r="F47">
        <f t="shared" si="1"/>
        <v>365</v>
      </c>
      <c r="G47">
        <f t="shared" si="2"/>
        <v>3.2190565820344728</v>
      </c>
      <c r="H47">
        <f t="shared" si="3"/>
        <v>-0.99700116992501508</v>
      </c>
      <c r="I47">
        <f t="shared" si="4"/>
        <v>-7.7386479233462771E-2</v>
      </c>
    </row>
    <row r="48" spans="1:9" x14ac:dyDescent="0.3">
      <c r="A48">
        <v>761</v>
      </c>
      <c r="B48">
        <v>1998</v>
      </c>
      <c r="C48" s="19">
        <v>35913</v>
      </c>
      <c r="D48">
        <v>563.49</v>
      </c>
      <c r="E48" s="17">
        <f t="shared" si="0"/>
        <v>118</v>
      </c>
      <c r="F48">
        <f t="shared" si="1"/>
        <v>365</v>
      </c>
      <c r="G48">
        <f t="shared" si="2"/>
        <v>2.0312763458827154</v>
      </c>
      <c r="H48">
        <f t="shared" si="3"/>
        <v>-0.44437817810461322</v>
      </c>
      <c r="I48">
        <f t="shared" si="4"/>
        <v>0.89583929073490898</v>
      </c>
    </row>
    <row r="49" spans="1:9" x14ac:dyDescent="0.3">
      <c r="A49">
        <v>771</v>
      </c>
      <c r="B49">
        <v>1999</v>
      </c>
      <c r="C49" s="19">
        <v>36448</v>
      </c>
      <c r="D49">
        <v>338.25</v>
      </c>
      <c r="E49" s="17">
        <f t="shared" si="0"/>
        <v>288</v>
      </c>
      <c r="F49">
        <f t="shared" si="1"/>
        <v>365</v>
      </c>
      <c r="G49">
        <f t="shared" si="2"/>
        <v>4.9576914204595086</v>
      </c>
      <c r="H49">
        <f t="shared" si="3"/>
        <v>0.24284972209593494</v>
      </c>
      <c r="I49">
        <f t="shared" si="4"/>
        <v>-0.97006392185150725</v>
      </c>
    </row>
    <row r="50" spans="1:9" x14ac:dyDescent="0.3">
      <c r="A50">
        <v>784</v>
      </c>
      <c r="B50">
        <v>2000</v>
      </c>
      <c r="C50" s="19">
        <v>36685</v>
      </c>
      <c r="D50">
        <v>860.59</v>
      </c>
      <c r="E50" s="17">
        <f t="shared" si="0"/>
        <v>160</v>
      </c>
      <c r="F50">
        <f t="shared" si="1"/>
        <v>366</v>
      </c>
      <c r="G50">
        <f t="shared" si="2"/>
        <v>2.7467476752697646</v>
      </c>
      <c r="H50">
        <f t="shared" si="3"/>
        <v>-0.923056206884176</v>
      </c>
      <c r="I50">
        <f t="shared" si="4"/>
        <v>0.38466509970700119</v>
      </c>
    </row>
    <row r="51" spans="1:9" x14ac:dyDescent="0.3">
      <c r="A51">
        <v>801</v>
      </c>
      <c r="B51">
        <v>2002</v>
      </c>
      <c r="C51" s="19">
        <v>37541</v>
      </c>
      <c r="D51">
        <v>768.28</v>
      </c>
      <c r="E51" s="17">
        <f t="shared" si="0"/>
        <v>285</v>
      </c>
      <c r="F51">
        <f t="shared" si="1"/>
        <v>365</v>
      </c>
      <c r="G51">
        <f t="shared" si="2"/>
        <v>4.9060488014963886</v>
      </c>
      <c r="H51">
        <f t="shared" si="3"/>
        <v>0.19245158197082907</v>
      </c>
      <c r="I51">
        <f t="shared" si="4"/>
        <v>-0.98130647027160955</v>
      </c>
    </row>
    <row r="52" spans="1:9" x14ac:dyDescent="0.3">
      <c r="A52">
        <v>821</v>
      </c>
      <c r="B52">
        <v>2004</v>
      </c>
      <c r="C52" s="19">
        <v>38301</v>
      </c>
      <c r="D52">
        <v>311.32</v>
      </c>
      <c r="E52" s="17">
        <f t="shared" si="0"/>
        <v>315</v>
      </c>
      <c r="F52">
        <f t="shared" si="1"/>
        <v>366</v>
      </c>
      <c r="G52">
        <f t="shared" si="2"/>
        <v>5.4076594856873488</v>
      </c>
      <c r="H52">
        <f t="shared" si="3"/>
        <v>0.640593178698175</v>
      </c>
      <c r="I52">
        <f t="shared" si="4"/>
        <v>-0.76788044603660022</v>
      </c>
    </row>
    <row r="53" spans="1:9" x14ac:dyDescent="0.3">
      <c r="A53">
        <v>833</v>
      </c>
      <c r="B53">
        <v>2005</v>
      </c>
      <c r="C53" s="19">
        <v>38517</v>
      </c>
      <c r="D53">
        <v>751.16</v>
      </c>
      <c r="E53" s="17">
        <f t="shared" si="0"/>
        <v>165</v>
      </c>
      <c r="F53">
        <f t="shared" si="1"/>
        <v>365</v>
      </c>
      <c r="G53">
        <f t="shared" si="2"/>
        <v>2.8403440429715938</v>
      </c>
      <c r="H53">
        <f t="shared" si="3"/>
        <v>-0.95496675485525517</v>
      </c>
      <c r="I53">
        <f t="shared" si="4"/>
        <v>0.2967128192734903</v>
      </c>
    </row>
    <row r="54" spans="1:9" x14ac:dyDescent="0.3">
      <c r="A54">
        <v>2</v>
      </c>
      <c r="B54">
        <v>2006</v>
      </c>
      <c r="C54" s="19">
        <v>38890</v>
      </c>
      <c r="D54">
        <v>134.63</v>
      </c>
      <c r="E54" s="17">
        <f t="shared" si="0"/>
        <v>173</v>
      </c>
      <c r="F54">
        <f t="shared" si="1"/>
        <v>365</v>
      </c>
      <c r="G54">
        <f t="shared" si="2"/>
        <v>2.9780576935399132</v>
      </c>
      <c r="H54">
        <f t="shared" si="3"/>
        <v>-0.98665793289165704</v>
      </c>
      <c r="I54">
        <f t="shared" si="4"/>
        <v>0.16280701293851715</v>
      </c>
    </row>
    <row r="55" spans="1:9" x14ac:dyDescent="0.3">
      <c r="A55">
        <v>6</v>
      </c>
      <c r="B55">
        <v>2007</v>
      </c>
      <c r="C55" s="19">
        <v>39349</v>
      </c>
      <c r="D55">
        <v>1590</v>
      </c>
      <c r="E55" s="17">
        <f t="shared" si="0"/>
        <v>267</v>
      </c>
      <c r="F55">
        <f t="shared" si="1"/>
        <v>365</v>
      </c>
      <c r="G55">
        <f t="shared" si="2"/>
        <v>4.59619308771767</v>
      </c>
      <c r="H55">
        <f t="shared" si="3"/>
        <v>-0.11593459959550066</v>
      </c>
      <c r="I55">
        <f t="shared" si="4"/>
        <v>-0.99325684926741431</v>
      </c>
    </row>
    <row r="56" spans="1:9" x14ac:dyDescent="0.3">
      <c r="A56">
        <v>18</v>
      </c>
      <c r="B56">
        <v>2008</v>
      </c>
      <c r="C56" s="19">
        <v>39747</v>
      </c>
      <c r="D56">
        <v>446.5</v>
      </c>
      <c r="E56" s="17">
        <f t="shared" si="0"/>
        <v>300</v>
      </c>
      <c r="F56">
        <f t="shared" si="1"/>
        <v>366</v>
      </c>
      <c r="G56">
        <f t="shared" si="2"/>
        <v>5.1501518911308084</v>
      </c>
      <c r="H56">
        <f t="shared" si="3"/>
        <v>0.42391439070986053</v>
      </c>
      <c r="I56">
        <f t="shared" si="4"/>
        <v>-0.90570226308047153</v>
      </c>
    </row>
    <row r="57" spans="1:9" x14ac:dyDescent="0.3">
      <c r="A57">
        <v>30</v>
      </c>
      <c r="B57">
        <v>2009</v>
      </c>
      <c r="C57" s="19">
        <v>40139</v>
      </c>
      <c r="D57">
        <v>477</v>
      </c>
      <c r="E57" s="17">
        <f t="shared" si="0"/>
        <v>326</v>
      </c>
      <c r="F57">
        <f t="shared" si="1"/>
        <v>365</v>
      </c>
      <c r="G57">
        <f t="shared" si="2"/>
        <v>5.6118312606590273</v>
      </c>
      <c r="H57">
        <f t="shared" si="3"/>
        <v>0.7829801036770625</v>
      </c>
      <c r="I57">
        <f t="shared" si="4"/>
        <v>-0.62204674844086805</v>
      </c>
    </row>
    <row r="58" spans="1:9" x14ac:dyDescent="0.3">
      <c r="A58">
        <v>42</v>
      </c>
      <c r="B58">
        <v>2010</v>
      </c>
      <c r="C58" s="19">
        <v>40224</v>
      </c>
      <c r="D58">
        <v>375</v>
      </c>
      <c r="E58" s="17">
        <f t="shared" si="0"/>
        <v>46</v>
      </c>
      <c r="F58">
        <f t="shared" si="1"/>
        <v>365</v>
      </c>
      <c r="G58">
        <f t="shared" si="2"/>
        <v>0.79185349076783818</v>
      </c>
      <c r="H58">
        <f t="shared" si="3"/>
        <v>0.70252747416915706</v>
      </c>
      <c r="I58">
        <f t="shared" si="4"/>
        <v>0.71165662228177462</v>
      </c>
    </row>
    <row r="59" spans="1:9" x14ac:dyDescent="0.3">
      <c r="A59">
        <v>53</v>
      </c>
      <c r="B59">
        <v>2011</v>
      </c>
      <c r="C59" s="19">
        <v>40674</v>
      </c>
      <c r="D59">
        <v>525</v>
      </c>
      <c r="E59" s="17">
        <f t="shared" si="0"/>
        <v>131</v>
      </c>
      <c r="F59">
        <f t="shared" si="1"/>
        <v>365</v>
      </c>
      <c r="G59">
        <f t="shared" si="2"/>
        <v>2.2550610280562351</v>
      </c>
      <c r="H59">
        <f t="shared" si="3"/>
        <v>-0.6321034111873487</v>
      </c>
      <c r="I59">
        <f t="shared" si="4"/>
        <v>0.7748840413670407</v>
      </c>
    </row>
    <row r="60" spans="1:9" x14ac:dyDescent="0.3">
      <c r="A60">
        <v>65</v>
      </c>
      <c r="B60">
        <v>2012</v>
      </c>
      <c r="C60" s="19">
        <v>41256</v>
      </c>
      <c r="D60">
        <v>860</v>
      </c>
      <c r="E60" s="17">
        <f t="shared" si="0"/>
        <v>348</v>
      </c>
      <c r="F60">
        <f t="shared" si="1"/>
        <v>366</v>
      </c>
      <c r="G60">
        <f t="shared" si="2"/>
        <v>5.9741761937117381</v>
      </c>
      <c r="H60">
        <f t="shared" si="3"/>
        <v>0.95263538080338261</v>
      </c>
      <c r="I60">
        <f t="shared" si="4"/>
        <v>-0.30411483232751774</v>
      </c>
    </row>
    <row r="61" spans="1:9" x14ac:dyDescent="0.3">
      <c r="A61">
        <v>77</v>
      </c>
      <c r="B61">
        <v>2013</v>
      </c>
      <c r="C61" s="19">
        <v>41280</v>
      </c>
      <c r="D61">
        <v>307.39999999999998</v>
      </c>
      <c r="E61" s="17">
        <f t="shared" si="0"/>
        <v>6</v>
      </c>
      <c r="F61">
        <f t="shared" si="1"/>
        <v>365</v>
      </c>
      <c r="G61">
        <f t="shared" si="2"/>
        <v>0.10328523792623977</v>
      </c>
      <c r="H61">
        <f t="shared" si="3"/>
        <v>0.99467081991152106</v>
      </c>
      <c r="I61">
        <f t="shared" si="4"/>
        <v>0.10310169744743485</v>
      </c>
    </row>
    <row r="62" spans="1:9" x14ac:dyDescent="0.3">
      <c r="A62">
        <v>89</v>
      </c>
      <c r="B62">
        <v>2014</v>
      </c>
      <c r="C62" s="19">
        <v>41932</v>
      </c>
      <c r="D62">
        <v>696.2</v>
      </c>
      <c r="E62" s="17">
        <f t="shared" si="0"/>
        <v>293</v>
      </c>
      <c r="F62">
        <f t="shared" si="1"/>
        <v>365</v>
      </c>
      <c r="G62">
        <f t="shared" si="2"/>
        <v>5.0437624520647084</v>
      </c>
      <c r="H62">
        <f t="shared" si="3"/>
        <v>0.32534208471197951</v>
      </c>
      <c r="I62">
        <f t="shared" si="4"/>
        <v>-0.9455963874271428</v>
      </c>
    </row>
    <row r="63" spans="1:9" x14ac:dyDescent="0.3">
      <c r="A63">
        <v>101</v>
      </c>
      <c r="B63">
        <v>2015</v>
      </c>
      <c r="C63" s="19">
        <v>42360</v>
      </c>
      <c r="D63">
        <v>2364</v>
      </c>
      <c r="E63" s="17">
        <f t="shared" si="0"/>
        <v>356</v>
      </c>
      <c r="F63">
        <f t="shared" si="1"/>
        <v>365</v>
      </c>
      <c r="G63">
        <f t="shared" si="2"/>
        <v>6.1282574502902261</v>
      </c>
      <c r="H63">
        <f t="shared" si="3"/>
        <v>0.98802266566369745</v>
      </c>
      <c r="I63">
        <f t="shared" si="4"/>
        <v>-0.15430882066428189</v>
      </c>
    </row>
    <row r="64" spans="1:9" ht="15" thickBot="1" x14ac:dyDescent="0.35"/>
    <row r="65" spans="7:12" ht="15" thickBot="1" x14ac:dyDescent="0.35">
      <c r="H65" s="20"/>
      <c r="I65" s="21"/>
      <c r="J65" s="22"/>
      <c r="K65" s="23"/>
      <c r="L65" s="24"/>
    </row>
    <row r="66" spans="7:12" ht="15" thickBot="1" x14ac:dyDescent="0.35">
      <c r="G66" s="22"/>
      <c r="H66" s="25"/>
      <c r="I66" s="26"/>
      <c r="J66" s="25"/>
      <c r="K66" s="27"/>
      <c r="L66" s="27"/>
    </row>
    <row r="71" spans="7:12" x14ac:dyDescent="0.3">
      <c r="J71" s="28"/>
    </row>
    <row r="72" spans="7:12" x14ac:dyDescent="0.3">
      <c r="J72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/>
  </sheetViews>
  <sheetFormatPr defaultRowHeight="14.4" x14ac:dyDescent="0.3"/>
  <sheetData>
    <row r="1" spans="1:2" x14ac:dyDescent="0.3">
      <c r="A1" s="17" t="s">
        <v>8</v>
      </c>
      <c r="B1" s="1" t="s">
        <v>15</v>
      </c>
    </row>
    <row r="2" spans="1:2" x14ac:dyDescent="0.3">
      <c r="A2" s="17">
        <v>1942</v>
      </c>
      <c r="B2" s="2">
        <v>29.91</v>
      </c>
    </row>
    <row r="3" spans="1:2" x14ac:dyDescent="0.3">
      <c r="A3" s="17">
        <v>1943</v>
      </c>
      <c r="B3" s="2">
        <v>13.08</v>
      </c>
    </row>
    <row r="4" spans="1:2" x14ac:dyDescent="0.3">
      <c r="A4" s="17">
        <v>1944</v>
      </c>
      <c r="B4" s="2">
        <v>8.4</v>
      </c>
    </row>
    <row r="5" spans="1:2" x14ac:dyDescent="0.3">
      <c r="A5" s="17">
        <v>1945</v>
      </c>
      <c r="B5" s="2">
        <v>10.31</v>
      </c>
    </row>
    <row r="6" spans="1:2" x14ac:dyDescent="0.3">
      <c r="A6" s="17">
        <v>1946</v>
      </c>
      <c r="B6" s="2">
        <v>22.75</v>
      </c>
    </row>
    <row r="7" spans="1:2" x14ac:dyDescent="0.3">
      <c r="A7" s="17">
        <v>1947</v>
      </c>
      <c r="B7" s="2">
        <v>30.05</v>
      </c>
    </row>
    <row r="8" spans="1:2" x14ac:dyDescent="0.3">
      <c r="A8" s="17">
        <v>1948</v>
      </c>
      <c r="B8" s="2">
        <v>32.090000000000003</v>
      </c>
    </row>
    <row r="9" spans="1:2" x14ac:dyDescent="0.3">
      <c r="A9" s="17">
        <v>1949</v>
      </c>
      <c r="B9" s="2">
        <v>15.12</v>
      </c>
    </row>
    <row r="10" spans="1:2" x14ac:dyDescent="0.3">
      <c r="A10" s="17">
        <v>1950</v>
      </c>
      <c r="B10" s="2">
        <v>26.54</v>
      </c>
    </row>
    <row r="11" spans="1:2" x14ac:dyDescent="0.3">
      <c r="A11" s="17">
        <v>1951</v>
      </c>
      <c r="B11" s="2">
        <v>19.440000000000001</v>
      </c>
    </row>
    <row r="12" spans="1:2" x14ac:dyDescent="0.3">
      <c r="A12" s="17">
        <v>1952</v>
      </c>
      <c r="B12" s="2">
        <v>10.74</v>
      </c>
    </row>
    <row r="13" spans="1:2" x14ac:dyDescent="0.3">
      <c r="A13" s="17">
        <v>1953</v>
      </c>
      <c r="B13" s="2">
        <v>26.2</v>
      </c>
    </row>
    <row r="14" spans="1:2" x14ac:dyDescent="0.3">
      <c r="A14" s="17">
        <v>1954</v>
      </c>
      <c r="B14" s="2">
        <v>51.08</v>
      </c>
    </row>
    <row r="15" spans="1:2" x14ac:dyDescent="0.3">
      <c r="A15" s="17">
        <v>1955</v>
      </c>
      <c r="B15" s="2">
        <v>40.590000000000003</v>
      </c>
    </row>
    <row r="16" spans="1:2" x14ac:dyDescent="0.3">
      <c r="A16" s="17">
        <v>1956</v>
      </c>
      <c r="B16" s="2">
        <v>21.27</v>
      </c>
    </row>
    <row r="17" spans="1:2" x14ac:dyDescent="0.3">
      <c r="A17" s="17">
        <v>1957</v>
      </c>
      <c r="B17" s="2">
        <v>11.93</v>
      </c>
    </row>
    <row r="18" spans="1:2" x14ac:dyDescent="0.3">
      <c r="A18" s="17">
        <v>1958</v>
      </c>
      <c r="B18" s="2">
        <v>29.5</v>
      </c>
    </row>
    <row r="19" spans="1:2" x14ac:dyDescent="0.3">
      <c r="A19" s="17">
        <v>1959</v>
      </c>
      <c r="B19" s="2">
        <v>35.85</v>
      </c>
    </row>
    <row r="20" spans="1:2" x14ac:dyDescent="0.3">
      <c r="A20" s="17">
        <v>1960</v>
      </c>
      <c r="B20" s="2">
        <v>13.5</v>
      </c>
    </row>
    <row r="21" spans="1:2" x14ac:dyDescent="0.3">
      <c r="A21" s="17">
        <v>1961</v>
      </c>
      <c r="B21" s="2">
        <v>45.65</v>
      </c>
    </row>
    <row r="22" spans="1:2" x14ac:dyDescent="0.3">
      <c r="A22" s="17">
        <v>1962</v>
      </c>
      <c r="B22" s="2">
        <v>5.05</v>
      </c>
    </row>
    <row r="23" spans="1:2" x14ac:dyDescent="0.3">
      <c r="A23" s="17">
        <v>1963</v>
      </c>
      <c r="B23" s="2">
        <v>28.95</v>
      </c>
    </row>
    <row r="24" spans="1:2" x14ac:dyDescent="0.3">
      <c r="A24" s="17">
        <v>1964</v>
      </c>
      <c r="B24" s="2">
        <v>11.15</v>
      </c>
    </row>
    <row r="25" spans="1:2" x14ac:dyDescent="0.3">
      <c r="A25" s="17">
        <v>1965</v>
      </c>
      <c r="B25" s="2">
        <v>19.3</v>
      </c>
    </row>
    <row r="26" spans="1:2" x14ac:dyDescent="0.3">
      <c r="A26" s="17">
        <v>1966</v>
      </c>
      <c r="B26" s="2">
        <v>30.22</v>
      </c>
    </row>
    <row r="27" spans="1:2" x14ac:dyDescent="0.3">
      <c r="A27" s="17">
        <v>1967</v>
      </c>
      <c r="B27" s="2">
        <v>22.29</v>
      </c>
    </row>
    <row r="28" spans="1:2" x14ac:dyDescent="0.3">
      <c r="A28" s="17">
        <v>1968</v>
      </c>
      <c r="B28" s="2">
        <v>9.6</v>
      </c>
    </row>
    <row r="29" spans="1:2" x14ac:dyDescent="0.3">
      <c r="A29" s="17">
        <v>1970</v>
      </c>
      <c r="B29" s="2">
        <v>21.98</v>
      </c>
    </row>
    <row r="30" spans="1:2" x14ac:dyDescent="0.3">
      <c r="A30" s="17">
        <v>1971</v>
      </c>
      <c r="B30" s="2">
        <v>23.14</v>
      </c>
    </row>
    <row r="31" spans="1:2" x14ac:dyDescent="0.3">
      <c r="A31" s="17">
        <v>1972</v>
      </c>
      <c r="B31" s="2">
        <v>48.18</v>
      </c>
    </row>
    <row r="32" spans="1:2" x14ac:dyDescent="0.3">
      <c r="A32" s="17">
        <v>1973</v>
      </c>
      <c r="B32" s="2">
        <v>25.82</v>
      </c>
    </row>
    <row r="33" spans="1:2" x14ac:dyDescent="0.3">
      <c r="A33" s="17">
        <v>1974</v>
      </c>
      <c r="B33" s="2">
        <v>21.29</v>
      </c>
    </row>
    <row r="34" spans="1:2" x14ac:dyDescent="0.3">
      <c r="A34" s="17">
        <v>1975</v>
      </c>
      <c r="B34" s="2">
        <v>24.69</v>
      </c>
    </row>
    <row r="35" spans="1:2" x14ac:dyDescent="0.3">
      <c r="A35" s="17">
        <v>1976</v>
      </c>
      <c r="B35" s="2">
        <v>17.22</v>
      </c>
    </row>
    <row r="36" spans="1:2" x14ac:dyDescent="0.3">
      <c r="A36" s="17">
        <v>1977</v>
      </c>
      <c r="B36" s="2">
        <v>20.23</v>
      </c>
    </row>
    <row r="37" spans="1:2" x14ac:dyDescent="0.3">
      <c r="A37" s="17">
        <v>1978</v>
      </c>
      <c r="B37" s="2">
        <v>10.63</v>
      </c>
    </row>
    <row r="38" spans="1:2" x14ac:dyDescent="0.3">
      <c r="A38" s="17">
        <v>1979</v>
      </c>
      <c r="B38" s="2">
        <v>33.47</v>
      </c>
    </row>
    <row r="39" spans="1:2" x14ac:dyDescent="0.3">
      <c r="A39" s="17">
        <v>1980</v>
      </c>
      <c r="B39" s="2">
        <v>22.43</v>
      </c>
    </row>
    <row r="40" spans="1:2" x14ac:dyDescent="0.3">
      <c r="A40" s="17">
        <v>1981</v>
      </c>
      <c r="B40" s="2">
        <v>10.78</v>
      </c>
    </row>
    <row r="41" spans="1:2" x14ac:dyDescent="0.3">
      <c r="A41" s="17">
        <v>1982</v>
      </c>
      <c r="B41" s="2">
        <v>42.36</v>
      </c>
    </row>
    <row r="42" spans="1:2" x14ac:dyDescent="0.3">
      <c r="A42" s="17">
        <v>1983</v>
      </c>
      <c r="B42" s="2">
        <v>54.53</v>
      </c>
    </row>
    <row r="43" spans="1:2" x14ac:dyDescent="0.3">
      <c r="A43" s="17">
        <v>1984</v>
      </c>
      <c r="B43" s="2">
        <v>41.35</v>
      </c>
    </row>
    <row r="44" spans="1:2" x14ac:dyDescent="0.3">
      <c r="A44" s="17">
        <v>1985</v>
      </c>
      <c r="B44" s="2">
        <v>38.130000000000003</v>
      </c>
    </row>
    <row r="45" spans="1:2" x14ac:dyDescent="0.3">
      <c r="A45" s="17">
        <v>1986</v>
      </c>
      <c r="B45" s="2">
        <v>45.49</v>
      </c>
    </row>
    <row r="46" spans="1:2" x14ac:dyDescent="0.3">
      <c r="A46" s="17">
        <v>1987</v>
      </c>
      <c r="B46" s="2">
        <v>53.87</v>
      </c>
    </row>
    <row r="47" spans="1:2" x14ac:dyDescent="0.3">
      <c r="A47" s="17">
        <v>1988</v>
      </c>
      <c r="B47" s="2">
        <v>19.489999999999998</v>
      </c>
    </row>
    <row r="48" spans="1:2" x14ac:dyDescent="0.3">
      <c r="A48" s="17">
        <v>1989</v>
      </c>
      <c r="B48" s="2">
        <v>26.08</v>
      </c>
    </row>
    <row r="49" spans="1:2" x14ac:dyDescent="0.3">
      <c r="A49" s="17">
        <v>1991</v>
      </c>
      <c r="B49" s="2">
        <v>14.2</v>
      </c>
    </row>
    <row r="50" spans="1:2" x14ac:dyDescent="0.3">
      <c r="A50" s="17">
        <v>1992</v>
      </c>
      <c r="B50" s="2">
        <v>26.79</v>
      </c>
    </row>
    <row r="51" spans="1:2" x14ac:dyDescent="0.3">
      <c r="A51" s="17">
        <v>1993</v>
      </c>
      <c r="B51" s="2">
        <v>32.369999999999997</v>
      </c>
    </row>
    <row r="52" spans="1:2" x14ac:dyDescent="0.3">
      <c r="A52" s="17">
        <v>1994</v>
      </c>
      <c r="B52" s="2">
        <v>43.61</v>
      </c>
    </row>
    <row r="53" spans="1:2" x14ac:dyDescent="0.3">
      <c r="A53" s="17">
        <v>1998</v>
      </c>
      <c r="B53" s="2">
        <v>45.79</v>
      </c>
    </row>
    <row r="54" spans="1:2" x14ac:dyDescent="0.3">
      <c r="A54" s="17">
        <v>1999</v>
      </c>
      <c r="B54" s="2">
        <v>28.03</v>
      </c>
    </row>
    <row r="55" spans="1:2" x14ac:dyDescent="0.3">
      <c r="A55" s="17">
        <v>2000</v>
      </c>
      <c r="B55" s="2">
        <v>32.14</v>
      </c>
    </row>
    <row r="56" spans="1:2" x14ac:dyDescent="0.3">
      <c r="A56" s="17">
        <v>2002</v>
      </c>
      <c r="B56" s="2">
        <v>63.77</v>
      </c>
    </row>
    <row r="57" spans="1:2" x14ac:dyDescent="0.3">
      <c r="A57" s="17">
        <v>2004</v>
      </c>
      <c r="B57" s="2">
        <v>13.15</v>
      </c>
    </row>
    <row r="58" spans="1:2" x14ac:dyDescent="0.3">
      <c r="A58" s="17">
        <v>2005</v>
      </c>
      <c r="B58" s="2">
        <v>39.950000000000003</v>
      </c>
    </row>
    <row r="59" spans="1:2" x14ac:dyDescent="0.3">
      <c r="A59" s="17">
        <v>2006</v>
      </c>
      <c r="B59" s="2">
        <v>18.3</v>
      </c>
    </row>
    <row r="60" spans="1:2" x14ac:dyDescent="0.3">
      <c r="A60" s="17">
        <v>2007</v>
      </c>
      <c r="B60" s="2">
        <v>28.28</v>
      </c>
    </row>
    <row r="61" spans="1:2" x14ac:dyDescent="0.3">
      <c r="A61" s="17">
        <v>2008</v>
      </c>
      <c r="B61" s="2">
        <v>21.85</v>
      </c>
    </row>
    <row r="62" spans="1:2" x14ac:dyDescent="0.3">
      <c r="A62" s="17">
        <v>2009</v>
      </c>
      <c r="B62" s="2">
        <v>33.17</v>
      </c>
    </row>
    <row r="63" spans="1:2" x14ac:dyDescent="0.3">
      <c r="A63" s="17">
        <v>2010</v>
      </c>
      <c r="B63" s="2">
        <v>38.979999999999997</v>
      </c>
    </row>
    <row r="64" spans="1:2" x14ac:dyDescent="0.3">
      <c r="A64" s="17">
        <v>2011</v>
      </c>
      <c r="B64" s="2">
        <v>26.09</v>
      </c>
    </row>
    <row r="65" spans="1:2" x14ac:dyDescent="0.3">
      <c r="A65" s="17">
        <v>2012</v>
      </c>
      <c r="B65" s="2">
        <v>20.57</v>
      </c>
    </row>
    <row r="66" spans="1:2" x14ac:dyDescent="0.3">
      <c r="A66" s="17">
        <v>2013</v>
      </c>
      <c r="B66" s="2">
        <v>23.74</v>
      </c>
    </row>
    <row r="67" spans="1:2" x14ac:dyDescent="0.3">
      <c r="A67" s="17">
        <v>2014</v>
      </c>
      <c r="B67" s="2">
        <v>46.12</v>
      </c>
    </row>
    <row r="68" spans="1:2" x14ac:dyDescent="0.3">
      <c r="A68" s="17">
        <v>2015</v>
      </c>
      <c r="B68" s="2">
        <v>61.19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"/>
  <sheetViews>
    <sheetView workbookViewId="0"/>
  </sheetViews>
  <sheetFormatPr defaultRowHeight="14.4" x14ac:dyDescent="0.3"/>
  <sheetData>
    <row r="1" spans="1:2" x14ac:dyDescent="0.3">
      <c r="A1" s="17" t="s">
        <v>8</v>
      </c>
      <c r="B1" s="1" t="s">
        <v>15</v>
      </c>
    </row>
    <row r="2" spans="1:2" x14ac:dyDescent="0.3">
      <c r="A2" s="17">
        <v>1947</v>
      </c>
      <c r="B2" s="2">
        <v>30.05</v>
      </c>
    </row>
    <row r="3" spans="1:2" x14ac:dyDescent="0.3">
      <c r="A3" s="17">
        <v>1948</v>
      </c>
      <c r="B3" s="2">
        <v>32.090000000000003</v>
      </c>
    </row>
    <row r="4" spans="1:2" x14ac:dyDescent="0.3">
      <c r="A4" s="17">
        <v>1949</v>
      </c>
      <c r="B4" s="2">
        <v>15.12</v>
      </c>
    </row>
    <row r="5" spans="1:2" x14ac:dyDescent="0.3">
      <c r="A5" s="17">
        <v>1950</v>
      </c>
      <c r="B5" s="2">
        <v>26.54</v>
      </c>
    </row>
    <row r="6" spans="1:2" x14ac:dyDescent="0.3">
      <c r="A6" s="17">
        <v>1951</v>
      </c>
      <c r="B6" s="2">
        <v>19.440000000000001</v>
      </c>
    </row>
    <row r="7" spans="1:2" x14ac:dyDescent="0.3">
      <c r="A7" s="17">
        <v>1952</v>
      </c>
      <c r="B7" s="2">
        <v>10.74</v>
      </c>
    </row>
    <row r="8" spans="1:2" x14ac:dyDescent="0.3">
      <c r="A8" s="17">
        <v>1953</v>
      </c>
      <c r="B8" s="2">
        <v>26.2</v>
      </c>
    </row>
    <row r="9" spans="1:2" x14ac:dyDescent="0.3">
      <c r="A9" s="17">
        <v>1954</v>
      </c>
      <c r="B9" s="2">
        <v>51.08</v>
      </c>
    </row>
    <row r="10" spans="1:2" x14ac:dyDescent="0.3">
      <c r="A10" s="17">
        <v>1955</v>
      </c>
      <c r="B10" s="2">
        <v>40.590000000000003</v>
      </c>
    </row>
    <row r="11" spans="1:2" x14ac:dyDescent="0.3">
      <c r="A11" s="17">
        <v>1956</v>
      </c>
      <c r="B11" s="2">
        <v>21.27</v>
      </c>
    </row>
    <row r="12" spans="1:2" x14ac:dyDescent="0.3">
      <c r="A12" s="17">
        <v>1957</v>
      </c>
      <c r="B12" s="2">
        <v>11.93</v>
      </c>
    </row>
    <row r="13" spans="1:2" x14ac:dyDescent="0.3">
      <c r="A13" s="17">
        <v>1958</v>
      </c>
      <c r="B13" s="2">
        <v>29.5</v>
      </c>
    </row>
    <row r="14" spans="1:2" x14ac:dyDescent="0.3">
      <c r="A14" s="17">
        <v>1959</v>
      </c>
      <c r="B14" s="2">
        <v>35.85</v>
      </c>
    </row>
    <row r="15" spans="1:2" x14ac:dyDescent="0.3">
      <c r="A15" s="17">
        <v>1960</v>
      </c>
      <c r="B15" s="2">
        <v>13.5</v>
      </c>
    </row>
    <row r="16" spans="1:2" x14ac:dyDescent="0.3">
      <c r="A16" s="17">
        <v>1961</v>
      </c>
      <c r="B16" s="2">
        <v>45.65</v>
      </c>
    </row>
    <row r="17" spans="1:2" x14ac:dyDescent="0.3">
      <c r="A17" s="17">
        <v>1962</v>
      </c>
      <c r="B17" s="2">
        <v>5.05</v>
      </c>
    </row>
    <row r="18" spans="1:2" x14ac:dyDescent="0.3">
      <c r="A18" s="17">
        <v>1963</v>
      </c>
      <c r="B18" s="2">
        <v>28.95</v>
      </c>
    </row>
    <row r="19" spans="1:2" x14ac:dyDescent="0.3">
      <c r="A19" s="17">
        <v>1964</v>
      </c>
      <c r="B19" s="2">
        <v>11.15</v>
      </c>
    </row>
    <row r="20" spans="1:2" x14ac:dyDescent="0.3">
      <c r="A20" s="17">
        <v>1965</v>
      </c>
      <c r="B20" s="2">
        <v>19.3</v>
      </c>
    </row>
    <row r="21" spans="1:2" x14ac:dyDescent="0.3">
      <c r="A21" s="17">
        <v>1966</v>
      </c>
      <c r="B21" s="2">
        <v>30.22</v>
      </c>
    </row>
    <row r="22" spans="1:2" x14ac:dyDescent="0.3">
      <c r="A22" s="17">
        <v>1967</v>
      </c>
      <c r="B22" s="2">
        <v>22.29</v>
      </c>
    </row>
    <row r="23" spans="1:2" x14ac:dyDescent="0.3">
      <c r="A23" s="17">
        <v>1968</v>
      </c>
      <c r="B23" s="2">
        <v>9.6</v>
      </c>
    </row>
    <row r="24" spans="1:2" x14ac:dyDescent="0.3">
      <c r="A24" s="17">
        <v>1970</v>
      </c>
      <c r="B24" s="2">
        <v>21.98</v>
      </c>
    </row>
    <row r="25" spans="1:2" x14ac:dyDescent="0.3">
      <c r="A25" s="17">
        <v>1971</v>
      </c>
      <c r="B25" s="2">
        <v>23.14</v>
      </c>
    </row>
    <row r="26" spans="1:2" x14ac:dyDescent="0.3">
      <c r="A26" s="17">
        <v>1972</v>
      </c>
      <c r="B26" s="2">
        <v>48.18</v>
      </c>
    </row>
    <row r="27" spans="1:2" x14ac:dyDescent="0.3">
      <c r="A27" s="17">
        <v>1973</v>
      </c>
      <c r="B27" s="2">
        <v>25.82</v>
      </c>
    </row>
    <row r="28" spans="1:2" x14ac:dyDescent="0.3">
      <c r="A28" s="17">
        <v>1974</v>
      </c>
      <c r="B28" s="2">
        <v>21.29</v>
      </c>
    </row>
    <row r="29" spans="1:2" x14ac:dyDescent="0.3">
      <c r="A29" s="17">
        <v>1975</v>
      </c>
      <c r="B29" s="2">
        <v>24.69</v>
      </c>
    </row>
    <row r="30" spans="1:2" x14ac:dyDescent="0.3">
      <c r="A30" s="17">
        <v>1976</v>
      </c>
      <c r="B30" s="2">
        <v>17.22</v>
      </c>
    </row>
    <row r="31" spans="1:2" x14ac:dyDescent="0.3">
      <c r="A31" s="17">
        <v>1977</v>
      </c>
      <c r="B31" s="2">
        <v>20.23</v>
      </c>
    </row>
    <row r="32" spans="1:2" x14ac:dyDescent="0.3">
      <c r="A32" s="17">
        <v>1978</v>
      </c>
      <c r="B32" s="2">
        <v>10.63</v>
      </c>
    </row>
    <row r="33" spans="1:2" x14ac:dyDescent="0.3">
      <c r="A33" s="17">
        <v>1979</v>
      </c>
      <c r="B33" s="2">
        <v>33.47</v>
      </c>
    </row>
    <row r="34" spans="1:2" x14ac:dyDescent="0.3">
      <c r="A34" s="17">
        <v>1980</v>
      </c>
      <c r="B34" s="2">
        <v>22.43</v>
      </c>
    </row>
    <row r="35" spans="1:2" x14ac:dyDescent="0.3">
      <c r="A35" s="17">
        <v>1981</v>
      </c>
      <c r="B35" s="2">
        <v>10.78</v>
      </c>
    </row>
    <row r="36" spans="1:2" x14ac:dyDescent="0.3">
      <c r="A36" s="17">
        <v>1982</v>
      </c>
      <c r="B36" s="2">
        <v>42.36</v>
      </c>
    </row>
    <row r="37" spans="1:2" x14ac:dyDescent="0.3">
      <c r="A37" s="17">
        <v>1983</v>
      </c>
      <c r="B37" s="2">
        <v>54.53</v>
      </c>
    </row>
    <row r="38" spans="1:2" x14ac:dyDescent="0.3">
      <c r="A38" s="17">
        <v>1984</v>
      </c>
      <c r="B38" s="2">
        <v>41.35</v>
      </c>
    </row>
    <row r="39" spans="1:2" x14ac:dyDescent="0.3">
      <c r="A39" s="17">
        <v>1985</v>
      </c>
      <c r="B39" s="2">
        <v>38.130000000000003</v>
      </c>
    </row>
    <row r="40" spans="1:2" x14ac:dyDescent="0.3">
      <c r="A40" s="17">
        <v>1986</v>
      </c>
      <c r="B40" s="2">
        <v>45.49</v>
      </c>
    </row>
    <row r="41" spans="1:2" x14ac:dyDescent="0.3">
      <c r="A41" s="17">
        <v>1987</v>
      </c>
      <c r="B41" s="2">
        <v>53.87</v>
      </c>
    </row>
    <row r="42" spans="1:2" x14ac:dyDescent="0.3">
      <c r="A42" s="17">
        <v>1988</v>
      </c>
      <c r="B42" s="2">
        <v>19.489999999999998</v>
      </c>
    </row>
    <row r="43" spans="1:2" x14ac:dyDescent="0.3">
      <c r="A43" s="17">
        <v>1989</v>
      </c>
      <c r="B43" s="2">
        <v>26.08</v>
      </c>
    </row>
    <row r="44" spans="1:2" x14ac:dyDescent="0.3">
      <c r="A44" s="17">
        <v>1991</v>
      </c>
      <c r="B44" s="2">
        <v>14.2</v>
      </c>
    </row>
    <row r="45" spans="1:2" x14ac:dyDescent="0.3">
      <c r="A45" s="17">
        <v>1992</v>
      </c>
      <c r="B45" s="2">
        <v>26.79</v>
      </c>
    </row>
    <row r="46" spans="1:2" x14ac:dyDescent="0.3">
      <c r="A46" s="17">
        <v>1993</v>
      </c>
      <c r="B46" s="2">
        <v>32.369999999999997</v>
      </c>
    </row>
    <row r="47" spans="1:2" x14ac:dyDescent="0.3">
      <c r="A47" s="17">
        <v>1994</v>
      </c>
      <c r="B47" s="2">
        <v>43.61</v>
      </c>
    </row>
    <row r="48" spans="1:2" x14ac:dyDescent="0.3">
      <c r="A48" s="17">
        <v>1998</v>
      </c>
      <c r="B48" s="2">
        <v>45.79</v>
      </c>
    </row>
    <row r="49" spans="1:2" x14ac:dyDescent="0.3">
      <c r="A49" s="17">
        <v>1999</v>
      </c>
      <c r="B49" s="2">
        <v>28.03</v>
      </c>
    </row>
    <row r="50" spans="1:2" x14ac:dyDescent="0.3">
      <c r="A50" s="17">
        <v>2000</v>
      </c>
      <c r="B50" s="2">
        <v>32.14</v>
      </c>
    </row>
    <row r="51" spans="1:2" x14ac:dyDescent="0.3">
      <c r="A51" s="17">
        <v>2002</v>
      </c>
      <c r="B51" s="2">
        <v>63.77</v>
      </c>
    </row>
    <row r="52" spans="1:2" x14ac:dyDescent="0.3">
      <c r="A52" s="17">
        <v>2004</v>
      </c>
      <c r="B52" s="2">
        <v>13.15</v>
      </c>
    </row>
    <row r="53" spans="1:2" x14ac:dyDescent="0.3">
      <c r="A53" s="17">
        <v>2005</v>
      </c>
      <c r="B53" s="2">
        <v>39.950000000000003</v>
      </c>
    </row>
    <row r="54" spans="1:2" x14ac:dyDescent="0.3">
      <c r="A54" s="17">
        <v>2006</v>
      </c>
      <c r="B54" s="2">
        <v>18.3</v>
      </c>
    </row>
    <row r="55" spans="1:2" x14ac:dyDescent="0.3">
      <c r="A55" s="17">
        <v>2007</v>
      </c>
      <c r="B55" s="2">
        <v>28.28</v>
      </c>
    </row>
    <row r="56" spans="1:2" x14ac:dyDescent="0.3">
      <c r="A56" s="17">
        <v>2008</v>
      </c>
      <c r="B56" s="2">
        <v>21.85</v>
      </c>
    </row>
    <row r="57" spans="1:2" x14ac:dyDescent="0.3">
      <c r="A57" s="17">
        <v>2009</v>
      </c>
      <c r="B57" s="2">
        <v>33.17</v>
      </c>
    </row>
    <row r="58" spans="1:2" x14ac:dyDescent="0.3">
      <c r="A58" s="17">
        <v>2010</v>
      </c>
      <c r="B58" s="2">
        <v>38.979999999999997</v>
      </c>
    </row>
    <row r="59" spans="1:2" x14ac:dyDescent="0.3">
      <c r="A59" s="17">
        <v>2011</v>
      </c>
      <c r="B59" s="2">
        <v>26.09</v>
      </c>
    </row>
    <row r="60" spans="1:2" x14ac:dyDescent="0.3">
      <c r="A60" s="17">
        <v>2012</v>
      </c>
      <c r="B60" s="2">
        <v>20.57</v>
      </c>
    </row>
    <row r="61" spans="1:2" x14ac:dyDescent="0.3">
      <c r="A61" s="17">
        <v>2013</v>
      </c>
      <c r="B61" s="2">
        <v>23.74</v>
      </c>
    </row>
    <row r="62" spans="1:2" x14ac:dyDescent="0.3">
      <c r="A62" s="17">
        <v>2014</v>
      </c>
      <c r="B62" s="2">
        <v>46.12</v>
      </c>
    </row>
    <row r="63" spans="1:2" x14ac:dyDescent="0.3">
      <c r="A63" s="17">
        <v>2015</v>
      </c>
      <c r="B63" s="2">
        <v>61.19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800"/>
  </sheetPr>
  <dimension ref="B1:J55"/>
  <sheetViews>
    <sheetView zoomScaleNormal="100" workbookViewId="0"/>
  </sheetViews>
  <sheetFormatPr defaultRowHeight="14.4" x14ac:dyDescent="0.3"/>
  <cols>
    <col min="1" max="1" width="4.88671875" customWidth="1"/>
    <col min="2" max="2" width="9" customWidth="1"/>
    <col min="3" max="3" width="9.44140625" bestFit="1" customWidth="1"/>
  </cols>
  <sheetData>
    <row r="1" spans="2:9" x14ac:dyDescent="0.3">
      <c r="B1" t="s">
        <v>34</v>
      </c>
    </row>
    <row r="2" spans="2:9" x14ac:dyDescent="0.3">
      <c r="B2" t="s">
        <v>30</v>
      </c>
    </row>
    <row r="3" spans="2:9" x14ac:dyDescent="0.3">
      <c r="B3" t="s">
        <v>31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62</v>
      </c>
      <c r="D13" s="7">
        <v>0</v>
      </c>
      <c r="E13" s="7">
        <v>62</v>
      </c>
      <c r="F13" s="8">
        <v>5.05</v>
      </c>
      <c r="G13" s="8">
        <v>63.77</v>
      </c>
      <c r="H13" s="8">
        <v>28.957419354838709</v>
      </c>
      <c r="I13" s="8">
        <v>13.533982964022044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0.16975145425700688</v>
      </c>
    </row>
    <row r="19" spans="2:10" x14ac:dyDescent="0.3">
      <c r="B19" s="3" t="s">
        <v>18</v>
      </c>
      <c r="C19" s="12">
        <v>321</v>
      </c>
    </row>
    <row r="20" spans="2:10" x14ac:dyDescent="0.3">
      <c r="B20" s="3" t="s">
        <v>19</v>
      </c>
      <c r="C20" s="12">
        <v>27104.333333333332</v>
      </c>
    </row>
    <row r="21" spans="2:10" x14ac:dyDescent="0.3">
      <c r="B21" s="3" t="s">
        <v>20</v>
      </c>
      <c r="C21" s="12">
        <v>5.1930894057813627E-2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22</v>
      </c>
    </row>
    <row r="25" spans="2:10" x14ac:dyDescent="0.3">
      <c r="B25" s="14" t="s">
        <v>23</v>
      </c>
    </row>
    <row r="26" spans="2:10" x14ac:dyDescent="0.3">
      <c r="B26" s="14" t="s">
        <v>24</v>
      </c>
    </row>
    <row r="27" spans="2:10" x14ac:dyDescent="0.3">
      <c r="B27" s="14" t="s">
        <v>25</v>
      </c>
    </row>
    <row r="28" spans="2:10" ht="15" customHeight="1" x14ac:dyDescent="0.3">
      <c r="B28" s="29" t="s">
        <v>32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33</v>
      </c>
    </row>
    <row r="33" spans="2:5" x14ac:dyDescent="0.3">
      <c r="B33" s="14" t="s">
        <v>26</v>
      </c>
    </row>
    <row r="35" spans="2:5" x14ac:dyDescent="0.3">
      <c r="B35" s="14" t="s">
        <v>27</v>
      </c>
      <c r="D35" s="18">
        <v>0.19000000000000009</v>
      </c>
    </row>
    <row r="36" spans="2:5" x14ac:dyDescent="0.3">
      <c r="B36" s="14" t="s">
        <v>28</v>
      </c>
      <c r="D36" s="15">
        <v>0.13299107142857144</v>
      </c>
      <c r="E36" s="16">
        <v>0.25018749999999995</v>
      </c>
    </row>
    <row r="55" spans="7:7" x14ac:dyDescent="0.3">
      <c r="G55" t="s">
        <v>29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T705548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Mann-Kendall trend tests_HID</vt:lpstr>
      <vt:lpstr>Mann-Kendall trend tests1_HID</vt:lpstr>
      <vt:lpstr>Mann-Kendall trend tests1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2016-10-15T01:46:32Z</dcterms:created>
  <dcterms:modified xsi:type="dcterms:W3CDTF">2018-05-31T21:22:45Z</dcterms:modified>
</cp:coreProperties>
</file>