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C07B12FA-7838-46F5-B256-F1E2A329AE6B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" sheetId="2" r:id="rId3"/>
  </sheets>
  <externalReferences>
    <externalReference r:id="rId4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E55" i="1"/>
  <c r="F55" i="1"/>
  <c r="G55" i="1"/>
  <c r="I55" i="1"/>
  <c r="E56" i="1"/>
  <c r="F56" i="1"/>
  <c r="G56" i="1"/>
  <c r="I56" i="1"/>
  <c r="E57" i="1"/>
  <c r="F57" i="1"/>
  <c r="G57" i="1"/>
  <c r="I57" i="1"/>
  <c r="E58" i="1"/>
  <c r="F58" i="1"/>
  <c r="G58" i="1"/>
  <c r="I5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</calcChain>
</file>

<file path=xl/sharedStrings.xml><?xml version="1.0" encoding="utf-8"?>
<sst xmlns="http://schemas.openxmlformats.org/spreadsheetml/2006/main" count="43" uniqueCount="41">
  <si>
    <t xml:space="preserve"> Cod</t>
  </si>
  <si>
    <t xml:space="preserve"> Year</t>
  </si>
  <si>
    <t xml:space="preserve"> Maximum streamflow</t>
  </si>
  <si>
    <t>Time series: Workbook = 75450000.xlsx / Sheet = Plan1 / Range = Plan1!$E$1:$E$58 / 57 rows and 1 column</t>
  </si>
  <si>
    <t>Date data: Workbook = 75450000.xlsx / Sheet = Plan1 / Range = Plan1!$B$1:$B$58 / 57 rows and 1 column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</si>
  <si>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</si>
  <si>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</si>
  <si>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</si>
  <si>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</si>
  <si>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</si>
  <si>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</si>
  <si>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</si>
  <si>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</si>
  <si>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</si>
  <si>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</si>
  <si>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</si>
  <si>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</si>
  <si>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</si>
  <si>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</si>
  <si>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</si>
  <si>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</si>
  <si>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</si>
  <si>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</si>
  <si>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</si>
  <si>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</si>
  <si>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</si>
  <si>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</si>
  <si>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</si>
  <si>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As the computed p-value is greater than the significance level alpha=0.05, one cannot reject the null hypothesis H0.</t>
  </si>
  <si>
    <t>The risk to reject the null hypothesis H0 while it is true is 7.46%.</t>
  </si>
  <si>
    <t>The continuity correction has been applied.</t>
  </si>
  <si>
    <t>Sen's slope:</t>
  </si>
  <si>
    <t>Confidence interval:</t>
  </si>
  <si>
    <t xml:space="preserve"> </t>
  </si>
  <si>
    <r>
      <t>XLSTAT 2016.06.36438  - Mann-Kendall trend tests - Start time: 2016-10-15 at 6:59:30 PM / End time: 2016-10-15 at 6:59:31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</si>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</sst>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tests_HID'!$A$2:$A$58</c:f>
              <c:numCache>
                <c:formatCode>General</c:formatCode>
                <c:ptCount val="5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2002</c:v>
                </c:pt>
                <c:pt idx="44">
                  <c:v>2003</c:v>
                </c:pt>
                <c:pt idx="45">
                  <c:v>2004</c:v>
                </c:pt>
                <c:pt idx="46">
                  <c:v>2005</c:v>
                </c:pt>
                <c:pt idx="47">
                  <c:v>2006</c:v>
                </c:pt>
                <c:pt idx="48">
                  <c:v>2007</c:v>
                </c:pt>
                <c:pt idx="49">
                  <c:v>2008</c:v>
                </c:pt>
                <c:pt idx="50">
                  <c:v>2009</c:v>
                </c:pt>
                <c:pt idx="51">
                  <c:v>2010</c:v>
                </c:pt>
                <c:pt idx="52">
                  <c:v>2011</c:v>
                </c:pt>
                <c:pt idx="53">
                  <c:v>2012</c:v>
                </c:pt>
                <c:pt idx="54">
                  <c:v>2013</c:v>
                </c:pt>
                <c:pt idx="55">
                  <c:v>2014</c:v>
                </c:pt>
                <c:pt idx="56">
                  <c:v>2015</c:v>
                </c:pt>
              </c:numCache>
            </c:numRef>
          </c:xVal>
          <c:yVal>
            <c:numRef>
              <c:f>'Mann-Kendall trend tests_HID'!$B$2:$B$58</c:f>
              <c:numCache>
                <c:formatCode>0</c:formatCode>
                <c:ptCount val="57"/>
                <c:pt idx="0">
                  <c:v>39.99</c:v>
                </c:pt>
                <c:pt idx="1">
                  <c:v>62.41</c:v>
                </c:pt>
                <c:pt idx="2">
                  <c:v>101.78</c:v>
                </c:pt>
                <c:pt idx="3">
                  <c:v>42.11</c:v>
                </c:pt>
                <c:pt idx="4">
                  <c:v>123.23</c:v>
                </c:pt>
                <c:pt idx="5">
                  <c:v>21.54</c:v>
                </c:pt>
                <c:pt idx="6">
                  <c:v>84.39</c:v>
                </c:pt>
                <c:pt idx="7">
                  <c:v>44.86</c:v>
                </c:pt>
                <c:pt idx="8">
                  <c:v>78.67</c:v>
                </c:pt>
                <c:pt idx="9">
                  <c:v>104.69</c:v>
                </c:pt>
                <c:pt idx="10">
                  <c:v>71.86</c:v>
                </c:pt>
                <c:pt idx="11">
                  <c:v>35.270000000000003</c:v>
                </c:pt>
                <c:pt idx="12">
                  <c:v>64.650000000000006</c:v>
                </c:pt>
                <c:pt idx="13">
                  <c:v>94.32</c:v>
                </c:pt>
                <c:pt idx="14">
                  <c:v>81.239999999999995</c:v>
                </c:pt>
                <c:pt idx="15">
                  <c:v>137.79</c:v>
                </c:pt>
                <c:pt idx="16">
                  <c:v>116.64</c:v>
                </c:pt>
                <c:pt idx="17">
                  <c:v>58.1</c:v>
                </c:pt>
                <c:pt idx="18">
                  <c:v>84.6</c:v>
                </c:pt>
                <c:pt idx="19">
                  <c:v>71.52</c:v>
                </c:pt>
                <c:pt idx="20">
                  <c:v>35.94</c:v>
                </c:pt>
                <c:pt idx="21">
                  <c:v>106.51</c:v>
                </c:pt>
                <c:pt idx="22">
                  <c:v>76.91</c:v>
                </c:pt>
                <c:pt idx="23">
                  <c:v>37.799999999999997</c:v>
                </c:pt>
                <c:pt idx="24">
                  <c:v>122.61</c:v>
                </c:pt>
                <c:pt idx="25">
                  <c:v>139.68</c:v>
                </c:pt>
                <c:pt idx="26">
                  <c:v>114.25</c:v>
                </c:pt>
                <c:pt idx="27">
                  <c:v>120.22</c:v>
                </c:pt>
                <c:pt idx="28">
                  <c:v>131.68</c:v>
                </c:pt>
                <c:pt idx="29">
                  <c:v>143.62</c:v>
                </c:pt>
                <c:pt idx="30">
                  <c:v>59.86</c:v>
                </c:pt>
                <c:pt idx="31">
                  <c:v>70.040000000000006</c:v>
                </c:pt>
                <c:pt idx="32">
                  <c:v>39.94</c:v>
                </c:pt>
                <c:pt idx="33">
                  <c:v>81.67</c:v>
                </c:pt>
                <c:pt idx="34">
                  <c:v>107.59</c:v>
                </c:pt>
                <c:pt idx="35">
                  <c:v>124.52</c:v>
                </c:pt>
                <c:pt idx="36">
                  <c:v>57.89</c:v>
                </c:pt>
                <c:pt idx="37">
                  <c:v>78.400000000000006</c:v>
                </c:pt>
                <c:pt idx="38">
                  <c:v>112.81</c:v>
                </c:pt>
                <c:pt idx="39">
                  <c:v>143.69</c:v>
                </c:pt>
                <c:pt idx="40">
                  <c:v>72.400000000000006</c:v>
                </c:pt>
                <c:pt idx="41">
                  <c:v>86.72</c:v>
                </c:pt>
                <c:pt idx="42">
                  <c:v>100</c:v>
                </c:pt>
                <c:pt idx="43">
                  <c:v>160.13999999999999</c:v>
                </c:pt>
                <c:pt idx="44">
                  <c:v>97.23</c:v>
                </c:pt>
                <c:pt idx="45">
                  <c:v>31.72</c:v>
                </c:pt>
                <c:pt idx="46">
                  <c:v>105.97</c:v>
                </c:pt>
                <c:pt idx="47">
                  <c:v>59.22</c:v>
                </c:pt>
                <c:pt idx="48">
                  <c:v>80.19</c:v>
                </c:pt>
                <c:pt idx="49">
                  <c:v>64.39</c:v>
                </c:pt>
                <c:pt idx="50">
                  <c:v>93.71</c:v>
                </c:pt>
                <c:pt idx="51">
                  <c:v>116.52</c:v>
                </c:pt>
                <c:pt idx="52">
                  <c:v>81.13</c:v>
                </c:pt>
                <c:pt idx="53">
                  <c:v>62.99</c:v>
                </c:pt>
                <c:pt idx="54">
                  <c:v>74.989999999999995</c:v>
                </c:pt>
                <c:pt idx="55">
                  <c:v>131.59</c:v>
                </c:pt>
                <c:pt idx="56">
                  <c:v>148.97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28-402B-812A-4326CB01C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502400"/>
        <c:axId val="142471552"/>
      </c:scatterChart>
      <c:valAx>
        <c:axId val="252502400"/>
        <c:scaling>
          <c:orientation val="minMax"/>
          <c:max val="2020"/>
          <c:min val="195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42471552"/>
        <c:crosses val="autoZero"/>
        <c:crossBetween val="midCat"/>
      </c:valAx>
      <c:valAx>
        <c:axId val="142471552"/>
        <c:scaling>
          <c:orientation val="minMax"/>
          <c:max val="180"/>
          <c:min val="2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2502400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22629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RefEdit_R,RefEdit0,
ClearSelections,CommandButton,False
ResetAll,CommandButton,False
Frame13,Frame,
RefEditT,RefEdit0,Plan1!$E$1:$E$58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RefEditDate,RefEdit0,Plan1!$B$1:$B$58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45720</xdr:colOff>
          <xdr:row>5</xdr:row>
          <xdr:rowOff>0</xdr:rowOff>
        </xdr:from>
        <xdr:to>
          <xdr:col>2</xdr:col>
          <xdr:colOff>556260</xdr:colOff>
          <xdr:row>6</xdr:row>
          <xdr:rowOff>0</xdr:rowOff>
        </xdr:to>
        <xdr:sp macro="" textlink="">
          <xdr:nvSpPr>
            <xdr:cNvPr id="1025" name="BT22629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A46" zoomScale="70" zoomScaleNormal="70" workbookViewId="0">
      <selection activeCell="G59" sqref="G59:M70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5.1093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126</v>
      </c>
      <c r="B2">
        <v>1957</v>
      </c>
      <c r="C2" s="19">
        <v>21128</v>
      </c>
      <c r="D2">
        <v>627.34</v>
      </c>
      <c r="E2" s="18">
        <f>C2-DATE(YEAR(C2),1,0)</f>
        <v>308</v>
      </c>
      <c r="F2">
        <f>DATE(YEAR(C2)+1,1,1)-DATE(YEAR(C2),1,1)</f>
        <v>365</v>
      </c>
      <c r="G2">
        <f>E2*(2*PI()/F2)</f>
        <v>5.3019755468803078</v>
      </c>
      <c r="H2">
        <f>COS(G2)</f>
        <v>0.55601743665704384</v>
      </c>
      <c r="I2">
        <f>SIN(G2)</f>
        <v>-0.83117062636580841</v>
      </c>
    </row>
    <row r="3" spans="1:9" x14ac:dyDescent="0.3">
      <c r="A3">
        <v>138</v>
      </c>
      <c r="B3">
        <v>1958</v>
      </c>
      <c r="C3" s="19">
        <v>21533</v>
      </c>
      <c r="D3">
        <v>661.79</v>
      </c>
      <c r="E3" s="18">
        <f t="shared" ref="E3:E58" si="0">C3-DATE(YEAR(C3),1,0)</f>
        <v>348</v>
      </c>
      <c r="F3">
        <f t="shared" ref="F3:F58" si="1">DATE(YEAR(C3)+1,1,1)-DATE(YEAR(C3),1,1)</f>
        <v>365</v>
      </c>
      <c r="G3">
        <f t="shared" ref="G3:G58" si="2">E3*(2*PI()/F3)</f>
        <v>5.9905437997219062</v>
      </c>
      <c r="H3">
        <f t="shared" ref="H3:H58" si="3">COS(G3)</f>
        <v>0.95748518835503893</v>
      </c>
      <c r="I3">
        <f t="shared" ref="I3:I58" si="4">SIN(G3)</f>
        <v>-0.28848243288060982</v>
      </c>
    </row>
    <row r="4" spans="1:9" x14ac:dyDescent="0.3">
      <c r="A4">
        <v>150</v>
      </c>
      <c r="B4">
        <v>1959</v>
      </c>
      <c r="C4" s="19">
        <v>21690</v>
      </c>
      <c r="D4">
        <v>944.74</v>
      </c>
      <c r="E4" s="18">
        <f t="shared" si="0"/>
        <v>140</v>
      </c>
      <c r="F4">
        <f t="shared" si="1"/>
        <v>365</v>
      </c>
      <c r="G4">
        <f t="shared" si="2"/>
        <v>2.4099888849455944</v>
      </c>
      <c r="H4">
        <f t="shared" si="3"/>
        <v>-0.74410393987136036</v>
      </c>
      <c r="I4">
        <f t="shared" si="4"/>
        <v>0.66806386421353381</v>
      </c>
    </row>
    <row r="5" spans="1:9" x14ac:dyDescent="0.3">
      <c r="A5">
        <v>162</v>
      </c>
      <c r="B5">
        <v>1960</v>
      </c>
      <c r="C5" s="19">
        <v>22160</v>
      </c>
      <c r="D5">
        <v>324.47000000000003</v>
      </c>
      <c r="E5" s="18">
        <f t="shared" si="0"/>
        <v>245</v>
      </c>
      <c r="F5">
        <f t="shared" si="1"/>
        <v>366</v>
      </c>
      <c r="G5">
        <f t="shared" si="2"/>
        <v>4.2059573777568264</v>
      </c>
      <c r="H5">
        <f t="shared" si="3"/>
        <v>-0.48505984619519671</v>
      </c>
      <c r="I5">
        <f t="shared" si="4"/>
        <v>-0.87448095783103941</v>
      </c>
    </row>
    <row r="6" spans="1:9" x14ac:dyDescent="0.3">
      <c r="A6">
        <v>174</v>
      </c>
      <c r="B6">
        <v>1961</v>
      </c>
      <c r="C6" s="19">
        <v>22577</v>
      </c>
      <c r="D6">
        <v>628.27</v>
      </c>
      <c r="E6" s="18">
        <f t="shared" si="0"/>
        <v>296</v>
      </c>
      <c r="F6">
        <f t="shared" si="1"/>
        <v>365</v>
      </c>
      <c r="G6">
        <f t="shared" si="2"/>
        <v>5.0954050710278285</v>
      </c>
      <c r="H6">
        <f t="shared" si="3"/>
        <v>0.37371971479046839</v>
      </c>
      <c r="I6">
        <f t="shared" si="4"/>
        <v>-0.92754168357919686</v>
      </c>
    </row>
    <row r="7" spans="1:9" x14ac:dyDescent="0.3">
      <c r="A7">
        <v>185</v>
      </c>
      <c r="B7">
        <v>1962</v>
      </c>
      <c r="C7" s="19">
        <v>22735</v>
      </c>
      <c r="D7">
        <v>289.36</v>
      </c>
      <c r="E7" s="18">
        <f t="shared" si="0"/>
        <v>89</v>
      </c>
      <c r="F7">
        <f t="shared" si="1"/>
        <v>365</v>
      </c>
      <c r="G7">
        <f t="shared" si="2"/>
        <v>1.5320643625725565</v>
      </c>
      <c r="H7">
        <f t="shared" si="3"/>
        <v>3.8722280892174679E-2</v>
      </c>
      <c r="I7">
        <f t="shared" si="4"/>
        <v>0.99925001123968349</v>
      </c>
    </row>
    <row r="8" spans="1:9" x14ac:dyDescent="0.3">
      <c r="A8">
        <v>196</v>
      </c>
      <c r="B8">
        <v>1963</v>
      </c>
      <c r="C8" s="19">
        <v>23281</v>
      </c>
      <c r="D8">
        <v>869.61</v>
      </c>
      <c r="E8" s="18">
        <f t="shared" si="0"/>
        <v>270</v>
      </c>
      <c r="F8">
        <f t="shared" si="1"/>
        <v>365</v>
      </c>
      <c r="G8">
        <f t="shared" si="2"/>
        <v>4.6478357066807892</v>
      </c>
      <c r="H8">
        <f t="shared" si="3"/>
        <v>-6.4508449449317135E-2</v>
      </c>
      <c r="I8">
        <f t="shared" si="4"/>
        <v>-0.99791716086539217</v>
      </c>
    </row>
    <row r="9" spans="1:9" x14ac:dyDescent="0.3">
      <c r="A9">
        <v>208</v>
      </c>
      <c r="B9">
        <v>1964</v>
      </c>
      <c r="C9" s="19">
        <v>23615</v>
      </c>
      <c r="D9">
        <v>422.49</v>
      </c>
      <c r="E9" s="18">
        <f t="shared" si="0"/>
        <v>239</v>
      </c>
      <c r="F9">
        <f t="shared" si="1"/>
        <v>366</v>
      </c>
      <c r="G9">
        <f t="shared" si="2"/>
        <v>4.102954339934211</v>
      </c>
      <c r="H9">
        <f t="shared" si="3"/>
        <v>-0.57240397273781474</v>
      </c>
      <c r="I9">
        <f t="shared" si="4"/>
        <v>-0.81997176292477725</v>
      </c>
    </row>
    <row r="10" spans="1:9" x14ac:dyDescent="0.3">
      <c r="A10">
        <v>222</v>
      </c>
      <c r="B10">
        <v>1965</v>
      </c>
      <c r="C10" s="19">
        <v>23998</v>
      </c>
      <c r="D10">
        <v>825.29</v>
      </c>
      <c r="E10" s="18">
        <f t="shared" si="0"/>
        <v>256</v>
      </c>
      <c r="F10">
        <f t="shared" si="1"/>
        <v>365</v>
      </c>
      <c r="G10">
        <f t="shared" si="2"/>
        <v>4.4068368181862301</v>
      </c>
      <c r="H10">
        <f t="shared" si="3"/>
        <v>-0.30081980763566801</v>
      </c>
      <c r="I10">
        <f t="shared" si="4"/>
        <v>-0.95368099663044548</v>
      </c>
    </row>
    <row r="11" spans="1:9" x14ac:dyDescent="0.3">
      <c r="A11">
        <v>232</v>
      </c>
      <c r="B11">
        <v>1966</v>
      </c>
      <c r="C11" s="19">
        <v>24389</v>
      </c>
      <c r="D11">
        <v>488.31</v>
      </c>
      <c r="E11" s="18">
        <f t="shared" si="0"/>
        <v>282</v>
      </c>
      <c r="F11">
        <f t="shared" si="1"/>
        <v>365</v>
      </c>
      <c r="G11">
        <f t="shared" si="2"/>
        <v>4.8544061825332694</v>
      </c>
      <c r="H11">
        <f t="shared" si="3"/>
        <v>0.14154029521704301</v>
      </c>
      <c r="I11">
        <f t="shared" si="4"/>
        <v>-0.98993249508735304</v>
      </c>
    </row>
    <row r="12" spans="1:9" x14ac:dyDescent="0.3">
      <c r="A12">
        <v>244</v>
      </c>
      <c r="B12">
        <v>1967</v>
      </c>
      <c r="C12" s="19">
        <v>24721</v>
      </c>
      <c r="D12">
        <v>585.07000000000005</v>
      </c>
      <c r="E12" s="18">
        <f t="shared" si="0"/>
        <v>249</v>
      </c>
      <c r="F12">
        <f t="shared" si="1"/>
        <v>365</v>
      </c>
      <c r="G12">
        <f t="shared" si="2"/>
        <v>4.2863373739389505</v>
      </c>
      <c r="H12">
        <f t="shared" si="3"/>
        <v>-0.41327860778290443</v>
      </c>
      <c r="I12">
        <f t="shared" si="4"/>
        <v>-0.91060463009421622</v>
      </c>
    </row>
    <row r="13" spans="1:9" x14ac:dyDescent="0.3">
      <c r="A13">
        <v>256</v>
      </c>
      <c r="B13">
        <v>1968</v>
      </c>
      <c r="C13" s="19">
        <v>25121</v>
      </c>
      <c r="D13">
        <v>561.45000000000005</v>
      </c>
      <c r="E13" s="18">
        <f t="shared" si="0"/>
        <v>284</v>
      </c>
      <c r="F13">
        <f t="shared" si="1"/>
        <v>366</v>
      </c>
      <c r="G13">
        <f t="shared" si="2"/>
        <v>4.8754771236038321</v>
      </c>
      <c r="H13">
        <f t="shared" si="3"/>
        <v>0.16236614133076377</v>
      </c>
      <c r="I13">
        <f t="shared" si="4"/>
        <v>-0.98673057931198138</v>
      </c>
    </row>
    <row r="14" spans="1:9" x14ac:dyDescent="0.3">
      <c r="A14">
        <v>268</v>
      </c>
      <c r="B14">
        <v>1969</v>
      </c>
      <c r="C14" s="19">
        <v>25370</v>
      </c>
      <c r="D14">
        <v>419.09</v>
      </c>
      <c r="E14" s="18">
        <f t="shared" si="0"/>
        <v>167</v>
      </c>
      <c r="F14">
        <f t="shared" si="1"/>
        <v>365</v>
      </c>
      <c r="G14">
        <f t="shared" si="2"/>
        <v>2.8747724556136736</v>
      </c>
      <c r="H14">
        <f t="shared" si="3"/>
        <v>-0.96461417569124341</v>
      </c>
      <c r="I14">
        <f t="shared" si="4"/>
        <v>0.26366549272800749</v>
      </c>
    </row>
    <row r="15" spans="1:9" x14ac:dyDescent="0.3">
      <c r="A15">
        <v>280</v>
      </c>
      <c r="B15">
        <v>1970</v>
      </c>
      <c r="C15" s="19">
        <v>25757</v>
      </c>
      <c r="D15">
        <v>466.44</v>
      </c>
      <c r="E15" s="18">
        <f t="shared" si="0"/>
        <v>189</v>
      </c>
      <c r="F15">
        <f t="shared" si="1"/>
        <v>365</v>
      </c>
      <c r="G15">
        <f t="shared" si="2"/>
        <v>3.2534849946765525</v>
      </c>
      <c r="H15">
        <f t="shared" si="3"/>
        <v>-0.99374658043617814</v>
      </c>
      <c r="I15">
        <f t="shared" si="4"/>
        <v>-0.11165900712169399</v>
      </c>
    </row>
    <row r="16" spans="1:9" x14ac:dyDescent="0.3">
      <c r="A16">
        <v>292</v>
      </c>
      <c r="B16">
        <v>1971</v>
      </c>
      <c r="C16" s="19">
        <v>26010</v>
      </c>
      <c r="D16">
        <v>748.8</v>
      </c>
      <c r="E16" s="18">
        <f t="shared" si="0"/>
        <v>77</v>
      </c>
      <c r="F16">
        <f t="shared" si="1"/>
        <v>365</v>
      </c>
      <c r="G16">
        <f t="shared" si="2"/>
        <v>1.325493886720077</v>
      </c>
      <c r="H16">
        <f t="shared" si="3"/>
        <v>0.24284972209593583</v>
      </c>
      <c r="I16">
        <f t="shared" si="4"/>
        <v>0.97006392185150703</v>
      </c>
    </row>
    <row r="17" spans="1:9" x14ac:dyDescent="0.3">
      <c r="A17">
        <v>304</v>
      </c>
      <c r="B17">
        <v>1972</v>
      </c>
      <c r="C17" s="19">
        <v>26462</v>
      </c>
      <c r="D17">
        <v>957.86</v>
      </c>
      <c r="E17" s="18">
        <f t="shared" si="0"/>
        <v>164</v>
      </c>
      <c r="F17">
        <f t="shared" si="1"/>
        <v>366</v>
      </c>
      <c r="G17">
        <f t="shared" si="2"/>
        <v>2.8154163671515087</v>
      </c>
      <c r="H17">
        <f t="shared" si="3"/>
        <v>-0.94727447229871686</v>
      </c>
      <c r="I17">
        <f t="shared" si="4"/>
        <v>0.32042327339191118</v>
      </c>
    </row>
    <row r="18" spans="1:9" x14ac:dyDescent="0.3">
      <c r="A18">
        <v>316</v>
      </c>
      <c r="B18">
        <v>1973</v>
      </c>
      <c r="C18" s="19">
        <v>26788</v>
      </c>
      <c r="D18">
        <v>905.18</v>
      </c>
      <c r="E18" s="18">
        <f t="shared" si="0"/>
        <v>124</v>
      </c>
      <c r="F18">
        <f t="shared" si="1"/>
        <v>365</v>
      </c>
      <c r="G18">
        <f t="shared" si="2"/>
        <v>2.1345615838089551</v>
      </c>
      <c r="H18">
        <f t="shared" si="3"/>
        <v>-0.53437255828097863</v>
      </c>
      <c r="I18">
        <f t="shared" si="4"/>
        <v>0.84524905735306333</v>
      </c>
    </row>
    <row r="19" spans="1:9" x14ac:dyDescent="0.3">
      <c r="A19">
        <v>328</v>
      </c>
      <c r="B19">
        <v>1974</v>
      </c>
      <c r="C19" s="19">
        <v>27192</v>
      </c>
      <c r="D19">
        <v>732.31</v>
      </c>
      <c r="E19" s="18">
        <f t="shared" si="0"/>
        <v>163</v>
      </c>
      <c r="F19">
        <f t="shared" si="1"/>
        <v>365</v>
      </c>
      <c r="G19">
        <f t="shared" si="2"/>
        <v>2.8059156303295136</v>
      </c>
      <c r="H19">
        <f t="shared" si="3"/>
        <v>-0.94418750883419933</v>
      </c>
      <c r="I19">
        <f t="shared" si="4"/>
        <v>0.3294084822245304</v>
      </c>
    </row>
    <row r="20" spans="1:9" x14ac:dyDescent="0.3">
      <c r="A20">
        <v>340</v>
      </c>
      <c r="B20">
        <v>1975</v>
      </c>
      <c r="C20" s="19">
        <v>27661</v>
      </c>
      <c r="D20">
        <v>457.76</v>
      </c>
      <c r="E20" s="18">
        <f t="shared" si="0"/>
        <v>267</v>
      </c>
      <c r="F20">
        <f t="shared" si="1"/>
        <v>365</v>
      </c>
      <c r="G20">
        <f t="shared" si="2"/>
        <v>4.59619308771767</v>
      </c>
      <c r="H20">
        <f t="shared" si="3"/>
        <v>-0.11593459959550066</v>
      </c>
      <c r="I20">
        <f t="shared" si="4"/>
        <v>-0.99325684926741431</v>
      </c>
    </row>
    <row r="21" spans="1:9" x14ac:dyDescent="0.3">
      <c r="A21">
        <v>352</v>
      </c>
      <c r="B21">
        <v>1976</v>
      </c>
      <c r="C21" s="19">
        <v>27983</v>
      </c>
      <c r="D21">
        <v>596.95000000000005</v>
      </c>
      <c r="E21" s="18">
        <f t="shared" si="0"/>
        <v>224</v>
      </c>
      <c r="F21">
        <f t="shared" si="1"/>
        <v>366</v>
      </c>
      <c r="G21">
        <f t="shared" si="2"/>
        <v>3.8454467453776702</v>
      </c>
      <c r="H21">
        <f t="shared" si="3"/>
        <v>-0.76235363884839047</v>
      </c>
      <c r="I21">
        <f t="shared" si="4"/>
        <v>-0.64716066732660593</v>
      </c>
    </row>
    <row r="22" spans="1:9" x14ac:dyDescent="0.3">
      <c r="A22">
        <v>372</v>
      </c>
      <c r="B22">
        <v>1978</v>
      </c>
      <c r="C22" s="19">
        <v>28815</v>
      </c>
      <c r="D22">
        <v>1031.27</v>
      </c>
      <c r="E22" s="18">
        <f t="shared" si="0"/>
        <v>325</v>
      </c>
      <c r="F22">
        <f t="shared" si="1"/>
        <v>365</v>
      </c>
      <c r="G22">
        <f t="shared" si="2"/>
        <v>5.5946170543379878</v>
      </c>
      <c r="H22">
        <f t="shared" si="3"/>
        <v>0.77215658449916413</v>
      </c>
      <c r="I22">
        <f t="shared" si="4"/>
        <v>-0.63543230089017755</v>
      </c>
    </row>
    <row r="23" spans="1:9" x14ac:dyDescent="0.3">
      <c r="A23">
        <v>384</v>
      </c>
      <c r="B23">
        <v>1979</v>
      </c>
      <c r="C23" s="19">
        <v>29136</v>
      </c>
      <c r="D23">
        <v>896.63</v>
      </c>
      <c r="E23" s="18">
        <f t="shared" si="0"/>
        <v>281</v>
      </c>
      <c r="F23">
        <f t="shared" si="1"/>
        <v>365</v>
      </c>
      <c r="G23">
        <f t="shared" si="2"/>
        <v>4.8371919762122291</v>
      </c>
      <c r="H23">
        <f t="shared" si="3"/>
        <v>0.12447926388678869</v>
      </c>
      <c r="I23">
        <f t="shared" si="4"/>
        <v>-0.99222220941793238</v>
      </c>
    </row>
    <row r="24" spans="1:9" x14ac:dyDescent="0.3">
      <c r="A24">
        <v>396</v>
      </c>
      <c r="B24">
        <v>1980</v>
      </c>
      <c r="C24" s="19">
        <v>29518</v>
      </c>
      <c r="D24">
        <v>637.54</v>
      </c>
      <c r="E24" s="18">
        <f t="shared" si="0"/>
        <v>298</v>
      </c>
      <c r="F24">
        <f t="shared" si="1"/>
        <v>366</v>
      </c>
      <c r="G24">
        <f t="shared" si="2"/>
        <v>5.1158175451899366</v>
      </c>
      <c r="H24">
        <f t="shared" si="3"/>
        <v>0.39257396461417188</v>
      </c>
      <c r="I24">
        <f t="shared" si="4"/>
        <v>-0.91972043703894657</v>
      </c>
    </row>
    <row r="25" spans="1:9" x14ac:dyDescent="0.3">
      <c r="A25">
        <v>408</v>
      </c>
      <c r="B25">
        <v>1981</v>
      </c>
      <c r="C25" s="19">
        <v>29854</v>
      </c>
      <c r="D25">
        <v>457.76</v>
      </c>
      <c r="E25" s="18">
        <f t="shared" si="0"/>
        <v>268</v>
      </c>
      <c r="F25">
        <f t="shared" si="1"/>
        <v>365</v>
      </c>
      <c r="G25">
        <f t="shared" si="2"/>
        <v>4.6134072940387094</v>
      </c>
      <c r="H25">
        <f t="shared" si="3"/>
        <v>-9.8820138732872112E-2</v>
      </c>
      <c r="I25">
        <f t="shared" si="4"/>
        <v>-0.99510531110069744</v>
      </c>
    </row>
    <row r="26" spans="1:9" x14ac:dyDescent="0.3">
      <c r="A26">
        <v>420</v>
      </c>
      <c r="B26">
        <v>1982</v>
      </c>
      <c r="C26" s="19">
        <v>30173</v>
      </c>
      <c r="D26">
        <v>965.81</v>
      </c>
      <c r="E26" s="18">
        <f t="shared" si="0"/>
        <v>222</v>
      </c>
      <c r="F26">
        <f t="shared" si="1"/>
        <v>365</v>
      </c>
      <c r="G26">
        <f t="shared" si="2"/>
        <v>3.8215538032708714</v>
      </c>
      <c r="H26">
        <f t="shared" si="3"/>
        <v>-0.77759714697362714</v>
      </c>
      <c r="I26">
        <f t="shared" si="4"/>
        <v>-0.62876281459583416</v>
      </c>
    </row>
    <row r="27" spans="1:9" x14ac:dyDescent="0.3">
      <c r="A27">
        <v>432</v>
      </c>
      <c r="B27">
        <v>1983</v>
      </c>
      <c r="C27" s="19">
        <v>30507</v>
      </c>
      <c r="D27">
        <v>849.72</v>
      </c>
      <c r="E27" s="18">
        <f t="shared" si="0"/>
        <v>191</v>
      </c>
      <c r="F27">
        <f t="shared" si="1"/>
        <v>365</v>
      </c>
      <c r="G27">
        <f t="shared" si="2"/>
        <v>3.2879134073186327</v>
      </c>
      <c r="H27">
        <f t="shared" si="3"/>
        <v>-0.9893142039703664</v>
      </c>
      <c r="I27">
        <f t="shared" si="4"/>
        <v>-0.14579919691987442</v>
      </c>
    </row>
    <row r="28" spans="1:9" x14ac:dyDescent="0.3">
      <c r="A28">
        <v>444</v>
      </c>
      <c r="B28">
        <v>1984</v>
      </c>
      <c r="C28" s="19">
        <v>30874</v>
      </c>
      <c r="D28">
        <v>992.67</v>
      </c>
      <c r="E28" s="18">
        <f t="shared" si="0"/>
        <v>193</v>
      </c>
      <c r="F28">
        <f t="shared" si="1"/>
        <v>366</v>
      </c>
      <c r="G28">
        <f t="shared" si="2"/>
        <v>3.3132643832941535</v>
      </c>
      <c r="H28">
        <f t="shared" si="3"/>
        <v>-0.98530056268610899</v>
      </c>
      <c r="I28">
        <f t="shared" si="4"/>
        <v>-0.17082974322534417</v>
      </c>
    </row>
    <row r="29" spans="1:9" x14ac:dyDescent="0.3">
      <c r="A29">
        <v>456</v>
      </c>
      <c r="B29">
        <v>1985</v>
      </c>
      <c r="C29" s="19">
        <v>31155</v>
      </c>
      <c r="D29">
        <v>814.05</v>
      </c>
      <c r="E29" s="18">
        <f t="shared" si="0"/>
        <v>108</v>
      </c>
      <c r="F29">
        <f t="shared" si="1"/>
        <v>365</v>
      </c>
      <c r="G29">
        <f t="shared" si="2"/>
        <v>1.8591342826723158</v>
      </c>
      <c r="H29">
        <f t="shared" si="3"/>
        <v>-0.2843591872810034</v>
      </c>
      <c r="I29">
        <f t="shared" si="4"/>
        <v>0.95871781698729641</v>
      </c>
    </row>
    <row r="30" spans="1:9" x14ac:dyDescent="0.3">
      <c r="A30">
        <v>468</v>
      </c>
      <c r="B30">
        <v>1986</v>
      </c>
      <c r="C30" s="19">
        <v>31510</v>
      </c>
      <c r="D30">
        <v>767.07</v>
      </c>
      <c r="E30" s="18">
        <f t="shared" si="0"/>
        <v>98</v>
      </c>
      <c r="F30">
        <f t="shared" si="1"/>
        <v>365</v>
      </c>
      <c r="G30">
        <f t="shared" si="2"/>
        <v>1.6869922194619162</v>
      </c>
      <c r="H30">
        <f t="shared" si="3"/>
        <v>-0.11593459959550041</v>
      </c>
      <c r="I30">
        <f t="shared" si="4"/>
        <v>0.99325684926741431</v>
      </c>
    </row>
    <row r="31" spans="1:9" x14ac:dyDescent="0.3">
      <c r="A31">
        <v>480</v>
      </c>
      <c r="B31">
        <v>1987</v>
      </c>
      <c r="C31" s="19">
        <v>31989</v>
      </c>
      <c r="D31">
        <v>1498</v>
      </c>
      <c r="E31" s="18">
        <f t="shared" si="0"/>
        <v>212</v>
      </c>
      <c r="F31">
        <f t="shared" si="1"/>
        <v>365</v>
      </c>
      <c r="G31">
        <f t="shared" si="2"/>
        <v>3.6494117400604718</v>
      </c>
      <c r="H31">
        <f t="shared" si="3"/>
        <v>-0.87380710361108094</v>
      </c>
      <c r="I31">
        <f t="shared" si="4"/>
        <v>-0.48627270710868981</v>
      </c>
    </row>
    <row r="32" spans="1:9" x14ac:dyDescent="0.3">
      <c r="A32">
        <v>492</v>
      </c>
      <c r="B32">
        <v>1988</v>
      </c>
      <c r="C32" s="19">
        <v>32413</v>
      </c>
      <c r="D32">
        <v>700.08</v>
      </c>
      <c r="E32" s="18">
        <f t="shared" si="0"/>
        <v>271</v>
      </c>
      <c r="F32">
        <f t="shared" si="1"/>
        <v>366</v>
      </c>
      <c r="G32">
        <f t="shared" si="2"/>
        <v>4.6523038749881636</v>
      </c>
      <c r="H32">
        <f t="shared" si="3"/>
        <v>-6.0048958514948493E-2</v>
      </c>
      <c r="I32">
        <f t="shared" si="4"/>
        <v>-0.99819543305971403</v>
      </c>
    </row>
    <row r="33" spans="1:9" x14ac:dyDescent="0.3">
      <c r="A33">
        <v>504</v>
      </c>
      <c r="B33">
        <v>1989</v>
      </c>
      <c r="C33" s="19">
        <v>32777</v>
      </c>
      <c r="D33">
        <v>872.96</v>
      </c>
      <c r="E33" s="18">
        <f t="shared" si="0"/>
        <v>269</v>
      </c>
      <c r="F33">
        <f t="shared" si="1"/>
        <v>365</v>
      </c>
      <c r="G33">
        <f t="shared" si="2"/>
        <v>4.6306215003597497</v>
      </c>
      <c r="H33">
        <f t="shared" si="3"/>
        <v>-8.1676395330422882E-2</v>
      </c>
      <c r="I33">
        <f t="shared" si="4"/>
        <v>-0.99665890175417005</v>
      </c>
    </row>
    <row r="34" spans="1:9" x14ac:dyDescent="0.3">
      <c r="A34">
        <v>525</v>
      </c>
      <c r="B34">
        <v>1991</v>
      </c>
      <c r="C34" s="19">
        <v>33410</v>
      </c>
      <c r="D34">
        <v>474.29</v>
      </c>
      <c r="E34" s="18">
        <f t="shared" si="0"/>
        <v>172</v>
      </c>
      <c r="F34">
        <f t="shared" si="1"/>
        <v>365</v>
      </c>
      <c r="G34">
        <f t="shared" si="2"/>
        <v>2.9608434872188734</v>
      </c>
      <c r="H34">
        <f t="shared" si="3"/>
        <v>-0.98370929377360972</v>
      </c>
      <c r="I34">
        <f t="shared" si="4"/>
        <v>0.17976658572556239</v>
      </c>
    </row>
    <row r="35" spans="1:9" x14ac:dyDescent="0.3">
      <c r="A35">
        <v>537</v>
      </c>
      <c r="B35">
        <v>1992</v>
      </c>
      <c r="C35" s="19">
        <v>33754</v>
      </c>
      <c r="D35">
        <v>583.24</v>
      </c>
      <c r="E35" s="18">
        <f t="shared" si="0"/>
        <v>151</v>
      </c>
      <c r="F35">
        <f t="shared" si="1"/>
        <v>366</v>
      </c>
      <c r="G35">
        <f t="shared" si="2"/>
        <v>2.5922431185358401</v>
      </c>
      <c r="H35">
        <f t="shared" si="3"/>
        <v>-0.85286433140215956</v>
      </c>
      <c r="I35">
        <f t="shared" si="4"/>
        <v>0.52213258107682503</v>
      </c>
    </row>
    <row r="36" spans="1:9" x14ac:dyDescent="0.3">
      <c r="A36">
        <v>549</v>
      </c>
      <c r="B36">
        <v>1993</v>
      </c>
      <c r="C36" s="19">
        <v>34038</v>
      </c>
      <c r="D36">
        <v>730.83</v>
      </c>
      <c r="E36" s="18">
        <f t="shared" si="0"/>
        <v>69</v>
      </c>
      <c r="F36">
        <f t="shared" si="1"/>
        <v>365</v>
      </c>
      <c r="G36">
        <f t="shared" si="2"/>
        <v>1.1877802361517573</v>
      </c>
      <c r="H36">
        <f t="shared" si="3"/>
        <v>0.37371971479046906</v>
      </c>
      <c r="I36">
        <f t="shared" si="4"/>
        <v>0.92754168357919664</v>
      </c>
    </row>
    <row r="37" spans="1:9" x14ac:dyDescent="0.3">
      <c r="A37">
        <v>561</v>
      </c>
      <c r="B37">
        <v>1994</v>
      </c>
      <c r="C37" s="19">
        <v>34524</v>
      </c>
      <c r="D37">
        <v>857.97</v>
      </c>
      <c r="E37" s="18">
        <f t="shared" si="0"/>
        <v>190</v>
      </c>
      <c r="F37">
        <f t="shared" si="1"/>
        <v>365</v>
      </c>
      <c r="G37">
        <f t="shared" si="2"/>
        <v>3.2706992009975928</v>
      </c>
      <c r="H37">
        <f t="shared" si="3"/>
        <v>-0.99167731989928998</v>
      </c>
      <c r="I37">
        <f t="shared" si="4"/>
        <v>-0.12874817745258066</v>
      </c>
    </row>
    <row r="38" spans="1:9" x14ac:dyDescent="0.3">
      <c r="A38">
        <v>573</v>
      </c>
      <c r="B38">
        <v>1995</v>
      </c>
      <c r="C38" s="19">
        <v>34911</v>
      </c>
      <c r="D38">
        <v>494.47</v>
      </c>
      <c r="E38" s="18">
        <f t="shared" si="0"/>
        <v>212</v>
      </c>
      <c r="F38">
        <f t="shared" si="1"/>
        <v>365</v>
      </c>
      <c r="G38">
        <f t="shared" si="2"/>
        <v>3.6494117400604718</v>
      </c>
      <c r="H38">
        <f t="shared" si="3"/>
        <v>-0.87380710361108094</v>
      </c>
      <c r="I38">
        <f t="shared" si="4"/>
        <v>-0.48627270710868981</v>
      </c>
    </row>
    <row r="39" spans="1:9" x14ac:dyDescent="0.3">
      <c r="A39">
        <v>585</v>
      </c>
      <c r="B39">
        <v>1996</v>
      </c>
      <c r="C39" s="19">
        <v>35162</v>
      </c>
      <c r="D39">
        <v>739.78</v>
      </c>
      <c r="E39" s="18">
        <f t="shared" si="0"/>
        <v>98</v>
      </c>
      <c r="F39">
        <f t="shared" si="1"/>
        <v>366</v>
      </c>
      <c r="G39">
        <f t="shared" si="2"/>
        <v>1.6823829511027308</v>
      </c>
      <c r="H39">
        <f t="shared" si="3"/>
        <v>-0.11135519690480884</v>
      </c>
      <c r="I39">
        <f t="shared" si="4"/>
        <v>0.99378067002849846</v>
      </c>
    </row>
    <row r="40" spans="1:9" x14ac:dyDescent="0.3">
      <c r="A40">
        <v>597</v>
      </c>
      <c r="B40">
        <v>1997</v>
      </c>
      <c r="C40" s="19">
        <v>35719</v>
      </c>
      <c r="D40">
        <v>1634.41</v>
      </c>
      <c r="E40" s="18">
        <f t="shared" si="0"/>
        <v>289</v>
      </c>
      <c r="F40">
        <f t="shared" si="1"/>
        <v>365</v>
      </c>
      <c r="G40">
        <f t="shared" si="2"/>
        <v>4.9749056267805489</v>
      </c>
      <c r="H40">
        <f t="shared" si="3"/>
        <v>0.25951179706979943</v>
      </c>
      <c r="I40">
        <f t="shared" si="4"/>
        <v>-0.965739937654855</v>
      </c>
    </row>
    <row r="41" spans="1:9" x14ac:dyDescent="0.3">
      <c r="A41">
        <v>609</v>
      </c>
      <c r="B41">
        <v>1998</v>
      </c>
      <c r="C41" s="19">
        <v>35796</v>
      </c>
      <c r="D41">
        <v>658.05</v>
      </c>
      <c r="E41" s="18">
        <f t="shared" si="0"/>
        <v>1</v>
      </c>
      <c r="F41">
        <f t="shared" si="1"/>
        <v>365</v>
      </c>
      <c r="G41">
        <f t="shared" si="2"/>
        <v>1.7214206321039961E-2</v>
      </c>
      <c r="H41">
        <f t="shared" si="3"/>
        <v>0.99985183920911624</v>
      </c>
      <c r="I41">
        <f t="shared" si="4"/>
        <v>1.7213356155834685E-2</v>
      </c>
    </row>
    <row r="42" spans="1:9" x14ac:dyDescent="0.3">
      <c r="A42">
        <v>621</v>
      </c>
      <c r="B42">
        <v>1999</v>
      </c>
      <c r="C42" s="19">
        <v>36309</v>
      </c>
      <c r="D42">
        <v>455.16</v>
      </c>
      <c r="E42" s="18">
        <f t="shared" si="0"/>
        <v>149</v>
      </c>
      <c r="F42">
        <f t="shared" si="1"/>
        <v>365</v>
      </c>
      <c r="G42">
        <f t="shared" si="2"/>
        <v>2.5649167418349541</v>
      </c>
      <c r="H42">
        <f t="shared" si="3"/>
        <v>-0.83827970521777406</v>
      </c>
      <c r="I42">
        <f t="shared" si="4"/>
        <v>0.5452404385406513</v>
      </c>
    </row>
    <row r="43" spans="1:9" x14ac:dyDescent="0.3">
      <c r="A43">
        <v>632</v>
      </c>
      <c r="B43">
        <v>2000</v>
      </c>
      <c r="C43" s="19">
        <v>36686</v>
      </c>
      <c r="D43">
        <v>903.47</v>
      </c>
      <c r="E43" s="18">
        <f t="shared" si="0"/>
        <v>161</v>
      </c>
      <c r="F43">
        <f t="shared" si="1"/>
        <v>366</v>
      </c>
      <c r="G43">
        <f t="shared" si="2"/>
        <v>2.7639148482402005</v>
      </c>
      <c r="H43">
        <f t="shared" si="3"/>
        <v>-0.92952348038040022</v>
      </c>
      <c r="I43">
        <f t="shared" si="4"/>
        <v>0.36876293119226028</v>
      </c>
    </row>
    <row r="44" spans="1:9" x14ac:dyDescent="0.3">
      <c r="A44">
        <v>644</v>
      </c>
      <c r="B44">
        <v>2001</v>
      </c>
      <c r="C44" s="19">
        <v>37013</v>
      </c>
      <c r="D44">
        <v>613.49</v>
      </c>
      <c r="E44" s="18">
        <f t="shared" si="0"/>
        <v>122</v>
      </c>
      <c r="F44">
        <f t="shared" si="1"/>
        <v>365</v>
      </c>
      <c r="G44">
        <f t="shared" si="2"/>
        <v>2.1001331711668754</v>
      </c>
      <c r="H44">
        <f t="shared" si="3"/>
        <v>-0.50496105472152042</v>
      </c>
      <c r="I44">
        <f t="shared" si="4"/>
        <v>0.86314212804991142</v>
      </c>
    </row>
    <row r="45" spans="1:9" x14ac:dyDescent="0.3">
      <c r="A45">
        <v>656</v>
      </c>
      <c r="B45">
        <v>2002</v>
      </c>
      <c r="C45" s="19">
        <v>37541</v>
      </c>
      <c r="D45">
        <v>927.69</v>
      </c>
      <c r="E45" s="18">
        <f t="shared" si="0"/>
        <v>285</v>
      </c>
      <c r="F45">
        <f t="shared" si="1"/>
        <v>365</v>
      </c>
      <c r="G45">
        <f t="shared" si="2"/>
        <v>4.9060488014963886</v>
      </c>
      <c r="H45">
        <f t="shared" si="3"/>
        <v>0.19245158197082907</v>
      </c>
      <c r="I45">
        <f t="shared" si="4"/>
        <v>-0.98130647027160955</v>
      </c>
    </row>
    <row r="46" spans="1:9" x14ac:dyDescent="0.3">
      <c r="A46">
        <v>668</v>
      </c>
      <c r="B46">
        <v>2003</v>
      </c>
      <c r="C46" s="19">
        <v>37743</v>
      </c>
      <c r="D46">
        <v>768.6</v>
      </c>
      <c r="E46" s="18">
        <f t="shared" si="0"/>
        <v>122</v>
      </c>
      <c r="F46">
        <f t="shared" si="1"/>
        <v>365</v>
      </c>
      <c r="G46">
        <f t="shared" si="2"/>
        <v>2.1001331711668754</v>
      </c>
      <c r="H46">
        <f t="shared" si="3"/>
        <v>-0.50496105472152042</v>
      </c>
      <c r="I46">
        <f t="shared" si="4"/>
        <v>0.86314212804991142</v>
      </c>
    </row>
    <row r="47" spans="1:9" x14ac:dyDescent="0.3">
      <c r="A47">
        <v>680</v>
      </c>
      <c r="B47">
        <v>2004</v>
      </c>
      <c r="C47" s="19">
        <v>38302</v>
      </c>
      <c r="D47">
        <v>423.35</v>
      </c>
      <c r="E47" s="18">
        <f t="shared" si="0"/>
        <v>316</v>
      </c>
      <c r="F47">
        <f t="shared" si="1"/>
        <v>366</v>
      </c>
      <c r="G47">
        <f t="shared" si="2"/>
        <v>5.4248266586577847</v>
      </c>
      <c r="H47">
        <f t="shared" si="3"/>
        <v>0.65368047477200564</v>
      </c>
      <c r="I47">
        <f t="shared" si="4"/>
        <v>-0.75677066334646281</v>
      </c>
    </row>
    <row r="48" spans="1:9" x14ac:dyDescent="0.3">
      <c r="A48">
        <v>692</v>
      </c>
      <c r="B48">
        <v>2005</v>
      </c>
      <c r="C48" s="19">
        <v>38519</v>
      </c>
      <c r="D48">
        <v>944.74</v>
      </c>
      <c r="E48" s="18">
        <f t="shared" si="0"/>
        <v>167</v>
      </c>
      <c r="F48">
        <f t="shared" si="1"/>
        <v>365</v>
      </c>
      <c r="G48">
        <f t="shared" si="2"/>
        <v>2.8747724556136736</v>
      </c>
      <c r="H48">
        <f t="shared" si="3"/>
        <v>-0.96461417569124341</v>
      </c>
      <c r="I48">
        <f t="shared" si="4"/>
        <v>0.26366549272800749</v>
      </c>
    </row>
    <row r="49" spans="1:12" x14ac:dyDescent="0.3">
      <c r="A49">
        <v>1</v>
      </c>
      <c r="B49">
        <v>2006</v>
      </c>
      <c r="C49" s="19">
        <v>38805</v>
      </c>
      <c r="D49">
        <v>510</v>
      </c>
      <c r="E49" s="18">
        <f t="shared" si="0"/>
        <v>88</v>
      </c>
      <c r="F49">
        <f t="shared" si="1"/>
        <v>365</v>
      </c>
      <c r="G49">
        <f t="shared" si="2"/>
        <v>1.5148501562515166</v>
      </c>
      <c r="H49">
        <f t="shared" si="3"/>
        <v>5.5916990100603262E-2</v>
      </c>
      <c r="I49">
        <f t="shared" si="4"/>
        <v>0.99843542115556427</v>
      </c>
    </row>
    <row r="50" spans="1:12" x14ac:dyDescent="0.3">
      <c r="A50">
        <v>13</v>
      </c>
      <c r="B50">
        <v>2007</v>
      </c>
      <c r="C50" s="19">
        <v>39350</v>
      </c>
      <c r="D50">
        <v>1205</v>
      </c>
      <c r="E50" s="18">
        <f t="shared" si="0"/>
        <v>268</v>
      </c>
      <c r="F50">
        <f t="shared" si="1"/>
        <v>365</v>
      </c>
      <c r="G50">
        <f t="shared" si="2"/>
        <v>4.6134072940387094</v>
      </c>
      <c r="H50">
        <f t="shared" si="3"/>
        <v>-9.8820138732872112E-2</v>
      </c>
      <c r="I50">
        <f t="shared" si="4"/>
        <v>-0.99510531110069744</v>
      </c>
    </row>
    <row r="51" spans="1:12" x14ac:dyDescent="0.3">
      <c r="A51">
        <v>25</v>
      </c>
      <c r="B51">
        <v>2008</v>
      </c>
      <c r="C51" s="19">
        <v>39750</v>
      </c>
      <c r="D51">
        <v>555.5</v>
      </c>
      <c r="E51" s="18">
        <f t="shared" si="0"/>
        <v>303</v>
      </c>
      <c r="F51">
        <f t="shared" si="1"/>
        <v>366</v>
      </c>
      <c r="G51">
        <f t="shared" si="2"/>
        <v>5.2016534100421161</v>
      </c>
      <c r="H51">
        <f t="shared" si="3"/>
        <v>0.46997674302731957</v>
      </c>
      <c r="I51">
        <f t="shared" si="4"/>
        <v>-0.88267879832554763</v>
      </c>
    </row>
    <row r="52" spans="1:12" x14ac:dyDescent="0.3">
      <c r="A52">
        <v>37</v>
      </c>
      <c r="B52">
        <v>2009</v>
      </c>
      <c r="C52" s="19">
        <v>40140</v>
      </c>
      <c r="D52">
        <v>479.3</v>
      </c>
      <c r="E52" s="18">
        <f t="shared" si="0"/>
        <v>327</v>
      </c>
      <c r="F52">
        <f t="shared" si="1"/>
        <v>365</v>
      </c>
      <c r="G52">
        <f t="shared" si="2"/>
        <v>5.6290454669800676</v>
      </c>
      <c r="H52">
        <f t="shared" si="3"/>
        <v>0.79357160895214718</v>
      </c>
      <c r="I52">
        <f t="shared" si="4"/>
        <v>-0.60847687011512641</v>
      </c>
    </row>
    <row r="53" spans="1:12" x14ac:dyDescent="0.3">
      <c r="A53">
        <v>48</v>
      </c>
      <c r="B53">
        <v>2010</v>
      </c>
      <c r="C53" s="19">
        <v>40201</v>
      </c>
      <c r="D53">
        <v>1353</v>
      </c>
      <c r="E53" s="18">
        <f t="shared" si="0"/>
        <v>23</v>
      </c>
      <c r="F53">
        <f t="shared" si="1"/>
        <v>365</v>
      </c>
      <c r="G53">
        <f t="shared" si="2"/>
        <v>0.39592674538391909</v>
      </c>
      <c r="H53">
        <f t="shared" si="3"/>
        <v>0.9226395488404876</v>
      </c>
      <c r="I53">
        <f t="shared" si="4"/>
        <v>0.38566340624360707</v>
      </c>
    </row>
    <row r="54" spans="1:12" x14ac:dyDescent="0.3">
      <c r="A54">
        <v>60</v>
      </c>
      <c r="B54">
        <v>2011</v>
      </c>
      <c r="C54" s="19">
        <v>40584</v>
      </c>
      <c r="D54">
        <v>448</v>
      </c>
      <c r="E54" s="18">
        <f t="shared" si="0"/>
        <v>41</v>
      </c>
      <c r="F54">
        <f t="shared" si="1"/>
        <v>365</v>
      </c>
      <c r="G54">
        <f t="shared" si="2"/>
        <v>0.70578245916263838</v>
      </c>
      <c r="H54">
        <f t="shared" si="3"/>
        <v>0.76110425866077469</v>
      </c>
      <c r="I54">
        <f t="shared" si="4"/>
        <v>0.64862956103498137</v>
      </c>
    </row>
    <row r="55" spans="1:12" x14ac:dyDescent="0.3">
      <c r="A55">
        <v>72</v>
      </c>
      <c r="B55">
        <v>2012</v>
      </c>
      <c r="C55" s="19">
        <v>41260</v>
      </c>
      <c r="D55">
        <v>613</v>
      </c>
      <c r="E55" s="18">
        <f t="shared" si="0"/>
        <v>352</v>
      </c>
      <c r="F55">
        <f t="shared" si="1"/>
        <v>366</v>
      </c>
      <c r="G55">
        <f t="shared" si="2"/>
        <v>6.0428448855934818</v>
      </c>
      <c r="H55">
        <f t="shared" si="3"/>
        <v>0.97125699946583133</v>
      </c>
      <c r="I55">
        <f t="shared" si="4"/>
        <v>-0.23803327706148592</v>
      </c>
    </row>
    <row r="56" spans="1:12" x14ac:dyDescent="0.3">
      <c r="A56">
        <v>84</v>
      </c>
      <c r="B56">
        <v>2013</v>
      </c>
      <c r="C56" s="19">
        <v>41279</v>
      </c>
      <c r="D56">
        <v>520.5</v>
      </c>
      <c r="E56" s="18">
        <f t="shared" si="0"/>
        <v>5</v>
      </c>
      <c r="F56">
        <f t="shared" si="1"/>
        <v>365</v>
      </c>
      <c r="G56">
        <f t="shared" si="2"/>
        <v>8.6071031605199799E-2</v>
      </c>
      <c r="H56">
        <f t="shared" si="3"/>
        <v>0.99629817493460782</v>
      </c>
      <c r="I56">
        <f t="shared" si="4"/>
        <v>8.596479873744646E-2</v>
      </c>
    </row>
    <row r="57" spans="1:12" x14ac:dyDescent="0.3">
      <c r="A57">
        <v>96</v>
      </c>
      <c r="B57">
        <v>2014</v>
      </c>
      <c r="C57" s="19">
        <v>41914</v>
      </c>
      <c r="D57">
        <v>664.8</v>
      </c>
      <c r="E57" s="18">
        <f t="shared" si="0"/>
        <v>275</v>
      </c>
      <c r="F57">
        <f t="shared" si="1"/>
        <v>365</v>
      </c>
      <c r="G57">
        <f t="shared" si="2"/>
        <v>4.733906738285989</v>
      </c>
      <c r="H57">
        <f t="shared" si="3"/>
        <v>2.1516097436221345E-2</v>
      </c>
      <c r="I57">
        <f t="shared" si="4"/>
        <v>-0.99976850197989087</v>
      </c>
    </row>
    <row r="58" spans="1:12" x14ac:dyDescent="0.3">
      <c r="A58">
        <v>108</v>
      </c>
      <c r="B58">
        <v>2015</v>
      </c>
      <c r="C58" s="19">
        <v>42321</v>
      </c>
      <c r="D58">
        <v>667.2</v>
      </c>
      <c r="E58" s="18">
        <f t="shared" si="0"/>
        <v>317</v>
      </c>
      <c r="F58">
        <f t="shared" si="1"/>
        <v>365</v>
      </c>
      <c r="G58">
        <f t="shared" si="2"/>
        <v>5.456903403769668</v>
      </c>
      <c r="H58">
        <f t="shared" si="3"/>
        <v>0.6776147890466887</v>
      </c>
      <c r="I58">
        <f t="shared" si="4"/>
        <v>-0.73541702296398581</v>
      </c>
    </row>
    <row r="59" spans="1:12" ht="15" thickBot="1" x14ac:dyDescent="0.35"/>
    <row r="60" spans="1:12" ht="15" thickBot="1" x14ac:dyDescent="0.35">
      <c r="H60" s="20"/>
      <c r="I60" s="21"/>
      <c r="J60" s="22"/>
      <c r="K60" s="23"/>
      <c r="L60" s="24"/>
    </row>
    <row r="61" spans="1:12" ht="15" thickBot="1" x14ac:dyDescent="0.35">
      <c r="G61" s="22"/>
      <c r="H61" s="25"/>
      <c r="I61" s="26"/>
      <c r="J61" s="25"/>
      <c r="K61" s="27"/>
      <c r="L61" s="27"/>
    </row>
    <row r="66" spans="10:10" x14ac:dyDescent="0.3">
      <c r="J66" s="28"/>
    </row>
    <row r="67" spans="10:10" x14ac:dyDescent="0.3">
      <c r="J67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/>
  </sheetViews>
  <sheetFormatPr defaultRowHeight="14.4" x14ac:dyDescent="0.3"/>
  <sheetData>
    <row r="1" spans="1:2" x14ac:dyDescent="0.3">
      <c r="A1" s="18" t="s">
        <v>10</v>
      </c>
      <c r="B1" s="1" t="s">
        <v>17</v>
      </c>
    </row>
    <row r="2" spans="1:2" x14ac:dyDescent="0.3">
      <c r="A2" s="18">
        <v>1957</v>
      </c>
      <c r="B2" s="2">
        <v>39.99</v>
      </c>
    </row>
    <row r="3" spans="1:2" x14ac:dyDescent="0.3">
      <c r="A3" s="18">
        <v>1958</v>
      </c>
      <c r="B3" s="2">
        <v>62.41</v>
      </c>
    </row>
    <row r="4" spans="1:2" x14ac:dyDescent="0.3">
      <c r="A4" s="18">
        <v>1959</v>
      </c>
      <c r="B4" s="2">
        <v>101.78</v>
      </c>
    </row>
    <row r="5" spans="1:2" x14ac:dyDescent="0.3">
      <c r="A5" s="18">
        <v>1960</v>
      </c>
      <c r="B5" s="2">
        <v>42.11</v>
      </c>
    </row>
    <row r="6" spans="1:2" x14ac:dyDescent="0.3">
      <c r="A6" s="18">
        <v>1961</v>
      </c>
      <c r="B6" s="2">
        <v>123.23</v>
      </c>
    </row>
    <row r="7" spans="1:2" x14ac:dyDescent="0.3">
      <c r="A7" s="18">
        <v>1962</v>
      </c>
      <c r="B7" s="2">
        <v>21.54</v>
      </c>
    </row>
    <row r="8" spans="1:2" x14ac:dyDescent="0.3">
      <c r="A8" s="18">
        <v>1963</v>
      </c>
      <c r="B8" s="2">
        <v>84.39</v>
      </c>
    </row>
    <row r="9" spans="1:2" x14ac:dyDescent="0.3">
      <c r="A9" s="18">
        <v>1964</v>
      </c>
      <c r="B9" s="2">
        <v>44.86</v>
      </c>
    </row>
    <row r="10" spans="1:2" x14ac:dyDescent="0.3">
      <c r="A10" s="18">
        <v>1965</v>
      </c>
      <c r="B10" s="2">
        <v>78.67</v>
      </c>
    </row>
    <row r="11" spans="1:2" x14ac:dyDescent="0.3">
      <c r="A11" s="18">
        <v>1966</v>
      </c>
      <c r="B11" s="2">
        <v>104.69</v>
      </c>
    </row>
    <row r="12" spans="1:2" x14ac:dyDescent="0.3">
      <c r="A12" s="18">
        <v>1967</v>
      </c>
      <c r="B12" s="2">
        <v>71.86</v>
      </c>
    </row>
    <row r="13" spans="1:2" x14ac:dyDescent="0.3">
      <c r="A13" s="18">
        <v>1968</v>
      </c>
      <c r="B13" s="2">
        <v>35.270000000000003</v>
      </c>
    </row>
    <row r="14" spans="1:2" x14ac:dyDescent="0.3">
      <c r="A14" s="18">
        <v>1969</v>
      </c>
      <c r="B14" s="2">
        <v>64.650000000000006</v>
      </c>
    </row>
    <row r="15" spans="1:2" x14ac:dyDescent="0.3">
      <c r="A15" s="18">
        <v>1970</v>
      </c>
      <c r="B15" s="2">
        <v>94.32</v>
      </c>
    </row>
    <row r="16" spans="1:2" x14ac:dyDescent="0.3">
      <c r="A16" s="18">
        <v>1971</v>
      </c>
      <c r="B16" s="2">
        <v>81.239999999999995</v>
      </c>
    </row>
    <row r="17" spans="1:2" x14ac:dyDescent="0.3">
      <c r="A17" s="18">
        <v>1972</v>
      </c>
      <c r="B17" s="2">
        <v>137.79</v>
      </c>
    </row>
    <row r="18" spans="1:2" x14ac:dyDescent="0.3">
      <c r="A18" s="18">
        <v>1973</v>
      </c>
      <c r="B18" s="2">
        <v>116.64</v>
      </c>
    </row>
    <row r="19" spans="1:2" x14ac:dyDescent="0.3">
      <c r="A19" s="18">
        <v>1974</v>
      </c>
      <c r="B19" s="2">
        <v>58.1</v>
      </c>
    </row>
    <row r="20" spans="1:2" x14ac:dyDescent="0.3">
      <c r="A20" s="18">
        <v>1975</v>
      </c>
      <c r="B20" s="2">
        <v>84.6</v>
      </c>
    </row>
    <row r="21" spans="1:2" x14ac:dyDescent="0.3">
      <c r="A21" s="18">
        <v>1976</v>
      </c>
      <c r="B21" s="2">
        <v>71.52</v>
      </c>
    </row>
    <row r="22" spans="1:2" x14ac:dyDescent="0.3">
      <c r="A22" s="18">
        <v>1978</v>
      </c>
      <c r="B22" s="2">
        <v>35.94</v>
      </c>
    </row>
    <row r="23" spans="1:2" x14ac:dyDescent="0.3">
      <c r="A23" s="18">
        <v>1979</v>
      </c>
      <c r="B23" s="2">
        <v>106.51</v>
      </c>
    </row>
    <row r="24" spans="1:2" x14ac:dyDescent="0.3">
      <c r="A24" s="18">
        <v>1980</v>
      </c>
      <c r="B24" s="2">
        <v>76.91</v>
      </c>
    </row>
    <row r="25" spans="1:2" x14ac:dyDescent="0.3">
      <c r="A25" s="18">
        <v>1981</v>
      </c>
      <c r="B25" s="2">
        <v>37.799999999999997</v>
      </c>
    </row>
    <row r="26" spans="1:2" x14ac:dyDescent="0.3">
      <c r="A26" s="18">
        <v>1982</v>
      </c>
      <c r="B26" s="2">
        <v>122.61</v>
      </c>
    </row>
    <row r="27" spans="1:2" x14ac:dyDescent="0.3">
      <c r="A27" s="18">
        <v>1983</v>
      </c>
      <c r="B27" s="2">
        <v>139.68</v>
      </c>
    </row>
    <row r="28" spans="1:2" x14ac:dyDescent="0.3">
      <c r="A28" s="18">
        <v>1984</v>
      </c>
      <c r="B28" s="2">
        <v>114.25</v>
      </c>
    </row>
    <row r="29" spans="1:2" x14ac:dyDescent="0.3">
      <c r="A29" s="18">
        <v>1985</v>
      </c>
      <c r="B29" s="2">
        <v>120.22</v>
      </c>
    </row>
    <row r="30" spans="1:2" x14ac:dyDescent="0.3">
      <c r="A30" s="18">
        <v>1986</v>
      </c>
      <c r="B30" s="2">
        <v>131.68</v>
      </c>
    </row>
    <row r="31" spans="1:2" x14ac:dyDescent="0.3">
      <c r="A31" s="18">
        <v>1987</v>
      </c>
      <c r="B31" s="2">
        <v>143.62</v>
      </c>
    </row>
    <row r="32" spans="1:2" x14ac:dyDescent="0.3">
      <c r="A32" s="18">
        <v>1988</v>
      </c>
      <c r="B32" s="2">
        <v>59.86</v>
      </c>
    </row>
    <row r="33" spans="1:2" x14ac:dyDescent="0.3">
      <c r="A33" s="18">
        <v>1989</v>
      </c>
      <c r="B33" s="2">
        <v>70.040000000000006</v>
      </c>
    </row>
    <row r="34" spans="1:2" x14ac:dyDescent="0.3">
      <c r="A34" s="18">
        <v>1991</v>
      </c>
      <c r="B34" s="2">
        <v>39.94</v>
      </c>
    </row>
    <row r="35" spans="1:2" x14ac:dyDescent="0.3">
      <c r="A35" s="18">
        <v>1992</v>
      </c>
      <c r="B35" s="2">
        <v>81.67</v>
      </c>
    </row>
    <row r="36" spans="1:2" x14ac:dyDescent="0.3">
      <c r="A36" s="18">
        <v>1993</v>
      </c>
      <c r="B36" s="2">
        <v>107.59</v>
      </c>
    </row>
    <row r="37" spans="1:2" x14ac:dyDescent="0.3">
      <c r="A37" s="18">
        <v>1994</v>
      </c>
      <c r="B37" s="2">
        <v>124.52</v>
      </c>
    </row>
    <row r="38" spans="1:2" x14ac:dyDescent="0.3">
      <c r="A38" s="18">
        <v>1995</v>
      </c>
      <c r="B38" s="2">
        <v>57.89</v>
      </c>
    </row>
    <row r="39" spans="1:2" x14ac:dyDescent="0.3">
      <c r="A39" s="18">
        <v>1996</v>
      </c>
      <c r="B39" s="2">
        <v>78.400000000000006</v>
      </c>
    </row>
    <row r="40" spans="1:2" x14ac:dyDescent="0.3">
      <c r="A40" s="18">
        <v>1997</v>
      </c>
      <c r="B40" s="2">
        <v>112.81</v>
      </c>
    </row>
    <row r="41" spans="1:2" x14ac:dyDescent="0.3">
      <c r="A41" s="18">
        <v>1998</v>
      </c>
      <c r="B41" s="2">
        <v>143.69</v>
      </c>
    </row>
    <row r="42" spans="1:2" x14ac:dyDescent="0.3">
      <c r="A42" s="18">
        <v>1999</v>
      </c>
      <c r="B42" s="2">
        <v>72.400000000000006</v>
      </c>
    </row>
    <row r="43" spans="1:2" x14ac:dyDescent="0.3">
      <c r="A43" s="18">
        <v>2000</v>
      </c>
      <c r="B43" s="2">
        <v>86.72</v>
      </c>
    </row>
    <row r="44" spans="1:2" x14ac:dyDescent="0.3">
      <c r="A44" s="18">
        <v>2001</v>
      </c>
      <c r="B44" s="2">
        <v>100</v>
      </c>
    </row>
    <row r="45" spans="1:2" x14ac:dyDescent="0.3">
      <c r="A45" s="18">
        <v>2002</v>
      </c>
      <c r="B45" s="2">
        <v>160.13999999999999</v>
      </c>
    </row>
    <row r="46" spans="1:2" x14ac:dyDescent="0.3">
      <c r="A46" s="18">
        <v>2003</v>
      </c>
      <c r="B46" s="2">
        <v>97.23</v>
      </c>
    </row>
    <row r="47" spans="1:2" x14ac:dyDescent="0.3">
      <c r="A47" s="18">
        <v>2004</v>
      </c>
      <c r="B47" s="2">
        <v>31.72</v>
      </c>
    </row>
    <row r="48" spans="1:2" x14ac:dyDescent="0.3">
      <c r="A48" s="18">
        <v>2005</v>
      </c>
      <c r="B48" s="2">
        <v>105.97</v>
      </c>
    </row>
    <row r="49" spans="1:2" x14ac:dyDescent="0.3">
      <c r="A49" s="18">
        <v>2006</v>
      </c>
      <c r="B49" s="2">
        <v>59.22</v>
      </c>
    </row>
    <row r="50" spans="1:2" x14ac:dyDescent="0.3">
      <c r="A50" s="18">
        <v>2007</v>
      </c>
      <c r="B50" s="2">
        <v>80.19</v>
      </c>
    </row>
    <row r="51" spans="1:2" x14ac:dyDescent="0.3">
      <c r="A51" s="18">
        <v>2008</v>
      </c>
      <c r="B51" s="2">
        <v>64.39</v>
      </c>
    </row>
    <row r="52" spans="1:2" x14ac:dyDescent="0.3">
      <c r="A52" s="18">
        <v>2009</v>
      </c>
      <c r="B52" s="2">
        <v>93.71</v>
      </c>
    </row>
    <row r="53" spans="1:2" x14ac:dyDescent="0.3">
      <c r="A53" s="18">
        <v>2010</v>
      </c>
      <c r="B53" s="2">
        <v>116.52</v>
      </c>
    </row>
    <row r="54" spans="1:2" x14ac:dyDescent="0.3">
      <c r="A54" s="18">
        <v>2011</v>
      </c>
      <c r="B54" s="2">
        <v>81.13</v>
      </c>
    </row>
    <row r="55" spans="1:2" x14ac:dyDescent="0.3">
      <c r="A55" s="18">
        <v>2012</v>
      </c>
      <c r="B55" s="2">
        <v>62.99</v>
      </c>
    </row>
    <row r="56" spans="1:2" x14ac:dyDescent="0.3">
      <c r="A56" s="18">
        <v>2013</v>
      </c>
      <c r="B56" s="2">
        <v>74.989999999999995</v>
      </c>
    </row>
    <row r="57" spans="1:2" x14ac:dyDescent="0.3">
      <c r="A57" s="18">
        <v>2014</v>
      </c>
      <c r="B57" s="2">
        <v>131.59</v>
      </c>
    </row>
    <row r="58" spans="1:2" x14ac:dyDescent="0.3">
      <c r="A58" s="18">
        <v>2015</v>
      </c>
      <c r="B58" s="2">
        <v>148.97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800"/>
  </sheetPr>
  <dimension ref="B1:J55"/>
  <sheetViews>
    <sheetView zoomScaleNormal="100" workbookViewId="0"/>
  </sheetViews>
  <sheetFormatPr defaultRowHeight="14.4" x14ac:dyDescent="0.3"/>
  <cols>
    <col min="1" max="1" width="5" customWidth="1"/>
    <col min="2" max="2" width="9.109375" customWidth="1"/>
    <col min="3" max="3" width="9.5546875" bestFit="1" customWidth="1"/>
  </cols>
  <sheetData>
    <row r="1" spans="2:9" x14ac:dyDescent="0.3">
      <c r="B1" t="s">
        <v>34</v>
      </c>
    </row>
    <row r="2" spans="2:9" x14ac:dyDescent="0.3">
      <c r="B2" t="s">
        <v>3</v>
      </c>
    </row>
    <row r="3" spans="2:9" x14ac:dyDescent="0.3">
      <c r="B3" t="s">
        <v>4</v>
      </c>
    </row>
    <row r="4" spans="2:9" x14ac:dyDescent="0.3">
      <c r="B4" t="s">
        <v>5</v>
      </c>
    </row>
    <row r="5" spans="2:9" x14ac:dyDescent="0.3">
      <c r="B5" t="s">
        <v>6</v>
      </c>
    </row>
    <row r="6" spans="2:9" x14ac:dyDescent="0.3">
      <c r="B6" t="s">
        <v>7</v>
      </c>
    </row>
    <row r="10" spans="2:9" x14ac:dyDescent="0.3">
      <c r="B10" t="s">
        <v>8</v>
      </c>
    </row>
    <row r="11" spans="2:9" ht="15" thickBot="1" x14ac:dyDescent="0.35"/>
    <row r="12" spans="2:9" x14ac:dyDescent="0.3">
      <c r="B12" s="4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pans="2:9" ht="15" thickBot="1" x14ac:dyDescent="0.35">
      <c r="B13" s="6" t="s">
        <v>17</v>
      </c>
      <c r="C13" s="7">
        <v>57</v>
      </c>
      <c r="D13" s="7">
        <v>0</v>
      </c>
      <c r="E13" s="7">
        <v>57</v>
      </c>
      <c r="F13" s="8">
        <v>21.54</v>
      </c>
      <c r="G13" s="8">
        <v>160.13999999999999</v>
      </c>
      <c r="H13" s="8">
        <v>87.599473684210523</v>
      </c>
      <c r="I13" s="8">
        <v>34.174975933790911</v>
      </c>
    </row>
    <row r="16" spans="2:9" x14ac:dyDescent="0.3">
      <c r="B16" t="s">
        <v>18</v>
      </c>
    </row>
    <row r="17" spans="2:10" ht="15" thickBot="1" x14ac:dyDescent="0.35"/>
    <row r="18" spans="2:10" x14ac:dyDescent="0.3">
      <c r="B18" s="9" t="s">
        <v>19</v>
      </c>
      <c r="C18" s="11">
        <v>0.16290726817042606</v>
      </c>
    </row>
    <row r="19" spans="2:10" x14ac:dyDescent="0.3">
      <c r="B19" s="3" t="s">
        <v>20</v>
      </c>
      <c r="C19" s="12">
        <v>260</v>
      </c>
    </row>
    <row r="20" spans="2:10" x14ac:dyDescent="0.3">
      <c r="B20" s="3" t="s">
        <v>21</v>
      </c>
      <c r="C20" s="12">
        <v>21102.666666666668</v>
      </c>
    </row>
    <row r="21" spans="2:10" x14ac:dyDescent="0.3">
      <c r="B21" s="3" t="s">
        <v>22</v>
      </c>
      <c r="C21" s="12">
        <v>7.4599836300311514E-2</v>
      </c>
    </row>
    <row r="22" spans="2:10" ht="15" thickBot="1" x14ac:dyDescent="0.35">
      <c r="B22" s="10" t="s">
        <v>23</v>
      </c>
      <c r="C22" s="13">
        <v>0.05</v>
      </c>
    </row>
    <row r="23" spans="2:10" x14ac:dyDescent="0.3">
      <c r="B23" s="14" t="s">
        <v>24</v>
      </c>
    </row>
    <row r="25" spans="2:10" x14ac:dyDescent="0.3">
      <c r="B25" s="14" t="s">
        <v>25</v>
      </c>
    </row>
    <row r="26" spans="2:10" x14ac:dyDescent="0.3">
      <c r="B26" s="14" t="s">
        <v>26</v>
      </c>
    </row>
    <row r="27" spans="2:10" x14ac:dyDescent="0.3">
      <c r="B27" s="14" t="s">
        <v>27</v>
      </c>
    </row>
    <row r="28" spans="2:10" ht="15" customHeight="1" x14ac:dyDescent="0.3">
      <c r="B28" s="29" t="s">
        <v>28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29</v>
      </c>
    </row>
    <row r="33" spans="2:5" x14ac:dyDescent="0.3">
      <c r="B33" s="14" t="s">
        <v>30</v>
      </c>
    </row>
    <row r="35" spans="2:5" x14ac:dyDescent="0.3">
      <c r="B35" s="14" t="s">
        <v>31</v>
      </c>
      <c r="D35" s="15">
        <v>0.542875</v>
      </c>
    </row>
    <row r="36" spans="2:5" x14ac:dyDescent="0.3">
      <c r="B36" s="14" t="s">
        <v>32</v>
      </c>
      <c r="D36" s="16">
        <v>0.37540675844806004</v>
      </c>
      <c r="E36" s="17">
        <v>0.70725490196078356</v>
      </c>
    </row>
    <row r="55" spans="7:7" x14ac:dyDescent="0.3">
      <c r="G55" t="s">
        <v>33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T22629">
              <controlPr defaultSize="0" print="0" autoFill="0" autoPict="0" macro="[1]!RelaunchCall">
                <anchor>
                  <from>
                    <xdr:col>2</xdr:col>
                    <xdr:colOff>45720</xdr:colOff>
                    <xdr:row>5</xdr:row>
                    <xdr:rowOff>0</xdr:rowOff>
                  </from>
                  <to>
                    <xdr:col>2</xdr:col>
                    <xdr:colOff>556260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Mann-Kendall trend tests_HID</vt:lpstr>
      <vt:lpstr>Mann-Kendall trend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2016-10-15T01:48:25Z</dcterms:created>
  <dcterms:modified xsi:type="dcterms:W3CDTF">2018-05-31T21:23:06Z</dcterms:modified>
</cp:coreProperties>
</file>