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2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er347\DADOS\"/>
    </mc:Choice>
  </mc:AlternateContent>
  <xr:revisionPtr revIDLastSave="0" documentId="13_ncr:1_{70523D0A-D387-4F2D-B50F-2F430CC9059A}" xr6:coauthVersionLast="32" xr6:coauthVersionMax="32" xr10:uidLastSave="{00000000-0000-0000-0000-000000000000}"/>
  <bookViews>
    <workbookView xWindow="360" yWindow="156" windowWidth="10512" windowHeight="9540" xr2:uid="{00000000-000D-0000-FFFF-FFFF00000000}"/>
  </bookViews>
  <sheets>
    <sheet name="Plan1" sheetId="1" r:id="rId1"/>
    <sheet name="Mann-Kendall trend tests_HID" sheetId="3" state="hidden" r:id="rId2"/>
    <sheet name="Mann-Kendall trend tests" sheetId="2" r:id="rId3"/>
  </sheets>
  <externalReferences>
    <externalReference r:id="rId4"/>
  </externalReferences>
  <calcPr calcId="179017" concurrentCalc="0"/>
</workbook>
</file>

<file path=xl/calcChain.xml><?xml version="1.0" encoding="utf-8"?>
<calcChain xmlns="http://schemas.openxmlformats.org/spreadsheetml/2006/main">
  <c r="E2" i="1" l="1"/>
  <c r="F2" i="1"/>
  <c r="G2" i="1"/>
  <c r="H2" i="1"/>
  <c r="E3" i="1"/>
  <c r="F3" i="1"/>
  <c r="G3" i="1"/>
  <c r="H3" i="1"/>
  <c r="E4" i="1"/>
  <c r="F4" i="1"/>
  <c r="G4" i="1"/>
  <c r="H4" i="1"/>
  <c r="E5" i="1"/>
  <c r="F5" i="1"/>
  <c r="G5" i="1"/>
  <c r="H5" i="1"/>
  <c r="E6" i="1"/>
  <c r="F6" i="1"/>
  <c r="G6" i="1"/>
  <c r="H6" i="1"/>
  <c r="E7" i="1"/>
  <c r="F7" i="1"/>
  <c r="G7" i="1"/>
  <c r="H7" i="1"/>
  <c r="E8" i="1"/>
  <c r="F8" i="1"/>
  <c r="G8" i="1"/>
  <c r="H8" i="1"/>
  <c r="E9" i="1"/>
  <c r="F9" i="1"/>
  <c r="G9" i="1"/>
  <c r="H9" i="1"/>
  <c r="E10" i="1"/>
  <c r="F10" i="1"/>
  <c r="G10" i="1"/>
  <c r="H10" i="1"/>
  <c r="E11" i="1"/>
  <c r="F11" i="1"/>
  <c r="G11" i="1"/>
  <c r="H11" i="1"/>
  <c r="E12" i="1"/>
  <c r="F12" i="1"/>
  <c r="G12" i="1"/>
  <c r="H12" i="1"/>
  <c r="E13" i="1"/>
  <c r="F13" i="1"/>
  <c r="G13" i="1"/>
  <c r="H13" i="1"/>
  <c r="E14" i="1"/>
  <c r="F14" i="1"/>
  <c r="G14" i="1"/>
  <c r="H14" i="1"/>
  <c r="E15" i="1"/>
  <c r="F15" i="1"/>
  <c r="G15" i="1"/>
  <c r="H15" i="1"/>
  <c r="E16" i="1"/>
  <c r="F16" i="1"/>
  <c r="G16" i="1"/>
  <c r="H16" i="1"/>
  <c r="E17" i="1"/>
  <c r="F17" i="1"/>
  <c r="G17" i="1"/>
  <c r="H17" i="1"/>
  <c r="E18" i="1"/>
  <c r="F18" i="1"/>
  <c r="G18" i="1"/>
  <c r="H18" i="1"/>
  <c r="E19" i="1"/>
  <c r="F19" i="1"/>
  <c r="G19" i="1"/>
  <c r="H19" i="1"/>
  <c r="E20" i="1"/>
  <c r="F20" i="1"/>
  <c r="G20" i="1"/>
  <c r="H20" i="1"/>
  <c r="E21" i="1"/>
  <c r="F21" i="1"/>
  <c r="G21" i="1"/>
  <c r="H21" i="1"/>
  <c r="E22" i="1"/>
  <c r="F22" i="1"/>
  <c r="G22" i="1"/>
  <c r="H22" i="1"/>
  <c r="E23" i="1"/>
  <c r="F23" i="1"/>
  <c r="G23" i="1"/>
  <c r="H23" i="1"/>
  <c r="E24" i="1"/>
  <c r="F24" i="1"/>
  <c r="G24" i="1"/>
  <c r="H24" i="1"/>
  <c r="E25" i="1"/>
  <c r="F25" i="1"/>
  <c r="G25" i="1"/>
  <c r="H25" i="1"/>
  <c r="E26" i="1"/>
  <c r="F26" i="1"/>
  <c r="G26" i="1"/>
  <c r="H26" i="1"/>
  <c r="E27" i="1"/>
  <c r="F27" i="1"/>
  <c r="G27" i="1"/>
  <c r="H27" i="1"/>
  <c r="E28" i="1"/>
  <c r="F28" i="1"/>
  <c r="G28" i="1"/>
  <c r="H28" i="1"/>
  <c r="E29" i="1"/>
  <c r="F29" i="1"/>
  <c r="G29" i="1"/>
  <c r="H29" i="1"/>
  <c r="E30" i="1"/>
  <c r="F30" i="1"/>
  <c r="G30" i="1"/>
  <c r="H30" i="1"/>
  <c r="E31" i="1"/>
  <c r="F31" i="1"/>
  <c r="G31" i="1"/>
  <c r="H31" i="1"/>
  <c r="E32" i="1"/>
  <c r="F32" i="1"/>
  <c r="G32" i="1"/>
  <c r="H32" i="1"/>
  <c r="E33" i="1"/>
  <c r="F33" i="1"/>
  <c r="G33" i="1"/>
  <c r="H33" i="1"/>
  <c r="E34" i="1"/>
  <c r="F34" i="1"/>
  <c r="G34" i="1"/>
  <c r="H34" i="1"/>
  <c r="E35" i="1"/>
  <c r="F35" i="1"/>
  <c r="G35" i="1"/>
  <c r="H35" i="1"/>
  <c r="E36" i="1"/>
  <c r="F36" i="1"/>
  <c r="G36" i="1"/>
  <c r="H36" i="1"/>
  <c r="E37" i="1"/>
  <c r="F37" i="1"/>
  <c r="G37" i="1"/>
  <c r="H37" i="1"/>
  <c r="E38" i="1"/>
  <c r="F38" i="1"/>
  <c r="G38" i="1"/>
  <c r="H38" i="1"/>
  <c r="E39" i="1"/>
  <c r="F39" i="1"/>
  <c r="G39" i="1"/>
  <c r="H39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</calcChain>
</file>

<file path=xl/sharedStrings.xml><?xml version="1.0" encoding="utf-8"?>
<sst xmlns="http://schemas.openxmlformats.org/spreadsheetml/2006/main" count="42" uniqueCount="40">
  <si>
    <t xml:space="preserve"> Cod</t>
  </si>
  <si>
    <t xml:space="preserve"> Year</t>
  </si>
  <si>
    <t xml:space="preserve"> Maximum streamflow</t>
  </si>
  <si>
    <t>Time series: Workbook = 75600000.xlsx / Sheet = Plan1 / Range = Plan1!$E$1:$E$39 / 38 rows and 1 column</t>
  </si>
  <si>
    <t>Date data: Workbook = 75600000.xlsx / Sheet = Plan1 / Range = Plan1!$B$1:$B$39 / 38 rows and 1 column</t>
  </si>
  <si>
    <t>Confidence interval (%): 5</t>
  </si>
  <si>
    <t>Confidence interval (%)(Sen's slope): 5</t>
  </si>
  <si>
    <t>Run again:</t>
  </si>
  <si>
    <t>Summary statistics:</t>
  </si>
  <si>
    <t>Variable</t>
  </si>
  <si>
    <t>Observations</t>
  </si>
  <si>
    <t>Obs. with missing data</t>
  </si>
  <si>
    <t>Obs. without missing data</t>
  </si>
  <si>
    <t>Minimum</t>
  </si>
  <si>
    <t>Maximum</t>
  </si>
  <si>
    <t>Mean</t>
  </si>
  <si>
    <t>Std. deviation</t>
  </si>
  <si>
    <t>Average streamflow</t>
  </si>
  <si>
    <t>Mann-Kendall trend test / Two-tailed test (Average streamflow):</t>
  </si>
  <si>
    <t>Kendall's tau</t>
  </si>
  <si>
    <t>S</t>
  </si>
  <si>
    <t>Var(S)</t>
  </si>
  <si>
    <t>p-value (Two-tailed)</t>
  </si>
  <si>
    <t>alpha</t>
  </si>
  <si>
    <t>The p-value is computed using an exact method.</t>
  </si>
  <si>
    <t>Test interpretation:</t>
  </si>
  <si>
    <t>H0: There is no trend in the series</t>
  </si>
  <si>
    <t>Ha: There is a trend in the series</t>
  </si>
  <si>
    <t>As the computed p-value is greater than the significance level alpha=0.05, one cannot reject the null hypothesis H0.</t>
  </si>
  <si>
    <t>The risk to reject the null hypothesis H0 while it is true is 6.63%.</t>
  </si>
  <si>
    <t>Sen's slope:</t>
  </si>
  <si>
    <t>Confidence interval:</t>
  </si>
  <si>
    <t xml:space="preserve"> </t>
  </si>
  <si>
    <r>
      <t>XLSTAT 2016.06.36438  - Mann-Kendall trend tests - Start time: 2016-10-15 at 7:02:25 PM / End time: 2016-10-15 at 7:02:25 PM</t>
    </r>
    <r>
      <rPr>
        <sz val="11"/>
        <color rgb="FFFFFFFF"/>
        <rFont val="Calibri"/>
        <family val="2"/>
        <scheme val="minor"/>
      </rPr>
      <t xml:space="preserve"> / Microsoft Excel 14.06024</t>
    </r>
  </si>
  <si>
    <t>DATE_ACCESS</t>
  </si>
  <si>
    <t>Julian_day</t>
  </si>
  <si>
    <t>leap_years</t>
  </si>
  <si>
    <t>Teta_i</t>
  </si>
  <si>
    <t>Cos_Teta</t>
  </si>
  <si>
    <t>Sen_Teta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</si>
</sst>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&quot;] &quot;0.000&quot;,&quot;;&quot;] &quot;\-0.000&quot; ,&quot;"/>
    <numFmt numFmtId="166" formatCode="0.000&quot; [&quot;;\-0.000&quot; [&quot;"/>
  </numFmts>
  <fonts count="3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9"/>
      <color rgb="FF339966"/>
      <name val="Times New Roman"/>
      <family val="1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49" fontId="0" fillId="0" borderId="0" xfId="0" applyNumberFormat="1"/>
    <xf numFmtId="1" fontId="0" fillId="0" borderId="0" xfId="0" applyNumberFormat="1"/>
    <xf numFmtId="0" fontId="0" fillId="0" borderId="0" xfId="0" applyAlignment="1"/>
    <xf numFmtId="0" fontId="0" fillId="0" borderId="1" xfId="0" applyFont="1" applyBorder="1" applyAlignment="1">
      <alignment horizontal="center"/>
    </xf>
    <xf numFmtId="49" fontId="0" fillId="0" borderId="1" xfId="0" applyNumberFormat="1" applyFont="1" applyBorder="1" applyAlignment="1">
      <alignment horizontal="center"/>
    </xf>
    <xf numFmtId="0" fontId="0" fillId="0" borderId="2" xfId="0" applyBorder="1" applyAlignment="1"/>
    <xf numFmtId="0" fontId="0" fillId="0" borderId="2" xfId="0" applyNumberFormat="1" applyBorder="1" applyAlignment="1"/>
    <xf numFmtId="164" fontId="0" fillId="0" borderId="2" xfId="0" applyNumberFormat="1" applyBorder="1" applyAlignment="1"/>
    <xf numFmtId="0" fontId="0" fillId="0" borderId="1" xfId="0" applyBorder="1" applyAlignment="1"/>
    <xf numFmtId="0" fontId="0" fillId="0" borderId="3" xfId="0" applyBorder="1" applyAlignment="1"/>
    <xf numFmtId="164" fontId="0" fillId="0" borderId="1" xfId="0" applyNumberFormat="1" applyBorder="1" applyAlignment="1">
      <alignment horizontal="right"/>
    </xf>
    <xf numFmtId="164" fontId="0" fillId="0" borderId="0" xfId="0" applyNumberFormat="1" applyAlignment="1">
      <alignment horizontal="right"/>
    </xf>
    <xf numFmtId="0" fontId="0" fillId="0" borderId="3" xfId="0" applyNumberFormat="1" applyBorder="1" applyAlignment="1">
      <alignment horizontal="right"/>
    </xf>
    <xf numFmtId="0" fontId="0" fillId="0" borderId="0" xfId="0" applyFont="1"/>
    <xf numFmtId="164" fontId="0" fillId="0" borderId="0" xfId="0" applyNumberFormat="1"/>
    <xf numFmtId="165" fontId="0" fillId="0" borderId="0" xfId="0" applyNumberFormat="1" applyAlignment="1">
      <alignment horizontal="right"/>
    </xf>
    <xf numFmtId="166" fontId="0" fillId="0" borderId="0" xfId="0" applyNumberFormat="1" applyAlignment="1">
      <alignment horizontal="left"/>
    </xf>
    <xf numFmtId="0" fontId="0" fillId="0" borderId="0" xfId="0" applyNumberFormat="1"/>
    <xf numFmtId="14" fontId="0" fillId="0" borderId="0" xfId="0" applyNumberFormat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7" xfId="0" applyFill="1" applyBorder="1"/>
    <xf numFmtId="0" fontId="0" fillId="0" borderId="8" xfId="0" applyBorder="1"/>
    <xf numFmtId="0" fontId="0" fillId="0" borderId="3" xfId="0" applyBorder="1"/>
    <xf numFmtId="0" fontId="0" fillId="0" borderId="9" xfId="0" applyBorder="1"/>
    <xf numFmtId="0" fontId="0" fillId="0" borderId="0" xfId="0" applyBorder="1"/>
    <xf numFmtId="0" fontId="0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/>
            </a:pPr>
            <a:r>
              <a:rPr lang="en-CA"/>
              <a:t>Year / Average streamflow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Average streamflow</c:v>
          </c:tx>
          <c:spPr>
            <a:ln w="12700">
              <a:solidFill>
                <a:srgbClr val="4A7EBB"/>
              </a:solidFill>
              <a:prstDash val="solid"/>
            </a:ln>
            <a:effectLst/>
          </c:spPr>
          <c:marker>
            <c:symbol val="circle"/>
            <c:size val="3"/>
          </c:marker>
          <c:xVal>
            <c:numRef>
              <c:f>'Mann-Kendall trend tests_HID'!$A$2:$A$39</c:f>
              <c:numCache>
                <c:formatCode>General</c:formatCode>
                <c:ptCount val="38"/>
                <c:pt idx="0">
                  <c:v>1976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2001</c:v>
                </c:pt>
                <c:pt idx="25">
                  <c:v>2002</c:v>
                </c:pt>
                <c:pt idx="26">
                  <c:v>2003</c:v>
                </c:pt>
                <c:pt idx="27">
                  <c:v>2004</c:v>
                </c:pt>
                <c:pt idx="28">
                  <c:v>2005</c:v>
                </c:pt>
                <c:pt idx="29">
                  <c:v>2006</c:v>
                </c:pt>
                <c:pt idx="30">
                  <c:v>2007</c:v>
                </c:pt>
                <c:pt idx="31">
                  <c:v>2008</c:v>
                </c:pt>
                <c:pt idx="32">
                  <c:v>2010</c:v>
                </c:pt>
                <c:pt idx="33">
                  <c:v>2011</c:v>
                </c:pt>
                <c:pt idx="34">
                  <c:v>2012</c:v>
                </c:pt>
                <c:pt idx="35">
                  <c:v>2013</c:v>
                </c:pt>
                <c:pt idx="36">
                  <c:v>2014</c:v>
                </c:pt>
                <c:pt idx="37">
                  <c:v>2015</c:v>
                </c:pt>
              </c:numCache>
            </c:numRef>
          </c:xVal>
          <c:yVal>
            <c:numRef>
              <c:f>'Mann-Kendall trend tests_HID'!$B$2:$B$39</c:f>
              <c:numCache>
                <c:formatCode>0</c:formatCode>
                <c:ptCount val="38"/>
                <c:pt idx="0">
                  <c:v>11.49</c:v>
                </c:pt>
                <c:pt idx="1">
                  <c:v>13.94</c:v>
                </c:pt>
                <c:pt idx="2">
                  <c:v>8.68</c:v>
                </c:pt>
                <c:pt idx="3">
                  <c:v>20.3</c:v>
                </c:pt>
                <c:pt idx="4">
                  <c:v>12.94</c:v>
                </c:pt>
                <c:pt idx="5">
                  <c:v>5.0999999999999996</c:v>
                </c:pt>
                <c:pt idx="6">
                  <c:v>31.76</c:v>
                </c:pt>
                <c:pt idx="7">
                  <c:v>29.71</c:v>
                </c:pt>
                <c:pt idx="8">
                  <c:v>27.32</c:v>
                </c:pt>
                <c:pt idx="9">
                  <c:v>16.87</c:v>
                </c:pt>
                <c:pt idx="10">
                  <c:v>22.9</c:v>
                </c:pt>
                <c:pt idx="11">
                  <c:v>17.239999999999998</c:v>
                </c:pt>
                <c:pt idx="12">
                  <c:v>8.98</c:v>
                </c:pt>
                <c:pt idx="13">
                  <c:v>7.61</c:v>
                </c:pt>
                <c:pt idx="14">
                  <c:v>15.57</c:v>
                </c:pt>
                <c:pt idx="15">
                  <c:v>5.53</c:v>
                </c:pt>
                <c:pt idx="16">
                  <c:v>10.95</c:v>
                </c:pt>
                <c:pt idx="17">
                  <c:v>17.91</c:v>
                </c:pt>
                <c:pt idx="18">
                  <c:v>16.420000000000002</c:v>
                </c:pt>
                <c:pt idx="19">
                  <c:v>12.54</c:v>
                </c:pt>
                <c:pt idx="20">
                  <c:v>13.32</c:v>
                </c:pt>
                <c:pt idx="21">
                  <c:v>18.579999999999998</c:v>
                </c:pt>
                <c:pt idx="22">
                  <c:v>22.95</c:v>
                </c:pt>
                <c:pt idx="23">
                  <c:v>17.45</c:v>
                </c:pt>
                <c:pt idx="24">
                  <c:v>21.78</c:v>
                </c:pt>
                <c:pt idx="25">
                  <c:v>34.950000000000003</c:v>
                </c:pt>
                <c:pt idx="26">
                  <c:v>19.95</c:v>
                </c:pt>
                <c:pt idx="27">
                  <c:v>4.24</c:v>
                </c:pt>
                <c:pt idx="28">
                  <c:v>21.63</c:v>
                </c:pt>
                <c:pt idx="29">
                  <c:v>12.25</c:v>
                </c:pt>
                <c:pt idx="30">
                  <c:v>18.14</c:v>
                </c:pt>
                <c:pt idx="31">
                  <c:v>14.18</c:v>
                </c:pt>
                <c:pt idx="32">
                  <c:v>23.94</c:v>
                </c:pt>
                <c:pt idx="33">
                  <c:v>16.940000000000001</c:v>
                </c:pt>
                <c:pt idx="34">
                  <c:v>16.350000000000001</c:v>
                </c:pt>
                <c:pt idx="35">
                  <c:v>20.37</c:v>
                </c:pt>
                <c:pt idx="36">
                  <c:v>34.369999999999997</c:v>
                </c:pt>
                <c:pt idx="37">
                  <c:v>34.01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4A-4468-B9FE-1E3178A837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3917184"/>
        <c:axId val="194769280"/>
      </c:scatterChart>
      <c:valAx>
        <c:axId val="243917184"/>
        <c:scaling>
          <c:orientation val="minMax"/>
          <c:max val="2020"/>
          <c:min val="1970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Year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pt-BR"/>
          </a:p>
        </c:txPr>
        <c:crossAx val="194769280"/>
        <c:crosses val="autoZero"/>
        <c:crossBetween val="midCat"/>
      </c:valAx>
      <c:valAx>
        <c:axId val="194769280"/>
        <c:scaling>
          <c:orientation val="minMax"/>
          <c:max val="35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Average streamflow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pt-BR"/>
          </a:p>
        </c:txPr>
        <c:crossAx val="243917184"/>
        <c:crosses val="autoZero"/>
        <c:crossBetween val="midCat"/>
      </c:valAx>
      <c:spPr>
        <a:ln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trlProps/ctrlProp1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5</xdr:row>
      <xdr:rowOff>0</xdr:rowOff>
    </xdr:from>
    <xdr:to>
      <xdr:col>2</xdr:col>
      <xdr:colOff>38100</xdr:colOff>
      <xdr:row>5</xdr:row>
      <xdr:rowOff>25400</xdr:rowOff>
    </xdr:to>
    <xdr:sp macro="" textlink="">
      <xdr:nvSpPr>
        <xdr:cNvPr id="2" name="TX404834" hidden="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955675" y="95250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CA" sz="1100"/>
            <a:t>RunProcMKT
Form130.txt
Frame_Buttons,Frame,
Help,CommandButton,False
OK,CommandButton,False
Cancel,CommandButton,False
FrameOutput,Frame,
OptionButton_R,OptionButton,False
OptionButton_S,OptionButton,True
OptionButton_W,OptionButton,False
RefEdit_R,RefEdit0,
ClearSelections,CommandButton,False
ResetAll,CommandButton,False
Frame13,Frame,
RefEditT,RefEdit0,Plan1!$E$1:$E$39
Label_T,Label,
CheckBoxVarLabels,CheckBox,True
MultiPage1,MultiPage,0
Frame_Missing,Frame,
OptionButtonMVRemove,OptionButton,False
OptionButtonMVRefuse,OptionButton,True
Frame17,Frame,
OptionButtonMVReplace,OptionButton,False
FrameCompCharts2,Frame,
CheckBox_Desc,CheckBox,True
OptionButtonMVIgnore,OptionButton,False
TextBoxPeriod,TextBox,12
LabelPeriod,Label,
CheckBoxMKT,CheckBox,True
CheckBoxSMK,CheckBox,False
FrameHyp,Frame,
LabelHyp,Label,
ComboBoxHyp,ComboBox,0
FrameAll,Frame,
Frame_ALLOptions,Frame,
TextBox_conf,TextBox,5
Label_conf,Label,
CheckBoxExact,CheckBox,True
CheckBoxCorrect,CheckBox,True
CheckBoxDep,CheckBox,False
FrameAR,Frame,
CheckBoxAR1,CheckBox,False
CheckBoxAR2,CheckBox,False
LabelCorrect,Label,
Frame18,Frame,
TextBoxSig,TextBox,10
LabelSig,Label,
FrameCode,Frame,
CommandButtonCode,CommandButton,False
CommandButtonLoadConf,CommandButton,False
CommandButtonSaveConf,CommandButton,False
CommandButtonHidden,CommandButton,False
CB1,CommandButton,False
RefEditDate,RefEdit0,Plan1!$B$1:$B$39
CheckBoxDate,CheckBox,True
CheckBoxCharts,CheckBox,True
CheckBoxSen,CheckBox,True
Frame19,Frame,
Label_conf2,Label,
TextBox_conf2,TextBox,5
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absolute">
        <xdr:from>
          <xdr:col>2</xdr:col>
          <xdr:colOff>45720</xdr:colOff>
          <xdr:row>5</xdr:row>
          <xdr:rowOff>0</xdr:rowOff>
        </xdr:from>
        <xdr:to>
          <xdr:col>2</xdr:col>
          <xdr:colOff>556260</xdr:colOff>
          <xdr:row>6</xdr:row>
          <xdr:rowOff>0</xdr:rowOff>
        </xdr:to>
        <xdr:sp macro="" textlink="">
          <xdr:nvSpPr>
            <xdr:cNvPr id="1025" name="BT404834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2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pt-BR" sz="900" b="0" i="0" u="none" strike="noStrike" baseline="0">
                  <a:solidFill>
                    <a:srgbClr val="339966"/>
                  </a:solidFill>
                  <a:latin typeface="Times New Roman"/>
                  <a:cs typeface="Times New Roman"/>
                </a:rPr>
                <a:t>►</a:t>
              </a:r>
            </a:p>
          </xdr:txBody>
        </xdr:sp>
        <xdr:clientData fPrintsWithSheet="0"/>
      </xdr:twoCellAnchor>
    </mc:Choice>
    <mc:Fallback/>
  </mc:AlternateContent>
  <xdr:twoCellAnchor>
    <xdr:from>
      <xdr:col>1</xdr:col>
      <xdr:colOff>0</xdr:colOff>
      <xdr:row>36</xdr:row>
      <xdr:rowOff>0</xdr:rowOff>
    </xdr:from>
    <xdr:to>
      <xdr:col>7</xdr:col>
      <xdr:colOff>0</xdr:colOff>
      <xdr:row>53</xdr:row>
      <xdr:rowOff>0</xdr:rowOff>
    </xdr:to>
    <xdr:graphicFrame macro="">
      <xdr:nvGraphicFramePr>
        <xdr:cNvPr id="3" name="Chart 2-XLSTAT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gram%20Files%20(x86)/Addinsoft/XLSTAT/XLSTAT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XLSTAT"/>
    </sheetNames>
    <definedNames>
      <definedName name="RelaunchCall"/>
    </defined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6"/>
  <sheetViews>
    <sheetView tabSelected="1" topLeftCell="A40" workbookViewId="0">
      <selection activeCell="F48" sqref="F48:M60"/>
    </sheetView>
  </sheetViews>
  <sheetFormatPr defaultRowHeight="14.4" x14ac:dyDescent="0.3"/>
  <cols>
    <col min="1" max="1" width="4.88671875" bestFit="1" customWidth="1"/>
    <col min="2" max="2" width="5.33203125" bestFit="1" customWidth="1"/>
    <col min="3" max="3" width="15.6640625" customWidth="1"/>
    <col min="4" max="4" width="21.109375" bestFit="1" customWidth="1"/>
  </cols>
  <sheetData>
    <row r="1" spans="1:9" x14ac:dyDescent="0.3">
      <c r="A1" t="s">
        <v>0</v>
      </c>
      <c r="B1" t="s">
        <v>1</v>
      </c>
      <c r="C1" t="s">
        <v>34</v>
      </c>
      <c r="D1" t="s">
        <v>2</v>
      </c>
      <c r="E1" t="s">
        <v>35</v>
      </c>
      <c r="F1" t="s">
        <v>36</v>
      </c>
      <c r="G1" t="s">
        <v>37</v>
      </c>
      <c r="H1" t="s">
        <v>38</v>
      </c>
      <c r="I1" t="s">
        <v>39</v>
      </c>
    </row>
    <row r="2" spans="1:9" x14ac:dyDescent="0.3">
      <c r="A2">
        <v>124</v>
      </c>
      <c r="B2">
        <v>1976</v>
      </c>
      <c r="C2" s="19">
        <v>27831</v>
      </c>
      <c r="D2">
        <v>864</v>
      </c>
      <c r="E2" s="18">
        <f>C2-DATE(YEAR(C2),1,0)</f>
        <v>72</v>
      </c>
      <c r="F2">
        <f>DATE(YEAR(C2)+1,1,1)-DATE(YEAR(C2),1,1)</f>
        <v>366</v>
      </c>
      <c r="G2">
        <f>E2*(2*PI()/F2)</f>
        <v>1.2360364538713939</v>
      </c>
      <c r="H2">
        <f>COS(G2)</f>
        <v>0.32854238191083485</v>
      </c>
      <c r="I2">
        <f>SIN(G2)</f>
        <v>0.94448922878366126</v>
      </c>
    </row>
    <row r="3" spans="1:9" x14ac:dyDescent="0.3">
      <c r="A3">
        <v>136</v>
      </c>
      <c r="B3">
        <v>1977</v>
      </c>
      <c r="C3" s="19">
        <v>28128</v>
      </c>
      <c r="D3">
        <v>755</v>
      </c>
      <c r="E3" s="18">
        <f t="shared" ref="E3:E39" si="0">C3-DATE(YEAR(C3),1,0)</f>
        <v>3</v>
      </c>
      <c r="F3">
        <f t="shared" ref="F3:F39" si="1">DATE(YEAR(C3)+1,1,1)-DATE(YEAR(C3),1,1)</f>
        <v>365</v>
      </c>
      <c r="G3">
        <f t="shared" ref="G3:G39" si="2">E3*(2*PI()/F3)</f>
        <v>5.1642618963119884E-2</v>
      </c>
      <c r="H3">
        <f t="shared" ref="H3:H39" si="3">COS(G3)</f>
        <v>0.99866681628847598</v>
      </c>
      <c r="I3">
        <f t="shared" ref="I3:I39" si="4">SIN(G3)</f>
        <v>5.1619667223253764E-2</v>
      </c>
    </row>
    <row r="4" spans="1:9" x14ac:dyDescent="0.3">
      <c r="A4">
        <v>148</v>
      </c>
      <c r="B4">
        <v>1978</v>
      </c>
      <c r="C4" s="19">
        <v>28812</v>
      </c>
      <c r="D4">
        <v>1015</v>
      </c>
      <c r="E4" s="18">
        <f t="shared" si="0"/>
        <v>322</v>
      </c>
      <c r="F4">
        <f t="shared" si="1"/>
        <v>365</v>
      </c>
      <c r="G4">
        <f t="shared" si="2"/>
        <v>5.5429744353748678</v>
      </c>
      <c r="H4">
        <f t="shared" si="3"/>
        <v>0.73832635400310631</v>
      </c>
      <c r="I4">
        <f t="shared" si="4"/>
        <v>-0.67444361883294568</v>
      </c>
    </row>
    <row r="5" spans="1:9" x14ac:dyDescent="0.3">
      <c r="A5">
        <v>160</v>
      </c>
      <c r="B5">
        <v>1979</v>
      </c>
      <c r="C5" s="19">
        <v>29123</v>
      </c>
      <c r="D5">
        <v>459</v>
      </c>
      <c r="E5" s="18">
        <f t="shared" si="0"/>
        <v>268</v>
      </c>
      <c r="F5">
        <f t="shared" si="1"/>
        <v>365</v>
      </c>
      <c r="G5">
        <f t="shared" si="2"/>
        <v>4.6134072940387094</v>
      </c>
      <c r="H5">
        <f t="shared" si="3"/>
        <v>-9.8820138732872112E-2</v>
      </c>
      <c r="I5">
        <f t="shared" si="4"/>
        <v>-0.99510531110069744</v>
      </c>
    </row>
    <row r="6" spans="1:9" x14ac:dyDescent="0.3">
      <c r="A6">
        <v>172</v>
      </c>
      <c r="B6">
        <v>1980</v>
      </c>
      <c r="C6" s="19">
        <v>29515</v>
      </c>
      <c r="D6">
        <v>519</v>
      </c>
      <c r="E6" s="18">
        <f t="shared" si="0"/>
        <v>295</v>
      </c>
      <c r="F6">
        <f t="shared" si="1"/>
        <v>366</v>
      </c>
      <c r="G6">
        <f t="shared" si="2"/>
        <v>5.064316026278628</v>
      </c>
      <c r="H6">
        <f t="shared" si="3"/>
        <v>0.34470738398793338</v>
      </c>
      <c r="I6">
        <f t="shared" si="4"/>
        <v>-0.93871018926194438</v>
      </c>
    </row>
    <row r="7" spans="1:9" x14ac:dyDescent="0.3">
      <c r="A7">
        <v>184</v>
      </c>
      <c r="B7">
        <v>1981</v>
      </c>
      <c r="C7" s="19">
        <v>29620</v>
      </c>
      <c r="D7">
        <v>520</v>
      </c>
      <c r="E7" s="18">
        <f t="shared" si="0"/>
        <v>34</v>
      </c>
      <c r="F7">
        <f t="shared" si="1"/>
        <v>365</v>
      </c>
      <c r="G7">
        <f t="shared" si="2"/>
        <v>0.58528301491535872</v>
      </c>
      <c r="H7">
        <f t="shared" si="3"/>
        <v>0.83355577183856988</v>
      </c>
      <c r="I7">
        <f t="shared" si="4"/>
        <v>0.55243531316761962</v>
      </c>
    </row>
    <row r="8" spans="1:9" x14ac:dyDescent="0.3">
      <c r="A8">
        <v>196</v>
      </c>
      <c r="B8">
        <v>1982</v>
      </c>
      <c r="C8" s="19">
        <v>30266</v>
      </c>
      <c r="D8">
        <v>1029</v>
      </c>
      <c r="E8" s="18">
        <f t="shared" si="0"/>
        <v>315</v>
      </c>
      <c r="F8">
        <f t="shared" si="1"/>
        <v>365</v>
      </c>
      <c r="G8">
        <f t="shared" si="2"/>
        <v>5.4224749911275874</v>
      </c>
      <c r="H8">
        <f t="shared" si="3"/>
        <v>0.65189899587871181</v>
      </c>
      <c r="I8">
        <f t="shared" si="4"/>
        <v>-0.7583058084785631</v>
      </c>
    </row>
    <row r="9" spans="1:9" x14ac:dyDescent="0.3">
      <c r="A9">
        <v>208</v>
      </c>
      <c r="B9">
        <v>1983</v>
      </c>
      <c r="C9" s="19">
        <v>30386</v>
      </c>
      <c r="D9">
        <v>1138</v>
      </c>
      <c r="E9" s="18">
        <f t="shared" si="0"/>
        <v>70</v>
      </c>
      <c r="F9">
        <f t="shared" si="1"/>
        <v>365</v>
      </c>
      <c r="G9">
        <f t="shared" si="2"/>
        <v>1.2049944424727972</v>
      </c>
      <c r="H9">
        <f t="shared" si="3"/>
        <v>0.35769823883312568</v>
      </c>
      <c r="I9">
        <f t="shared" si="4"/>
        <v>0.93383722882292508</v>
      </c>
    </row>
    <row r="10" spans="1:9" x14ac:dyDescent="0.3">
      <c r="A10">
        <v>220</v>
      </c>
      <c r="B10">
        <v>1984</v>
      </c>
      <c r="C10" s="19">
        <v>30871</v>
      </c>
      <c r="D10">
        <v>1080</v>
      </c>
      <c r="E10" s="18">
        <f t="shared" si="0"/>
        <v>190</v>
      </c>
      <c r="F10">
        <f t="shared" si="1"/>
        <v>366</v>
      </c>
      <c r="G10">
        <f t="shared" si="2"/>
        <v>3.2617628643828454</v>
      </c>
      <c r="H10">
        <f t="shared" si="3"/>
        <v>-0.99278824516254005</v>
      </c>
      <c r="I10">
        <f t="shared" si="4"/>
        <v>-0.11988119229922714</v>
      </c>
    </row>
    <row r="11" spans="1:9" x14ac:dyDescent="0.3">
      <c r="A11">
        <v>232</v>
      </c>
      <c r="B11">
        <v>1985</v>
      </c>
      <c r="C11" s="19">
        <v>31152</v>
      </c>
      <c r="D11">
        <v>338</v>
      </c>
      <c r="E11" s="18">
        <f t="shared" si="0"/>
        <v>105</v>
      </c>
      <c r="F11">
        <f t="shared" si="1"/>
        <v>365</v>
      </c>
      <c r="G11">
        <f t="shared" si="2"/>
        <v>1.807491663709196</v>
      </c>
      <c r="H11">
        <f t="shared" si="3"/>
        <v>-0.23449138957040963</v>
      </c>
      <c r="I11">
        <f t="shared" si="4"/>
        <v>0.97211819662906129</v>
      </c>
    </row>
    <row r="12" spans="1:9" x14ac:dyDescent="0.3">
      <c r="A12">
        <v>244</v>
      </c>
      <c r="B12">
        <v>1986</v>
      </c>
      <c r="C12" s="19">
        <v>31507</v>
      </c>
      <c r="D12">
        <v>544</v>
      </c>
      <c r="E12" s="18">
        <f t="shared" si="0"/>
        <v>95</v>
      </c>
      <c r="F12">
        <f t="shared" si="1"/>
        <v>365</v>
      </c>
      <c r="G12">
        <f t="shared" si="2"/>
        <v>1.6353496004987964</v>
      </c>
      <c r="H12">
        <f t="shared" si="3"/>
        <v>-6.4508449449316232E-2</v>
      </c>
      <c r="I12">
        <f t="shared" si="4"/>
        <v>0.99791716086539217</v>
      </c>
    </row>
    <row r="13" spans="1:9" x14ac:dyDescent="0.3">
      <c r="A13">
        <v>256</v>
      </c>
      <c r="B13">
        <v>1987</v>
      </c>
      <c r="C13" s="19">
        <v>31987</v>
      </c>
      <c r="D13">
        <v>549</v>
      </c>
      <c r="E13" s="18">
        <f t="shared" si="0"/>
        <v>210</v>
      </c>
      <c r="F13">
        <f t="shared" si="1"/>
        <v>365</v>
      </c>
      <c r="G13">
        <f t="shared" si="2"/>
        <v>3.614983327418392</v>
      </c>
      <c r="H13">
        <f t="shared" si="3"/>
        <v>-0.89002757643467678</v>
      </c>
      <c r="I13">
        <f t="shared" si="4"/>
        <v>-0.45590669350845858</v>
      </c>
    </row>
    <row r="14" spans="1:9" x14ac:dyDescent="0.3">
      <c r="A14">
        <v>268</v>
      </c>
      <c r="B14">
        <v>1988</v>
      </c>
      <c r="C14" s="19">
        <v>32410</v>
      </c>
      <c r="D14">
        <v>294</v>
      </c>
      <c r="E14" s="18">
        <f t="shared" si="0"/>
        <v>268</v>
      </c>
      <c r="F14">
        <f t="shared" si="1"/>
        <v>366</v>
      </c>
      <c r="G14">
        <f t="shared" si="2"/>
        <v>4.6008023560768558</v>
      </c>
      <c r="H14">
        <f t="shared" si="3"/>
        <v>-0.11135519690480865</v>
      </c>
      <c r="I14">
        <f t="shared" si="4"/>
        <v>-0.99378067002849846</v>
      </c>
    </row>
    <row r="15" spans="1:9" x14ac:dyDescent="0.3">
      <c r="A15">
        <v>280</v>
      </c>
      <c r="B15">
        <v>1989</v>
      </c>
      <c r="C15" s="19">
        <v>32774</v>
      </c>
      <c r="D15">
        <v>652</v>
      </c>
      <c r="E15" s="18">
        <f t="shared" si="0"/>
        <v>266</v>
      </c>
      <c r="F15">
        <f t="shared" si="1"/>
        <v>365</v>
      </c>
      <c r="G15">
        <f t="shared" si="2"/>
        <v>4.5789788813966297</v>
      </c>
      <c r="H15">
        <f t="shared" si="3"/>
        <v>-0.13301470653419636</v>
      </c>
      <c r="I15">
        <f t="shared" si="4"/>
        <v>-0.99111406399345459</v>
      </c>
    </row>
    <row r="16" spans="1:9" x14ac:dyDescent="0.3">
      <c r="A16">
        <v>292</v>
      </c>
      <c r="B16">
        <v>1990</v>
      </c>
      <c r="C16" s="19">
        <v>32969</v>
      </c>
      <c r="D16">
        <v>432</v>
      </c>
      <c r="E16" s="18">
        <f t="shared" si="0"/>
        <v>96</v>
      </c>
      <c r="F16">
        <f t="shared" si="1"/>
        <v>365</v>
      </c>
      <c r="G16">
        <f t="shared" si="2"/>
        <v>1.6525638068198363</v>
      </c>
      <c r="H16">
        <f t="shared" si="3"/>
        <v>-8.1676395330422411E-2</v>
      </c>
      <c r="I16">
        <f t="shared" si="4"/>
        <v>0.99665890175417016</v>
      </c>
    </row>
    <row r="17" spans="1:9" x14ac:dyDescent="0.3">
      <c r="A17">
        <v>304</v>
      </c>
      <c r="B17">
        <v>1991</v>
      </c>
      <c r="C17" s="19">
        <v>33417</v>
      </c>
      <c r="D17">
        <v>191</v>
      </c>
      <c r="E17" s="18">
        <f t="shared" si="0"/>
        <v>179</v>
      </c>
      <c r="F17">
        <f t="shared" si="1"/>
        <v>365</v>
      </c>
      <c r="G17">
        <f t="shared" si="2"/>
        <v>3.0813429314661529</v>
      </c>
      <c r="H17">
        <f t="shared" si="3"/>
        <v>-0.99818553447185865</v>
      </c>
      <c r="I17">
        <f t="shared" si="4"/>
        <v>6.0213277365793468E-2</v>
      </c>
    </row>
    <row r="18" spans="1:9" x14ac:dyDescent="0.3">
      <c r="A18">
        <v>316</v>
      </c>
      <c r="B18">
        <v>1992</v>
      </c>
      <c r="C18" s="19">
        <v>33944</v>
      </c>
      <c r="D18">
        <v>448</v>
      </c>
      <c r="E18" s="18">
        <f t="shared" si="0"/>
        <v>341</v>
      </c>
      <c r="F18">
        <f t="shared" si="1"/>
        <v>366</v>
      </c>
      <c r="G18">
        <f t="shared" si="2"/>
        <v>5.8540059829186859</v>
      </c>
      <c r="H18">
        <f t="shared" si="3"/>
        <v>0.90930755929223583</v>
      </c>
      <c r="I18">
        <f t="shared" si="4"/>
        <v>-0.41612469599147434</v>
      </c>
    </row>
    <row r="19" spans="1:9" x14ac:dyDescent="0.3">
      <c r="A19">
        <v>328</v>
      </c>
      <c r="B19">
        <v>1993</v>
      </c>
      <c r="C19" s="19">
        <v>34124</v>
      </c>
      <c r="D19">
        <v>638</v>
      </c>
      <c r="E19" s="18">
        <f t="shared" si="0"/>
        <v>155</v>
      </c>
      <c r="F19">
        <f t="shared" si="1"/>
        <v>365</v>
      </c>
      <c r="G19">
        <f t="shared" si="2"/>
        <v>2.6682019797611938</v>
      </c>
      <c r="H19">
        <f t="shared" si="3"/>
        <v>-0.89002757643467645</v>
      </c>
      <c r="I19">
        <f t="shared" si="4"/>
        <v>0.45590669350845919</v>
      </c>
    </row>
    <row r="20" spans="1:9" x14ac:dyDescent="0.3">
      <c r="A20">
        <v>340</v>
      </c>
      <c r="B20">
        <v>1994</v>
      </c>
      <c r="C20" s="19">
        <v>34382</v>
      </c>
      <c r="D20">
        <v>434</v>
      </c>
      <c r="E20" s="18">
        <f t="shared" si="0"/>
        <v>48</v>
      </c>
      <c r="F20">
        <f t="shared" si="1"/>
        <v>365</v>
      </c>
      <c r="G20">
        <f t="shared" si="2"/>
        <v>0.82628190340991814</v>
      </c>
      <c r="H20">
        <f t="shared" si="3"/>
        <v>0.67761478904668893</v>
      </c>
      <c r="I20">
        <f t="shared" si="4"/>
        <v>0.73541702296398548</v>
      </c>
    </row>
    <row r="21" spans="1:9" x14ac:dyDescent="0.3">
      <c r="A21">
        <v>352</v>
      </c>
      <c r="B21">
        <v>1995</v>
      </c>
      <c r="C21" s="19">
        <v>34914</v>
      </c>
      <c r="D21">
        <v>471</v>
      </c>
      <c r="E21" s="18">
        <f t="shared" si="0"/>
        <v>215</v>
      </c>
      <c r="F21">
        <f t="shared" si="1"/>
        <v>365</v>
      </c>
      <c r="G21">
        <f t="shared" si="2"/>
        <v>3.7010543590235918</v>
      </c>
      <c r="H21">
        <f t="shared" si="3"/>
        <v>-0.84754092289283123</v>
      </c>
      <c r="I21">
        <f t="shared" si="4"/>
        <v>-0.53073004816193314</v>
      </c>
    </row>
    <row r="22" spans="1:9" x14ac:dyDescent="0.3">
      <c r="A22">
        <v>364</v>
      </c>
      <c r="B22">
        <v>1996</v>
      </c>
      <c r="C22" s="19">
        <v>35105</v>
      </c>
      <c r="D22">
        <v>623</v>
      </c>
      <c r="E22" s="18">
        <f t="shared" si="0"/>
        <v>41</v>
      </c>
      <c r="F22">
        <f t="shared" si="1"/>
        <v>366</v>
      </c>
      <c r="G22">
        <f t="shared" si="2"/>
        <v>0.70385409178787717</v>
      </c>
      <c r="H22">
        <f t="shared" si="3"/>
        <v>0.76235363884839025</v>
      </c>
      <c r="I22">
        <f t="shared" si="4"/>
        <v>0.64716066732660604</v>
      </c>
    </row>
    <row r="23" spans="1:9" x14ac:dyDescent="0.3">
      <c r="A23">
        <v>376</v>
      </c>
      <c r="B23">
        <v>1997</v>
      </c>
      <c r="C23" s="19">
        <v>35716</v>
      </c>
      <c r="D23">
        <v>539.20000000000005</v>
      </c>
      <c r="E23" s="18">
        <f t="shared" si="0"/>
        <v>286</v>
      </c>
      <c r="F23">
        <f t="shared" si="1"/>
        <v>365</v>
      </c>
      <c r="G23">
        <f t="shared" si="2"/>
        <v>4.9232630078174289</v>
      </c>
      <c r="H23">
        <f t="shared" si="3"/>
        <v>0.209314645963048</v>
      </c>
      <c r="I23">
        <f t="shared" si="4"/>
        <v>-0.97784834150565692</v>
      </c>
    </row>
    <row r="24" spans="1:9" x14ac:dyDescent="0.3">
      <c r="A24">
        <v>388</v>
      </c>
      <c r="B24">
        <v>1998</v>
      </c>
      <c r="C24" s="19">
        <v>36057</v>
      </c>
      <c r="D24">
        <v>331</v>
      </c>
      <c r="E24" s="18">
        <f t="shared" si="0"/>
        <v>262</v>
      </c>
      <c r="F24">
        <f t="shared" si="1"/>
        <v>365</v>
      </c>
      <c r="G24">
        <f t="shared" si="2"/>
        <v>4.5101220561124702</v>
      </c>
      <c r="H24">
        <f t="shared" si="3"/>
        <v>-0.20089055513063528</v>
      </c>
      <c r="I24">
        <f t="shared" si="4"/>
        <v>-0.97961369164549006</v>
      </c>
    </row>
    <row r="25" spans="1:9" x14ac:dyDescent="0.3">
      <c r="A25">
        <v>400</v>
      </c>
      <c r="B25">
        <v>1999</v>
      </c>
      <c r="C25" s="19">
        <v>36306</v>
      </c>
      <c r="D25">
        <v>483.8</v>
      </c>
      <c r="E25" s="18">
        <f t="shared" si="0"/>
        <v>146</v>
      </c>
      <c r="F25">
        <f t="shared" si="1"/>
        <v>365</v>
      </c>
      <c r="G25">
        <f t="shared" si="2"/>
        <v>2.5132741228718345</v>
      </c>
      <c r="H25">
        <f t="shared" si="3"/>
        <v>-0.80901699437494734</v>
      </c>
      <c r="I25">
        <f t="shared" si="4"/>
        <v>0.58778525229247325</v>
      </c>
    </row>
    <row r="26" spans="1:9" x14ac:dyDescent="0.3">
      <c r="A26">
        <v>422</v>
      </c>
      <c r="B26">
        <v>2001</v>
      </c>
      <c r="C26" s="19">
        <v>37164</v>
      </c>
      <c r="D26">
        <v>497</v>
      </c>
      <c r="E26" s="18">
        <f t="shared" si="0"/>
        <v>273</v>
      </c>
      <c r="F26">
        <f t="shared" si="1"/>
        <v>365</v>
      </c>
      <c r="G26">
        <f t="shared" si="2"/>
        <v>4.6994783256439092</v>
      </c>
      <c r="H26">
        <f t="shared" si="3"/>
        <v>-1.2910296075009731E-2</v>
      </c>
      <c r="I26">
        <f t="shared" si="4"/>
        <v>-0.99991665865473789</v>
      </c>
    </row>
    <row r="27" spans="1:9" x14ac:dyDescent="0.3">
      <c r="A27">
        <v>434</v>
      </c>
      <c r="B27">
        <v>2002</v>
      </c>
      <c r="C27" s="19">
        <v>37537</v>
      </c>
      <c r="D27">
        <v>799</v>
      </c>
      <c r="E27" s="18">
        <f t="shared" si="0"/>
        <v>281</v>
      </c>
      <c r="F27">
        <f t="shared" si="1"/>
        <v>365</v>
      </c>
      <c r="G27">
        <f t="shared" si="2"/>
        <v>4.8371919762122291</v>
      </c>
      <c r="H27">
        <f t="shared" si="3"/>
        <v>0.12447926388678869</v>
      </c>
      <c r="I27">
        <f t="shared" si="4"/>
        <v>-0.99222220941793238</v>
      </c>
    </row>
    <row r="28" spans="1:9" x14ac:dyDescent="0.3">
      <c r="A28">
        <v>446</v>
      </c>
      <c r="B28">
        <v>2003</v>
      </c>
      <c r="C28" s="19">
        <v>37740</v>
      </c>
      <c r="D28">
        <v>1043</v>
      </c>
      <c r="E28" s="18">
        <f t="shared" si="0"/>
        <v>119</v>
      </c>
      <c r="F28">
        <f t="shared" si="1"/>
        <v>365</v>
      </c>
      <c r="G28">
        <f t="shared" si="2"/>
        <v>2.0484905522037553</v>
      </c>
      <c r="H28">
        <f t="shared" si="3"/>
        <v>-0.45973273945210397</v>
      </c>
      <c r="I28">
        <f t="shared" si="4"/>
        <v>0.88805732262949322</v>
      </c>
    </row>
    <row r="29" spans="1:9" x14ac:dyDescent="0.3">
      <c r="A29">
        <v>458</v>
      </c>
      <c r="B29">
        <v>2004</v>
      </c>
      <c r="C29" s="19">
        <v>38301</v>
      </c>
      <c r="D29">
        <v>346</v>
      </c>
      <c r="E29" s="18">
        <f t="shared" si="0"/>
        <v>315</v>
      </c>
      <c r="F29">
        <f t="shared" si="1"/>
        <v>366</v>
      </c>
      <c r="G29">
        <f t="shared" si="2"/>
        <v>5.4076594856873488</v>
      </c>
      <c r="H29">
        <f t="shared" si="3"/>
        <v>0.640593178698175</v>
      </c>
      <c r="I29">
        <f t="shared" si="4"/>
        <v>-0.76788044603660022</v>
      </c>
    </row>
    <row r="30" spans="1:9" x14ac:dyDescent="0.3">
      <c r="A30">
        <v>470</v>
      </c>
      <c r="B30">
        <v>2005</v>
      </c>
      <c r="C30" s="19">
        <v>38629</v>
      </c>
      <c r="D30">
        <v>623</v>
      </c>
      <c r="E30" s="18">
        <f t="shared" si="0"/>
        <v>277</v>
      </c>
      <c r="F30">
        <f t="shared" si="1"/>
        <v>365</v>
      </c>
      <c r="G30">
        <f t="shared" si="2"/>
        <v>4.7683351509280696</v>
      </c>
      <c r="H30">
        <f t="shared" si="3"/>
        <v>5.5916990100603019E-2</v>
      </c>
      <c r="I30">
        <f t="shared" si="4"/>
        <v>-0.99843542115556427</v>
      </c>
    </row>
    <row r="31" spans="1:9" x14ac:dyDescent="0.3">
      <c r="A31">
        <v>1</v>
      </c>
      <c r="B31">
        <v>2006</v>
      </c>
      <c r="C31" s="19">
        <v>39027</v>
      </c>
      <c r="D31">
        <v>682</v>
      </c>
      <c r="E31" s="18">
        <f t="shared" si="0"/>
        <v>310</v>
      </c>
      <c r="F31">
        <f t="shared" si="1"/>
        <v>365</v>
      </c>
      <c r="G31">
        <f t="shared" si="2"/>
        <v>5.3364039595223876</v>
      </c>
      <c r="H31">
        <f t="shared" si="3"/>
        <v>0.58429817362836767</v>
      </c>
      <c r="I31">
        <f t="shared" si="4"/>
        <v>-0.81153905900736156</v>
      </c>
    </row>
    <row r="32" spans="1:9" x14ac:dyDescent="0.3">
      <c r="A32">
        <v>13</v>
      </c>
      <c r="B32">
        <v>2007</v>
      </c>
      <c r="C32" s="19">
        <v>39348</v>
      </c>
      <c r="D32">
        <v>1065</v>
      </c>
      <c r="E32" s="18">
        <f t="shared" si="0"/>
        <v>266</v>
      </c>
      <c r="F32">
        <f t="shared" si="1"/>
        <v>365</v>
      </c>
      <c r="G32">
        <f t="shared" si="2"/>
        <v>4.5789788813966297</v>
      </c>
      <c r="H32">
        <f t="shared" si="3"/>
        <v>-0.13301470653419636</v>
      </c>
      <c r="I32">
        <f t="shared" si="4"/>
        <v>-0.99111406399345459</v>
      </c>
    </row>
    <row r="33" spans="1:9" x14ac:dyDescent="0.3">
      <c r="A33">
        <v>25</v>
      </c>
      <c r="B33">
        <v>2008</v>
      </c>
      <c r="C33" s="19">
        <v>39735</v>
      </c>
      <c r="D33">
        <v>434</v>
      </c>
      <c r="E33" s="18">
        <f t="shared" si="0"/>
        <v>288</v>
      </c>
      <c r="F33">
        <f t="shared" si="1"/>
        <v>366</v>
      </c>
      <c r="G33">
        <f t="shared" si="2"/>
        <v>4.9441458154855757</v>
      </c>
      <c r="H33">
        <f t="shared" si="3"/>
        <v>0.22968774213179508</v>
      </c>
      <c r="I33">
        <f t="shared" si="4"/>
        <v>-0.97326437370038266</v>
      </c>
    </row>
    <row r="34" spans="1:9" x14ac:dyDescent="0.3">
      <c r="A34">
        <v>47</v>
      </c>
      <c r="B34">
        <v>2010</v>
      </c>
      <c r="C34" s="19">
        <v>40197</v>
      </c>
      <c r="D34">
        <v>999.5</v>
      </c>
      <c r="E34" s="18">
        <f t="shared" si="0"/>
        <v>19</v>
      </c>
      <c r="F34">
        <f t="shared" si="1"/>
        <v>365</v>
      </c>
      <c r="G34">
        <f t="shared" si="2"/>
        <v>0.32706992009975927</v>
      </c>
      <c r="H34">
        <f t="shared" si="3"/>
        <v>0.9469877530760753</v>
      </c>
      <c r="I34">
        <f t="shared" si="4"/>
        <v>0.32126966169236443</v>
      </c>
    </row>
    <row r="35" spans="1:9" x14ac:dyDescent="0.3">
      <c r="A35">
        <v>59</v>
      </c>
      <c r="B35">
        <v>2011</v>
      </c>
      <c r="C35" s="19">
        <v>40656</v>
      </c>
      <c r="D35">
        <v>475</v>
      </c>
      <c r="E35" s="18">
        <f t="shared" si="0"/>
        <v>113</v>
      </c>
      <c r="F35">
        <f t="shared" si="1"/>
        <v>365</v>
      </c>
      <c r="G35">
        <f t="shared" si="2"/>
        <v>1.9452053142775156</v>
      </c>
      <c r="H35">
        <f t="shared" si="3"/>
        <v>-0.36572252349726897</v>
      </c>
      <c r="I35">
        <f t="shared" si="4"/>
        <v>0.93072393103797946</v>
      </c>
    </row>
    <row r="36" spans="1:9" x14ac:dyDescent="0.3">
      <c r="A36">
        <v>71</v>
      </c>
      <c r="B36">
        <v>2012</v>
      </c>
      <c r="C36" s="19">
        <v>41255</v>
      </c>
      <c r="D36">
        <v>763.5</v>
      </c>
      <c r="E36" s="18">
        <f t="shared" si="0"/>
        <v>347</v>
      </c>
      <c r="F36">
        <f t="shared" si="1"/>
        <v>366</v>
      </c>
      <c r="G36">
        <f t="shared" si="2"/>
        <v>5.9570090207413013</v>
      </c>
      <c r="H36">
        <f t="shared" si="3"/>
        <v>0.94727447229871675</v>
      </c>
      <c r="I36">
        <f t="shared" si="4"/>
        <v>-0.32042327339191173</v>
      </c>
    </row>
    <row r="37" spans="1:9" x14ac:dyDescent="0.3">
      <c r="A37">
        <v>83</v>
      </c>
      <c r="B37">
        <v>2013</v>
      </c>
      <c r="C37" s="19">
        <v>41376</v>
      </c>
      <c r="D37">
        <v>411.2</v>
      </c>
      <c r="E37" s="18">
        <f t="shared" si="0"/>
        <v>102</v>
      </c>
      <c r="F37">
        <f t="shared" si="1"/>
        <v>365</v>
      </c>
      <c r="G37">
        <f t="shared" si="2"/>
        <v>1.7558490447460759</v>
      </c>
      <c r="H37">
        <f t="shared" si="3"/>
        <v>-0.18399835165767983</v>
      </c>
      <c r="I37">
        <f t="shared" si="4"/>
        <v>0.98292655197998224</v>
      </c>
    </row>
    <row r="38" spans="1:9" x14ac:dyDescent="0.3">
      <c r="A38">
        <v>95</v>
      </c>
      <c r="B38">
        <v>2014</v>
      </c>
      <c r="C38" s="19">
        <v>41931</v>
      </c>
      <c r="D38">
        <v>676</v>
      </c>
      <c r="E38" s="18">
        <f t="shared" si="0"/>
        <v>292</v>
      </c>
      <c r="F38">
        <f t="shared" si="1"/>
        <v>365</v>
      </c>
      <c r="G38">
        <f t="shared" si="2"/>
        <v>5.026548245743669</v>
      </c>
      <c r="H38">
        <f t="shared" si="3"/>
        <v>0.30901699437494723</v>
      </c>
      <c r="I38">
        <f t="shared" si="4"/>
        <v>-0.95105651629515364</v>
      </c>
    </row>
    <row r="39" spans="1:9" x14ac:dyDescent="0.3">
      <c r="A39">
        <v>107</v>
      </c>
      <c r="B39">
        <v>2015</v>
      </c>
      <c r="C39" s="19">
        <v>42359</v>
      </c>
      <c r="D39">
        <v>832.2</v>
      </c>
      <c r="E39" s="18">
        <f t="shared" si="0"/>
        <v>355</v>
      </c>
      <c r="F39">
        <f t="shared" si="1"/>
        <v>365</v>
      </c>
      <c r="G39">
        <f t="shared" si="2"/>
        <v>6.1110432439691866</v>
      </c>
      <c r="H39">
        <f t="shared" si="3"/>
        <v>0.98522010675606064</v>
      </c>
      <c r="I39">
        <f t="shared" si="4"/>
        <v>-0.17129314418147781</v>
      </c>
    </row>
    <row r="40" spans="1:9" x14ac:dyDescent="0.3">
      <c r="E40" s="18"/>
    </row>
    <row r="41" spans="1:9" x14ac:dyDescent="0.3">
      <c r="E41" s="18"/>
    </row>
    <row r="42" spans="1:9" x14ac:dyDescent="0.3">
      <c r="E42" s="18"/>
    </row>
    <row r="43" spans="1:9" x14ac:dyDescent="0.3">
      <c r="E43" s="18"/>
    </row>
    <row r="44" spans="1:9" x14ac:dyDescent="0.3">
      <c r="E44" s="18"/>
    </row>
    <row r="45" spans="1:9" x14ac:dyDescent="0.3">
      <c r="E45" s="18"/>
    </row>
    <row r="46" spans="1:9" x14ac:dyDescent="0.3">
      <c r="E46" s="18"/>
    </row>
    <row r="47" spans="1:9" x14ac:dyDescent="0.3">
      <c r="E47" s="18"/>
    </row>
    <row r="48" spans="1:9" ht="15" thickBot="1" x14ac:dyDescent="0.35"/>
    <row r="49" spans="7:12" ht="15" thickBot="1" x14ac:dyDescent="0.35">
      <c r="H49" s="20"/>
      <c r="I49" s="21"/>
      <c r="J49" s="22"/>
      <c r="K49" s="23"/>
      <c r="L49" s="24"/>
    </row>
    <row r="50" spans="7:12" ht="15" thickBot="1" x14ac:dyDescent="0.35">
      <c r="G50" s="22"/>
      <c r="H50" s="25"/>
      <c r="I50" s="26"/>
      <c r="J50" s="25"/>
      <c r="K50" s="27"/>
      <c r="L50" s="27"/>
    </row>
    <row r="55" spans="7:12" x14ac:dyDescent="0.3">
      <c r="J55" s="28"/>
    </row>
    <row r="56" spans="7:12" x14ac:dyDescent="0.3">
      <c r="J56" s="28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9"/>
  <sheetViews>
    <sheetView workbookViewId="0"/>
  </sheetViews>
  <sheetFormatPr defaultRowHeight="14.4" x14ac:dyDescent="0.3"/>
  <sheetData>
    <row r="1" spans="1:2" x14ac:dyDescent="0.3">
      <c r="A1" s="18" t="s">
        <v>10</v>
      </c>
      <c r="B1" s="1" t="s">
        <v>17</v>
      </c>
    </row>
    <row r="2" spans="1:2" x14ac:dyDescent="0.3">
      <c r="A2" s="18">
        <v>1976</v>
      </c>
      <c r="B2" s="2">
        <v>11.49</v>
      </c>
    </row>
    <row r="3" spans="1:2" x14ac:dyDescent="0.3">
      <c r="A3" s="18">
        <v>1977</v>
      </c>
      <c r="B3" s="2">
        <v>13.94</v>
      </c>
    </row>
    <row r="4" spans="1:2" x14ac:dyDescent="0.3">
      <c r="A4" s="18">
        <v>1978</v>
      </c>
      <c r="B4" s="2">
        <v>8.68</v>
      </c>
    </row>
    <row r="5" spans="1:2" x14ac:dyDescent="0.3">
      <c r="A5" s="18">
        <v>1979</v>
      </c>
      <c r="B5" s="2">
        <v>20.3</v>
      </c>
    </row>
    <row r="6" spans="1:2" x14ac:dyDescent="0.3">
      <c r="A6" s="18">
        <v>1980</v>
      </c>
      <c r="B6" s="2">
        <v>12.94</v>
      </c>
    </row>
    <row r="7" spans="1:2" x14ac:dyDescent="0.3">
      <c r="A7" s="18">
        <v>1981</v>
      </c>
      <c r="B7" s="2">
        <v>5.0999999999999996</v>
      </c>
    </row>
    <row r="8" spans="1:2" x14ac:dyDescent="0.3">
      <c r="A8" s="18">
        <v>1982</v>
      </c>
      <c r="B8" s="2">
        <v>31.76</v>
      </c>
    </row>
    <row r="9" spans="1:2" x14ac:dyDescent="0.3">
      <c r="A9" s="18">
        <v>1983</v>
      </c>
      <c r="B9" s="2">
        <v>29.71</v>
      </c>
    </row>
    <row r="10" spans="1:2" x14ac:dyDescent="0.3">
      <c r="A10" s="18">
        <v>1984</v>
      </c>
      <c r="B10" s="2">
        <v>27.32</v>
      </c>
    </row>
    <row r="11" spans="1:2" x14ac:dyDescent="0.3">
      <c r="A11" s="18">
        <v>1985</v>
      </c>
      <c r="B11" s="2">
        <v>16.87</v>
      </c>
    </row>
    <row r="12" spans="1:2" x14ac:dyDescent="0.3">
      <c r="A12" s="18">
        <v>1986</v>
      </c>
      <c r="B12" s="2">
        <v>22.9</v>
      </c>
    </row>
    <row r="13" spans="1:2" x14ac:dyDescent="0.3">
      <c r="A13" s="18">
        <v>1987</v>
      </c>
      <c r="B13" s="2">
        <v>17.239999999999998</v>
      </c>
    </row>
    <row r="14" spans="1:2" x14ac:dyDescent="0.3">
      <c r="A14" s="18">
        <v>1988</v>
      </c>
      <c r="B14" s="2">
        <v>8.98</v>
      </c>
    </row>
    <row r="15" spans="1:2" x14ac:dyDescent="0.3">
      <c r="A15" s="18">
        <v>1989</v>
      </c>
      <c r="B15" s="2">
        <v>7.61</v>
      </c>
    </row>
    <row r="16" spans="1:2" x14ac:dyDescent="0.3">
      <c r="A16" s="18">
        <v>1990</v>
      </c>
      <c r="B16" s="2">
        <v>15.57</v>
      </c>
    </row>
    <row r="17" spans="1:2" x14ac:dyDescent="0.3">
      <c r="A17" s="18">
        <v>1991</v>
      </c>
      <c r="B17" s="2">
        <v>5.53</v>
      </c>
    </row>
    <row r="18" spans="1:2" x14ac:dyDescent="0.3">
      <c r="A18" s="18">
        <v>1992</v>
      </c>
      <c r="B18" s="2">
        <v>10.95</v>
      </c>
    </row>
    <row r="19" spans="1:2" x14ac:dyDescent="0.3">
      <c r="A19" s="18">
        <v>1993</v>
      </c>
      <c r="B19" s="2">
        <v>17.91</v>
      </c>
    </row>
    <row r="20" spans="1:2" x14ac:dyDescent="0.3">
      <c r="A20" s="18">
        <v>1994</v>
      </c>
      <c r="B20" s="2">
        <v>16.420000000000002</v>
      </c>
    </row>
    <row r="21" spans="1:2" x14ac:dyDescent="0.3">
      <c r="A21" s="18">
        <v>1995</v>
      </c>
      <c r="B21" s="2">
        <v>12.54</v>
      </c>
    </row>
    <row r="22" spans="1:2" x14ac:dyDescent="0.3">
      <c r="A22" s="18">
        <v>1996</v>
      </c>
      <c r="B22" s="2">
        <v>13.32</v>
      </c>
    </row>
    <row r="23" spans="1:2" x14ac:dyDescent="0.3">
      <c r="A23" s="18">
        <v>1997</v>
      </c>
      <c r="B23" s="2">
        <v>18.579999999999998</v>
      </c>
    </row>
    <row r="24" spans="1:2" x14ac:dyDescent="0.3">
      <c r="A24" s="18">
        <v>1998</v>
      </c>
      <c r="B24" s="2">
        <v>22.95</v>
      </c>
    </row>
    <row r="25" spans="1:2" x14ac:dyDescent="0.3">
      <c r="A25" s="18">
        <v>1999</v>
      </c>
      <c r="B25" s="2">
        <v>17.45</v>
      </c>
    </row>
    <row r="26" spans="1:2" x14ac:dyDescent="0.3">
      <c r="A26" s="18">
        <v>2001</v>
      </c>
      <c r="B26" s="2">
        <v>21.78</v>
      </c>
    </row>
    <row r="27" spans="1:2" x14ac:dyDescent="0.3">
      <c r="A27" s="18">
        <v>2002</v>
      </c>
      <c r="B27" s="2">
        <v>34.950000000000003</v>
      </c>
    </row>
    <row r="28" spans="1:2" x14ac:dyDescent="0.3">
      <c r="A28" s="18">
        <v>2003</v>
      </c>
      <c r="B28" s="2">
        <v>19.95</v>
      </c>
    </row>
    <row r="29" spans="1:2" x14ac:dyDescent="0.3">
      <c r="A29" s="18">
        <v>2004</v>
      </c>
      <c r="B29" s="2">
        <v>4.24</v>
      </c>
    </row>
    <row r="30" spans="1:2" x14ac:dyDescent="0.3">
      <c r="A30" s="18">
        <v>2005</v>
      </c>
      <c r="B30" s="2">
        <v>21.63</v>
      </c>
    </row>
    <row r="31" spans="1:2" x14ac:dyDescent="0.3">
      <c r="A31" s="18">
        <v>2006</v>
      </c>
      <c r="B31" s="2">
        <v>12.25</v>
      </c>
    </row>
    <row r="32" spans="1:2" x14ac:dyDescent="0.3">
      <c r="A32" s="18">
        <v>2007</v>
      </c>
      <c r="B32" s="2">
        <v>18.14</v>
      </c>
    </row>
    <row r="33" spans="1:2" x14ac:dyDescent="0.3">
      <c r="A33" s="18">
        <v>2008</v>
      </c>
      <c r="B33" s="2">
        <v>14.18</v>
      </c>
    </row>
    <row r="34" spans="1:2" x14ac:dyDescent="0.3">
      <c r="A34" s="18">
        <v>2010</v>
      </c>
      <c r="B34" s="2">
        <v>23.94</v>
      </c>
    </row>
    <row r="35" spans="1:2" x14ac:dyDescent="0.3">
      <c r="A35" s="18">
        <v>2011</v>
      </c>
      <c r="B35" s="2">
        <v>16.940000000000001</v>
      </c>
    </row>
    <row r="36" spans="1:2" x14ac:dyDescent="0.3">
      <c r="A36" s="18">
        <v>2012</v>
      </c>
      <c r="B36" s="2">
        <v>16.350000000000001</v>
      </c>
    </row>
    <row r="37" spans="1:2" x14ac:dyDescent="0.3">
      <c r="A37" s="18">
        <v>2013</v>
      </c>
      <c r="B37" s="2">
        <v>20.37</v>
      </c>
    </row>
    <row r="38" spans="1:2" x14ac:dyDescent="0.3">
      <c r="A38" s="18">
        <v>2014</v>
      </c>
      <c r="B38" s="2">
        <v>34.369999999999997</v>
      </c>
    </row>
    <row r="39" spans="1:2" x14ac:dyDescent="0.3">
      <c r="A39" s="18">
        <v>2015</v>
      </c>
      <c r="B39" s="2">
        <v>34.01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800"/>
  </sheetPr>
  <dimension ref="B1:J53"/>
  <sheetViews>
    <sheetView zoomScaleNormal="100" workbookViewId="0"/>
  </sheetViews>
  <sheetFormatPr defaultRowHeight="14.4" x14ac:dyDescent="0.3"/>
  <cols>
    <col min="1" max="1" width="5" customWidth="1"/>
    <col min="2" max="2" width="9.109375" customWidth="1"/>
  </cols>
  <sheetData>
    <row r="1" spans="2:9" x14ac:dyDescent="0.3">
      <c r="B1" t="s">
        <v>33</v>
      </c>
    </row>
    <row r="2" spans="2:9" x14ac:dyDescent="0.3">
      <c r="B2" t="s">
        <v>3</v>
      </c>
    </row>
    <row r="3" spans="2:9" x14ac:dyDescent="0.3">
      <c r="B3" t="s">
        <v>4</v>
      </c>
    </row>
    <row r="4" spans="2:9" x14ac:dyDescent="0.3">
      <c r="B4" t="s">
        <v>5</v>
      </c>
    </row>
    <row r="5" spans="2:9" x14ac:dyDescent="0.3">
      <c r="B5" t="s">
        <v>6</v>
      </c>
    </row>
    <row r="6" spans="2:9" x14ac:dyDescent="0.3">
      <c r="B6" t="s">
        <v>7</v>
      </c>
    </row>
    <row r="10" spans="2:9" x14ac:dyDescent="0.3">
      <c r="B10" t="s">
        <v>8</v>
      </c>
    </row>
    <row r="11" spans="2:9" ht="15" thickBot="1" x14ac:dyDescent="0.35"/>
    <row r="12" spans="2:9" x14ac:dyDescent="0.3">
      <c r="B12" s="4" t="s">
        <v>9</v>
      </c>
      <c r="C12" s="5" t="s">
        <v>10</v>
      </c>
      <c r="D12" s="5" t="s">
        <v>11</v>
      </c>
      <c r="E12" s="5" t="s">
        <v>12</v>
      </c>
      <c r="F12" s="5" t="s">
        <v>13</v>
      </c>
      <c r="G12" s="5" t="s">
        <v>14</v>
      </c>
      <c r="H12" s="5" t="s">
        <v>15</v>
      </c>
      <c r="I12" s="5" t="s">
        <v>16</v>
      </c>
    </row>
    <row r="13" spans="2:9" ht="15" thickBot="1" x14ac:dyDescent="0.35">
      <c r="B13" s="6" t="s">
        <v>17</v>
      </c>
      <c r="C13" s="7">
        <v>38</v>
      </c>
      <c r="D13" s="7">
        <v>0</v>
      </c>
      <c r="E13" s="7">
        <v>38</v>
      </c>
      <c r="F13" s="8">
        <v>4.24</v>
      </c>
      <c r="G13" s="8">
        <v>34.950000000000003</v>
      </c>
      <c r="H13" s="8">
        <v>17.87263157894737</v>
      </c>
      <c r="I13" s="8">
        <v>8.0303622092623428</v>
      </c>
    </row>
    <row r="16" spans="2:9" x14ac:dyDescent="0.3">
      <c r="B16" t="s">
        <v>18</v>
      </c>
    </row>
    <row r="17" spans="2:10" ht="15" thickBot="1" x14ac:dyDescent="0.35"/>
    <row r="18" spans="2:10" x14ac:dyDescent="0.3">
      <c r="B18" s="9" t="s">
        <v>19</v>
      </c>
      <c r="C18" s="11">
        <v>0.20910384068278806</v>
      </c>
    </row>
    <row r="19" spans="2:10" x14ac:dyDescent="0.3">
      <c r="B19" s="3" t="s">
        <v>20</v>
      </c>
      <c r="C19" s="12">
        <v>147</v>
      </c>
    </row>
    <row r="20" spans="2:10" x14ac:dyDescent="0.3">
      <c r="B20" s="3" t="s">
        <v>21</v>
      </c>
      <c r="C20" s="12">
        <v>0</v>
      </c>
    </row>
    <row r="21" spans="2:10" x14ac:dyDescent="0.3">
      <c r="B21" s="3" t="s">
        <v>22</v>
      </c>
      <c r="C21" s="12">
        <v>6.6313974793024699E-2</v>
      </c>
    </row>
    <row r="22" spans="2:10" ht="15" thickBot="1" x14ac:dyDescent="0.35">
      <c r="B22" s="10" t="s">
        <v>23</v>
      </c>
      <c r="C22" s="13">
        <v>0.05</v>
      </c>
    </row>
    <row r="23" spans="2:10" x14ac:dyDescent="0.3">
      <c r="B23" s="14" t="s">
        <v>24</v>
      </c>
    </row>
    <row r="25" spans="2:10" x14ac:dyDescent="0.3">
      <c r="B25" s="14" t="s">
        <v>25</v>
      </c>
    </row>
    <row r="26" spans="2:10" x14ac:dyDescent="0.3">
      <c r="B26" s="14" t="s">
        <v>26</v>
      </c>
    </row>
    <row r="27" spans="2:10" x14ac:dyDescent="0.3">
      <c r="B27" s="14" t="s">
        <v>27</v>
      </c>
    </row>
    <row r="28" spans="2:10" ht="15" customHeight="1" x14ac:dyDescent="0.3">
      <c r="B28" s="29" t="s">
        <v>28</v>
      </c>
      <c r="C28" s="29"/>
      <c r="D28" s="29"/>
      <c r="E28" s="29"/>
      <c r="F28" s="29"/>
      <c r="G28" s="29"/>
      <c r="H28" s="29"/>
      <c r="I28" s="29"/>
      <c r="J28" s="29"/>
    </row>
    <row r="29" spans="2:10" x14ac:dyDescent="0.3">
      <c r="B29" s="29"/>
      <c r="C29" s="29"/>
      <c r="D29" s="29"/>
      <c r="E29" s="29"/>
      <c r="F29" s="29"/>
      <c r="G29" s="29"/>
      <c r="H29" s="29"/>
      <c r="I29" s="29"/>
      <c r="J29" s="29"/>
    </row>
    <row r="30" spans="2:10" x14ac:dyDescent="0.3">
      <c r="B30" s="14" t="s">
        <v>29</v>
      </c>
    </row>
    <row r="33" spans="2:5" x14ac:dyDescent="0.3">
      <c r="B33" s="14" t="s">
        <v>30</v>
      </c>
      <c r="D33" s="15">
        <v>0.22705882352941173</v>
      </c>
    </row>
    <row r="34" spans="2:5" x14ac:dyDescent="0.3">
      <c r="B34" s="14" t="s">
        <v>31</v>
      </c>
      <c r="D34" s="16">
        <v>0.16349675324675322</v>
      </c>
      <c r="E34" s="17">
        <v>0.25872762148337597</v>
      </c>
    </row>
    <row r="53" spans="7:7" x14ac:dyDescent="0.3">
      <c r="G53" t="s">
        <v>32</v>
      </c>
    </row>
  </sheetData>
  <mergeCells count="1">
    <mergeCell ref="B28:J29"/>
  </mergeCells>
  <pageMargins left="0.7" right="0.7" top="0.75" bottom="0.75" header="0.3" footer="0.3"/>
  <pageSetup paperSize="9" orientation="portrait" r:id="rId1"/>
  <ignoredErrors>
    <ignoredError sqref="A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T404834">
              <controlPr defaultSize="0" print="0" autoFill="0" autoPict="0" macro="[1]!RelaunchCall">
                <anchor>
                  <from>
                    <xdr:col>2</xdr:col>
                    <xdr:colOff>45720</xdr:colOff>
                    <xdr:row>5</xdr:row>
                    <xdr:rowOff>0</xdr:rowOff>
                  </from>
                  <to>
                    <xdr:col>2</xdr:col>
                    <xdr:colOff>556260</xdr:colOff>
                    <xdr:row>6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Mann-Kendall trend tests_HID</vt:lpstr>
      <vt:lpstr>Mann-Kendall trend tests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FELICIO</dc:creator>
  <cp:lastModifiedBy>felic</cp:lastModifiedBy>
  <dcterms:created xsi:type="dcterms:W3CDTF">2016-10-15T01:50:51Z</dcterms:created>
  <dcterms:modified xsi:type="dcterms:W3CDTF">2018-05-31T21:23:21Z</dcterms:modified>
</cp:coreProperties>
</file>