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D6704847-1D4C-4346-932E-8F30FE14F910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" sheetId="2" r:id="rId3"/>
  </sheets>
  <externalReferences>
    <externalReference r:id="rId4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</calcChain>
</file>

<file path=xl/sharedStrings.xml><?xml version="1.0" encoding="utf-8"?>
<sst xmlns="http://schemas.openxmlformats.org/spreadsheetml/2006/main" count="42" uniqueCount="40">
  <si>
    <t xml:space="preserve"> Cod</t>
  </si>
  <si>
    <t xml:space="preserve"> Year</t>
  </si>
  <si>
    <t xml:space="preserve"> Maximum streamflow</t>
  </si>
  <si>
    <t>Time series: Workbook = 76085000.xlsx / Sheet = Plan1 / Range = Plan1!$E$1:$E$38 / 37 rows and 1 column</t>
  </si>
  <si>
    <t>Date data: Workbook = 76085000.xlsx / Sheet = Plan1 / Range = Plan1!$B$1:$B$38 / 37 rows and 1 column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</si>
  <si>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</si>
  <si>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</si>
  <si>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</si>
  <si>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</si>
  <si>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</si>
  <si>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</si>
  <si>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</si>
  <si>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</si>
  <si>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</si>
  <si>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</si>
  <si>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</si>
  <si>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</si>
  <si>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</si>
  <si>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</si>
  <si>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</si>
  <si>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</si>
  <si>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</si>
  <si>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</si>
  <si>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</si>
  <si>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p-value is computed using an exact method.</t>
  </si>
  <si>
    <t>Test interpretation:</t>
  </si>
  <si>
    <t>H0: There is no trend in the series</t>
  </si>
  <si>
    <t>Ha: There is a trend in the series</t>
  </si>
  <si>
    <t>As the computed p-value is greater than the significance level alpha=0.05, one cannot reject the null hypothesis H0.</t>
  </si>
  <si>
    <t>The risk to reject the null hypothesis H0 while it is true is 13.35%.</t>
  </si>
  <si>
    <t>Sen's slope:</t>
  </si>
  <si>
    <t>Confidence interval:</t>
  </si>
  <si>
    <t xml:space="preserve"> </t>
  </si>
  <si>
    <r>
      <t>XLSTAT 2016.06.36438  - Mann-Kendall trend tests - Start time: 2016-10-15 at 7:19:03 PM / End time: 2016-10-15 at 7:19:03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</si>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</sst>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2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tests_HID'!$A$2:$A$38</c:f>
              <c:numCache>
                <c:formatCode>General</c:formatCode>
                <c:ptCount val="3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</c:numCache>
            </c:numRef>
          </c:xVal>
          <c:yVal>
            <c:numRef>
              <c:f>'Mann-Kendall trend tests_HID'!$B$2:$B$38</c:f>
              <c:numCache>
                <c:formatCode>0</c:formatCode>
                <c:ptCount val="37"/>
                <c:pt idx="0">
                  <c:v>31.48</c:v>
                </c:pt>
                <c:pt idx="1">
                  <c:v>14.16</c:v>
                </c:pt>
                <c:pt idx="2">
                  <c:v>37.270000000000003</c:v>
                </c:pt>
                <c:pt idx="3">
                  <c:v>22.89</c:v>
                </c:pt>
                <c:pt idx="4">
                  <c:v>15.99</c:v>
                </c:pt>
                <c:pt idx="5">
                  <c:v>56.68</c:v>
                </c:pt>
                <c:pt idx="6">
                  <c:v>49.25</c:v>
                </c:pt>
                <c:pt idx="7">
                  <c:v>77.22</c:v>
                </c:pt>
                <c:pt idx="8">
                  <c:v>48.16</c:v>
                </c:pt>
                <c:pt idx="9">
                  <c:v>54.41</c:v>
                </c:pt>
                <c:pt idx="10">
                  <c:v>55.23</c:v>
                </c:pt>
                <c:pt idx="11">
                  <c:v>24.12</c:v>
                </c:pt>
                <c:pt idx="12">
                  <c:v>26.61</c:v>
                </c:pt>
                <c:pt idx="13">
                  <c:v>57.55</c:v>
                </c:pt>
                <c:pt idx="14">
                  <c:v>34.78</c:v>
                </c:pt>
                <c:pt idx="15">
                  <c:v>40.89</c:v>
                </c:pt>
                <c:pt idx="16">
                  <c:v>41.04</c:v>
                </c:pt>
                <c:pt idx="17">
                  <c:v>30.23</c:v>
                </c:pt>
                <c:pt idx="18">
                  <c:v>33.020000000000003</c:v>
                </c:pt>
                <c:pt idx="19">
                  <c:v>48.44</c:v>
                </c:pt>
                <c:pt idx="20">
                  <c:v>76.66</c:v>
                </c:pt>
                <c:pt idx="21">
                  <c:v>39.450000000000003</c:v>
                </c:pt>
                <c:pt idx="22">
                  <c:v>43.93</c:v>
                </c:pt>
                <c:pt idx="23">
                  <c:v>65.95</c:v>
                </c:pt>
                <c:pt idx="24">
                  <c:v>78.150000000000006</c:v>
                </c:pt>
                <c:pt idx="25">
                  <c:v>54.52</c:v>
                </c:pt>
                <c:pt idx="26">
                  <c:v>19.309999999999999</c:v>
                </c:pt>
                <c:pt idx="27">
                  <c:v>42.33</c:v>
                </c:pt>
                <c:pt idx="28">
                  <c:v>38.06</c:v>
                </c:pt>
                <c:pt idx="29">
                  <c:v>38.94</c:v>
                </c:pt>
                <c:pt idx="30">
                  <c:v>48.45</c:v>
                </c:pt>
                <c:pt idx="31">
                  <c:v>66.91</c:v>
                </c:pt>
                <c:pt idx="32">
                  <c:v>26.34</c:v>
                </c:pt>
                <c:pt idx="33">
                  <c:v>27.35</c:v>
                </c:pt>
                <c:pt idx="34">
                  <c:v>41.27</c:v>
                </c:pt>
                <c:pt idx="35">
                  <c:v>64.760000000000005</c:v>
                </c:pt>
                <c:pt idx="36">
                  <c:v>65.510000000000005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B-4C71-950C-F54211F6B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01856"/>
        <c:axId val="140571008"/>
      </c:scatterChart>
      <c:valAx>
        <c:axId val="250601856"/>
        <c:scaling>
          <c:orientation val="minMax"/>
          <c:max val="2020"/>
          <c:min val="197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40571008"/>
        <c:crosses val="autoZero"/>
        <c:crossBetween val="midCat"/>
      </c:valAx>
      <c:valAx>
        <c:axId val="140571008"/>
        <c:scaling>
          <c:orientation val="minMax"/>
          <c:max val="80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060185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155663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RefEditT,RefEdit0,Plan1!$E$1:$E$38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RefEditDate,RefEdit0,Plan1!$B$1:$B$38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</xdr:colOff>
          <xdr:row>5</xdr:row>
          <xdr:rowOff>0</xdr:rowOff>
        </xdr:from>
        <xdr:to>
          <xdr:col>2</xdr:col>
          <xdr:colOff>556260</xdr:colOff>
          <xdr:row>6</xdr:row>
          <xdr:rowOff>0</xdr:rowOff>
        </xdr:to>
        <xdr:sp macro="" textlink="">
          <xdr:nvSpPr>
            <xdr:cNvPr id="1025" name="BT155663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40" workbookViewId="0">
      <selection activeCell="F47" sqref="F47:L59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5.10937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116</v>
      </c>
      <c r="B2">
        <v>1977</v>
      </c>
      <c r="C2" s="19">
        <v>28328</v>
      </c>
      <c r="D2">
        <v>337.12</v>
      </c>
      <c r="E2" s="18">
        <f>C2-DATE(YEAR(C2),1,0)</f>
        <v>203</v>
      </c>
      <c r="F2">
        <f>DATE(YEAR(C2)+1,1,1)-DATE(YEAR(C2),1,1)</f>
        <v>365</v>
      </c>
      <c r="G2">
        <f>E2*(2*PI()/F2)</f>
        <v>3.494483883171112</v>
      </c>
      <c r="H2">
        <f>COS(G2)</f>
        <v>-0.93837739174086432</v>
      </c>
      <c r="I2">
        <f>SIN(G2)</f>
        <v>-0.34561231267073284</v>
      </c>
    </row>
    <row r="3" spans="1:9" x14ac:dyDescent="0.3">
      <c r="A3">
        <v>128</v>
      </c>
      <c r="B3">
        <v>1978</v>
      </c>
      <c r="C3" s="19">
        <v>28813</v>
      </c>
      <c r="D3">
        <v>415.29</v>
      </c>
      <c r="E3" s="18">
        <f t="shared" ref="E3:E38" si="0">C3-DATE(YEAR(C3),1,0)</f>
        <v>323</v>
      </c>
      <c r="F3">
        <f t="shared" ref="F3:F38" si="1">DATE(YEAR(C3)+1,1,1)-DATE(YEAR(C3),1,1)</f>
        <v>365</v>
      </c>
      <c r="G3">
        <f t="shared" ref="G3:G38" si="2">E3*(2*PI()/F3)</f>
        <v>5.5601886416959072</v>
      </c>
      <c r="H3">
        <f t="shared" ref="H3:H38" si="3">COS(G3)</f>
        <v>0.749826401204568</v>
      </c>
      <c r="I3">
        <f t="shared" ref="I3:I38" si="4">SIN(G3)</f>
        <v>-0.66163461824227898</v>
      </c>
    </row>
    <row r="4" spans="1:9" x14ac:dyDescent="0.3">
      <c r="A4">
        <v>140</v>
      </c>
      <c r="B4">
        <v>1979</v>
      </c>
      <c r="C4" s="19">
        <v>29133</v>
      </c>
      <c r="D4">
        <v>511.23</v>
      </c>
      <c r="E4" s="18">
        <f t="shared" si="0"/>
        <v>278</v>
      </c>
      <c r="F4">
        <f t="shared" si="1"/>
        <v>365</v>
      </c>
      <c r="G4">
        <f t="shared" si="2"/>
        <v>4.785549357249109</v>
      </c>
      <c r="H4">
        <f t="shared" si="3"/>
        <v>7.3095129898076872E-2</v>
      </c>
      <c r="I4">
        <f t="shared" si="4"/>
        <v>-0.9973249731081556</v>
      </c>
    </row>
    <row r="5" spans="1:9" x14ac:dyDescent="0.3">
      <c r="A5">
        <v>152</v>
      </c>
      <c r="B5">
        <v>1980</v>
      </c>
      <c r="C5" s="19">
        <v>29516</v>
      </c>
      <c r="D5">
        <v>370.48</v>
      </c>
      <c r="E5" s="18">
        <f t="shared" si="0"/>
        <v>296</v>
      </c>
      <c r="F5">
        <f t="shared" si="1"/>
        <v>366</v>
      </c>
      <c r="G5">
        <f t="shared" si="2"/>
        <v>5.0814831992490639</v>
      </c>
      <c r="H5">
        <f t="shared" si="3"/>
        <v>0.36077079921678279</v>
      </c>
      <c r="I5">
        <f t="shared" si="4"/>
        <v>-0.93265450753882262</v>
      </c>
    </row>
    <row r="6" spans="1:9" x14ac:dyDescent="0.3">
      <c r="A6">
        <v>164</v>
      </c>
      <c r="B6">
        <v>1981</v>
      </c>
      <c r="C6" s="19">
        <v>29854</v>
      </c>
      <c r="D6">
        <v>302.10000000000002</v>
      </c>
      <c r="E6" s="18">
        <f t="shared" si="0"/>
        <v>268</v>
      </c>
      <c r="F6">
        <f t="shared" si="1"/>
        <v>365</v>
      </c>
      <c r="G6">
        <f t="shared" si="2"/>
        <v>4.6134072940387094</v>
      </c>
      <c r="H6">
        <f t="shared" si="3"/>
        <v>-9.8820138732872112E-2</v>
      </c>
      <c r="I6">
        <f t="shared" si="4"/>
        <v>-0.99510531110069744</v>
      </c>
    </row>
    <row r="7" spans="1:9" x14ac:dyDescent="0.3">
      <c r="A7">
        <v>176</v>
      </c>
      <c r="B7">
        <v>1982</v>
      </c>
      <c r="C7" s="19">
        <v>30171</v>
      </c>
      <c r="D7">
        <v>898.25</v>
      </c>
      <c r="E7" s="18">
        <f t="shared" si="0"/>
        <v>220</v>
      </c>
      <c r="F7">
        <f t="shared" si="1"/>
        <v>365</v>
      </c>
      <c r="G7">
        <f t="shared" si="2"/>
        <v>3.7871253906287916</v>
      </c>
      <c r="H7">
        <f t="shared" si="3"/>
        <v>-0.79877937288636502</v>
      </c>
      <c r="I7">
        <f t="shared" si="4"/>
        <v>-0.60162406322492235</v>
      </c>
    </row>
    <row r="8" spans="1:9" x14ac:dyDescent="0.3">
      <c r="A8">
        <v>188</v>
      </c>
      <c r="B8">
        <v>1983</v>
      </c>
      <c r="C8" s="19">
        <v>30387</v>
      </c>
      <c r="D8">
        <v>498.33</v>
      </c>
      <c r="E8" s="18">
        <f t="shared" si="0"/>
        <v>71</v>
      </c>
      <c r="F8">
        <f t="shared" si="1"/>
        <v>365</v>
      </c>
      <c r="G8">
        <f t="shared" si="2"/>
        <v>1.2222086487938373</v>
      </c>
      <c r="H8">
        <f t="shared" si="3"/>
        <v>0.34157076916785561</v>
      </c>
      <c r="I8">
        <f t="shared" si="4"/>
        <v>0.93985605794189542</v>
      </c>
    </row>
    <row r="9" spans="1:9" x14ac:dyDescent="0.3">
      <c r="A9">
        <v>200</v>
      </c>
      <c r="B9">
        <v>1984</v>
      </c>
      <c r="C9" s="19">
        <v>30809</v>
      </c>
      <c r="D9">
        <v>1654.96</v>
      </c>
      <c r="E9" s="18">
        <f t="shared" si="0"/>
        <v>128</v>
      </c>
      <c r="F9">
        <f t="shared" si="1"/>
        <v>366</v>
      </c>
      <c r="G9">
        <f t="shared" si="2"/>
        <v>2.1973981402158116</v>
      </c>
      <c r="H9">
        <f t="shared" si="3"/>
        <v>-0.58639553337069561</v>
      </c>
      <c r="I9">
        <f t="shared" si="4"/>
        <v>0.81002486285477526</v>
      </c>
    </row>
    <row r="10" spans="1:9" x14ac:dyDescent="0.3">
      <c r="A10">
        <v>212</v>
      </c>
      <c r="B10">
        <v>1985</v>
      </c>
      <c r="C10" s="19">
        <v>31259</v>
      </c>
      <c r="D10">
        <v>687.12</v>
      </c>
      <c r="E10" s="18">
        <f t="shared" si="0"/>
        <v>212</v>
      </c>
      <c r="F10">
        <f t="shared" si="1"/>
        <v>365</v>
      </c>
      <c r="G10">
        <f t="shared" si="2"/>
        <v>3.6494117400604718</v>
      </c>
      <c r="H10">
        <f t="shared" si="3"/>
        <v>-0.87380710361108094</v>
      </c>
      <c r="I10">
        <f t="shared" si="4"/>
        <v>-0.48627270710868981</v>
      </c>
    </row>
    <row r="11" spans="1:9" x14ac:dyDescent="0.3">
      <c r="A11">
        <v>224</v>
      </c>
      <c r="B11">
        <v>1986</v>
      </c>
      <c r="C11" s="19">
        <v>31743</v>
      </c>
      <c r="D11">
        <v>660.08</v>
      </c>
      <c r="E11" s="18">
        <f t="shared" si="0"/>
        <v>331</v>
      </c>
      <c r="F11">
        <f t="shared" si="1"/>
        <v>365</v>
      </c>
      <c r="G11">
        <f t="shared" si="2"/>
        <v>5.6979022922642271</v>
      </c>
      <c r="H11">
        <f t="shared" si="3"/>
        <v>0.83355577183856955</v>
      </c>
      <c r="I11">
        <f t="shared" si="4"/>
        <v>-0.55243531316762029</v>
      </c>
    </row>
    <row r="12" spans="1:9" x14ac:dyDescent="0.3">
      <c r="A12">
        <v>236</v>
      </c>
      <c r="B12">
        <v>1987</v>
      </c>
      <c r="C12" s="19">
        <v>31986</v>
      </c>
      <c r="D12">
        <v>674.59</v>
      </c>
      <c r="E12" s="18">
        <f t="shared" si="0"/>
        <v>209</v>
      </c>
      <c r="F12">
        <f t="shared" si="1"/>
        <v>365</v>
      </c>
      <c r="G12">
        <f t="shared" si="2"/>
        <v>3.5977691210973517</v>
      </c>
      <c r="H12">
        <f t="shared" si="3"/>
        <v>-0.89774339353423405</v>
      </c>
      <c r="I12">
        <f t="shared" si="4"/>
        <v>-0.44051878435049441</v>
      </c>
    </row>
    <row r="13" spans="1:9" x14ac:dyDescent="0.3">
      <c r="A13">
        <v>248</v>
      </c>
      <c r="B13">
        <v>1988</v>
      </c>
      <c r="C13" s="19">
        <v>32408</v>
      </c>
      <c r="D13">
        <v>647.76</v>
      </c>
      <c r="E13" s="18">
        <f t="shared" si="0"/>
        <v>266</v>
      </c>
      <c r="F13">
        <f t="shared" si="1"/>
        <v>366</v>
      </c>
      <c r="G13">
        <f t="shared" si="2"/>
        <v>4.5664680101359831</v>
      </c>
      <c r="H13">
        <f t="shared" si="3"/>
        <v>-0.14540367380369032</v>
      </c>
      <c r="I13">
        <f t="shared" si="4"/>
        <v>-0.98937241301968293</v>
      </c>
    </row>
    <row r="14" spans="1:9" x14ac:dyDescent="0.3">
      <c r="A14">
        <v>260</v>
      </c>
      <c r="B14">
        <v>1989</v>
      </c>
      <c r="C14" s="19">
        <v>32776</v>
      </c>
      <c r="D14">
        <v>448.1</v>
      </c>
      <c r="E14" s="18">
        <f t="shared" si="0"/>
        <v>268</v>
      </c>
      <c r="F14">
        <f t="shared" si="1"/>
        <v>365</v>
      </c>
      <c r="G14">
        <f t="shared" si="2"/>
        <v>4.6134072940387094</v>
      </c>
      <c r="H14">
        <f t="shared" si="3"/>
        <v>-9.8820138732872112E-2</v>
      </c>
      <c r="I14">
        <f t="shared" si="4"/>
        <v>-0.99510531110069744</v>
      </c>
    </row>
    <row r="15" spans="1:9" x14ac:dyDescent="0.3">
      <c r="A15">
        <v>272</v>
      </c>
      <c r="B15">
        <v>1990</v>
      </c>
      <c r="C15" s="19">
        <v>33160</v>
      </c>
      <c r="D15">
        <v>731.75</v>
      </c>
      <c r="E15" s="18">
        <f t="shared" si="0"/>
        <v>287</v>
      </c>
      <c r="F15">
        <f t="shared" si="1"/>
        <v>365</v>
      </c>
      <c r="G15">
        <f t="shared" si="2"/>
        <v>4.9404772141384692</v>
      </c>
      <c r="H15">
        <f t="shared" si="3"/>
        <v>0.22611568550828803</v>
      </c>
      <c r="I15">
        <f t="shared" si="4"/>
        <v>-0.97410045517242061</v>
      </c>
    </row>
    <row r="16" spans="1:9" x14ac:dyDescent="0.3">
      <c r="A16">
        <v>296</v>
      </c>
      <c r="B16">
        <v>1992</v>
      </c>
      <c r="C16" s="19">
        <v>33906</v>
      </c>
      <c r="D16">
        <v>372.1</v>
      </c>
      <c r="E16" s="18">
        <f t="shared" si="0"/>
        <v>303</v>
      </c>
      <c r="F16">
        <f t="shared" si="1"/>
        <v>366</v>
      </c>
      <c r="G16">
        <f t="shared" si="2"/>
        <v>5.2016534100421161</v>
      </c>
      <c r="H16">
        <f t="shared" si="3"/>
        <v>0.46997674302731957</v>
      </c>
      <c r="I16">
        <f t="shared" si="4"/>
        <v>-0.88267879832554763</v>
      </c>
    </row>
    <row r="17" spans="1:9" x14ac:dyDescent="0.3">
      <c r="A17">
        <v>308</v>
      </c>
      <c r="B17">
        <v>1993</v>
      </c>
      <c r="C17" s="19">
        <v>34124</v>
      </c>
      <c r="D17">
        <v>753.42</v>
      </c>
      <c r="E17" s="18">
        <f t="shared" si="0"/>
        <v>155</v>
      </c>
      <c r="F17">
        <f t="shared" si="1"/>
        <v>365</v>
      </c>
      <c r="G17">
        <f t="shared" si="2"/>
        <v>2.6682019797611938</v>
      </c>
      <c r="H17">
        <f t="shared" si="3"/>
        <v>-0.89002757643467645</v>
      </c>
      <c r="I17">
        <f t="shared" si="4"/>
        <v>0.45590669350845919</v>
      </c>
    </row>
    <row r="18" spans="1:9" x14ac:dyDescent="0.3">
      <c r="A18">
        <v>320</v>
      </c>
      <c r="B18">
        <v>1994</v>
      </c>
      <c r="C18" s="19">
        <v>34521</v>
      </c>
      <c r="D18">
        <v>511.23</v>
      </c>
      <c r="E18" s="18">
        <f t="shared" si="0"/>
        <v>187</v>
      </c>
      <c r="F18">
        <f t="shared" si="1"/>
        <v>365</v>
      </c>
      <c r="G18">
        <f t="shared" si="2"/>
        <v>3.2190565820344728</v>
      </c>
      <c r="H18">
        <f t="shared" si="3"/>
        <v>-0.99700116992501508</v>
      </c>
      <c r="I18">
        <f t="shared" si="4"/>
        <v>-7.7386479233462771E-2</v>
      </c>
    </row>
    <row r="19" spans="1:9" x14ac:dyDescent="0.3">
      <c r="A19">
        <v>332</v>
      </c>
      <c r="B19">
        <v>1995</v>
      </c>
      <c r="C19" s="19">
        <v>34916</v>
      </c>
      <c r="D19">
        <v>627.42999999999995</v>
      </c>
      <c r="E19" s="18">
        <f t="shared" si="0"/>
        <v>217</v>
      </c>
      <c r="F19">
        <f t="shared" si="1"/>
        <v>365</v>
      </c>
      <c r="G19">
        <f t="shared" si="2"/>
        <v>3.7354827716656716</v>
      </c>
      <c r="H19">
        <f t="shared" si="3"/>
        <v>-0.82877008717450396</v>
      </c>
      <c r="I19">
        <f t="shared" si="4"/>
        <v>-0.55958926241017626</v>
      </c>
    </row>
    <row r="20" spans="1:9" x14ac:dyDescent="0.3">
      <c r="A20">
        <v>344</v>
      </c>
      <c r="B20">
        <v>1996</v>
      </c>
      <c r="C20" s="19">
        <v>35105</v>
      </c>
      <c r="D20">
        <v>372.1</v>
      </c>
      <c r="E20" s="18">
        <f t="shared" si="0"/>
        <v>41</v>
      </c>
      <c r="F20">
        <f t="shared" si="1"/>
        <v>366</v>
      </c>
      <c r="G20">
        <f t="shared" si="2"/>
        <v>0.70385409178787717</v>
      </c>
      <c r="H20">
        <f t="shared" si="3"/>
        <v>0.76235363884839025</v>
      </c>
      <c r="I20">
        <f t="shared" si="4"/>
        <v>0.64716066732660604</v>
      </c>
    </row>
    <row r="21" spans="1:9" x14ac:dyDescent="0.3">
      <c r="A21">
        <v>356</v>
      </c>
      <c r="B21">
        <v>1997</v>
      </c>
      <c r="C21" s="19">
        <v>35718</v>
      </c>
      <c r="D21">
        <v>1083.8599999999999</v>
      </c>
      <c r="E21" s="18">
        <f t="shared" si="0"/>
        <v>288</v>
      </c>
      <c r="F21">
        <f t="shared" si="1"/>
        <v>365</v>
      </c>
      <c r="G21">
        <f t="shared" si="2"/>
        <v>4.9576914204595086</v>
      </c>
      <c r="H21">
        <f t="shared" si="3"/>
        <v>0.24284972209593494</v>
      </c>
      <c r="I21">
        <f t="shared" si="4"/>
        <v>-0.97006392185150725</v>
      </c>
    </row>
    <row r="22" spans="1:9" x14ac:dyDescent="0.3">
      <c r="A22">
        <v>368</v>
      </c>
      <c r="B22">
        <v>1998</v>
      </c>
      <c r="C22" s="19">
        <v>35897</v>
      </c>
      <c r="D22">
        <v>960.11</v>
      </c>
      <c r="E22" s="18">
        <f t="shared" si="0"/>
        <v>102</v>
      </c>
      <c r="F22">
        <f t="shared" si="1"/>
        <v>365</v>
      </c>
      <c r="G22">
        <f t="shared" si="2"/>
        <v>1.7558490447460759</v>
      </c>
      <c r="H22">
        <f t="shared" si="3"/>
        <v>-0.18399835165767983</v>
      </c>
      <c r="I22">
        <f t="shared" si="4"/>
        <v>0.98292655197998224</v>
      </c>
    </row>
    <row r="23" spans="1:9" x14ac:dyDescent="0.3">
      <c r="A23">
        <v>380</v>
      </c>
      <c r="B23">
        <v>1999</v>
      </c>
      <c r="C23" s="19">
        <v>36308</v>
      </c>
      <c r="D23">
        <v>587.6</v>
      </c>
      <c r="E23" s="18">
        <f t="shared" si="0"/>
        <v>148</v>
      </c>
      <c r="F23">
        <f t="shared" si="1"/>
        <v>365</v>
      </c>
      <c r="G23">
        <f t="shared" si="2"/>
        <v>2.5477025355139142</v>
      </c>
      <c r="H23">
        <f t="shared" si="3"/>
        <v>-0.82877008717450351</v>
      </c>
      <c r="I23">
        <f t="shared" si="4"/>
        <v>0.55958926241017692</v>
      </c>
    </row>
    <row r="24" spans="1:9" x14ac:dyDescent="0.3">
      <c r="A24">
        <v>392</v>
      </c>
      <c r="B24">
        <v>2000</v>
      </c>
      <c r="C24" s="19">
        <v>36684</v>
      </c>
      <c r="D24">
        <v>448.1</v>
      </c>
      <c r="E24" s="18">
        <f t="shared" si="0"/>
        <v>159</v>
      </c>
      <c r="F24">
        <f t="shared" si="1"/>
        <v>366</v>
      </c>
      <c r="G24">
        <f t="shared" si="2"/>
        <v>2.7295805022993282</v>
      </c>
      <c r="H24">
        <f t="shared" si="3"/>
        <v>-0.91631690448700465</v>
      </c>
      <c r="I24">
        <f t="shared" si="4"/>
        <v>0.40045390565126676</v>
      </c>
    </row>
    <row r="25" spans="1:9" x14ac:dyDescent="0.3">
      <c r="A25">
        <v>404</v>
      </c>
      <c r="B25">
        <v>2001</v>
      </c>
      <c r="C25" s="19">
        <v>37165</v>
      </c>
      <c r="D25">
        <v>637.55999999999995</v>
      </c>
      <c r="E25" s="18">
        <f t="shared" si="0"/>
        <v>274</v>
      </c>
      <c r="F25">
        <f t="shared" si="1"/>
        <v>365</v>
      </c>
      <c r="G25">
        <f t="shared" si="2"/>
        <v>4.7166925319649495</v>
      </c>
      <c r="H25">
        <f t="shared" si="3"/>
        <v>4.3035382962438211E-3</v>
      </c>
      <c r="I25">
        <f t="shared" si="4"/>
        <v>-0.99999073973619013</v>
      </c>
    </row>
    <row r="26" spans="1:9" x14ac:dyDescent="0.3">
      <c r="A26">
        <v>416</v>
      </c>
      <c r="B26">
        <v>2002</v>
      </c>
      <c r="C26" s="19">
        <v>37464</v>
      </c>
      <c r="D26">
        <v>647.76</v>
      </c>
      <c r="E26" s="18">
        <f t="shared" si="0"/>
        <v>208</v>
      </c>
      <c r="F26">
        <f t="shared" si="1"/>
        <v>365</v>
      </c>
      <c r="G26">
        <f t="shared" si="2"/>
        <v>3.5805549147763118</v>
      </c>
      <c r="H26">
        <f t="shared" si="3"/>
        <v>-0.90519318989139763</v>
      </c>
      <c r="I26">
        <f t="shared" si="4"/>
        <v>-0.4250003399695535</v>
      </c>
    </row>
    <row r="27" spans="1:9" x14ac:dyDescent="0.3">
      <c r="A27">
        <v>428</v>
      </c>
      <c r="B27">
        <v>2003</v>
      </c>
      <c r="C27" s="19">
        <v>37971</v>
      </c>
      <c r="D27">
        <v>1058.6099999999999</v>
      </c>
      <c r="E27" s="18">
        <f t="shared" si="0"/>
        <v>350</v>
      </c>
      <c r="F27">
        <f t="shared" si="1"/>
        <v>365</v>
      </c>
      <c r="G27">
        <f t="shared" si="2"/>
        <v>6.0249722123639868</v>
      </c>
      <c r="H27">
        <f t="shared" si="3"/>
        <v>0.9668478136052775</v>
      </c>
      <c r="I27">
        <f t="shared" si="4"/>
        <v>-0.25535329511618721</v>
      </c>
    </row>
    <row r="28" spans="1:9" x14ac:dyDescent="0.3">
      <c r="A28">
        <v>440</v>
      </c>
      <c r="B28">
        <v>2004</v>
      </c>
      <c r="C28" s="19">
        <v>38301</v>
      </c>
      <c r="D28">
        <v>372.1</v>
      </c>
      <c r="E28" s="18">
        <f t="shared" si="0"/>
        <v>315</v>
      </c>
      <c r="F28">
        <f t="shared" si="1"/>
        <v>366</v>
      </c>
      <c r="G28">
        <f t="shared" si="2"/>
        <v>5.4076594856873488</v>
      </c>
      <c r="H28">
        <f t="shared" si="3"/>
        <v>0.640593178698175</v>
      </c>
      <c r="I28">
        <f t="shared" si="4"/>
        <v>-0.76788044603660022</v>
      </c>
    </row>
    <row r="29" spans="1:9" x14ac:dyDescent="0.3">
      <c r="A29">
        <v>452</v>
      </c>
      <c r="B29">
        <v>2005</v>
      </c>
      <c r="C29" s="19">
        <v>38606</v>
      </c>
      <c r="D29">
        <v>539.35</v>
      </c>
      <c r="E29" s="18">
        <f t="shared" si="0"/>
        <v>254</v>
      </c>
      <c r="F29">
        <f t="shared" si="1"/>
        <v>365</v>
      </c>
      <c r="G29">
        <f t="shared" si="2"/>
        <v>4.3724084055441503</v>
      </c>
      <c r="H29">
        <f t="shared" si="3"/>
        <v>-0.33346877891818705</v>
      </c>
      <c r="I29">
        <f t="shared" si="4"/>
        <v>-0.94276114339042061</v>
      </c>
    </row>
    <row r="30" spans="1:9" x14ac:dyDescent="0.3">
      <c r="A30">
        <v>1</v>
      </c>
      <c r="B30">
        <v>2007</v>
      </c>
      <c r="C30" s="19">
        <v>39348</v>
      </c>
      <c r="D30">
        <v>1245</v>
      </c>
      <c r="E30" s="18">
        <f t="shared" si="0"/>
        <v>266</v>
      </c>
      <c r="F30">
        <f t="shared" si="1"/>
        <v>365</v>
      </c>
      <c r="G30">
        <f t="shared" si="2"/>
        <v>4.5789788813966297</v>
      </c>
      <c r="H30">
        <f t="shared" si="3"/>
        <v>-0.13301470653419636</v>
      </c>
      <c r="I30">
        <f t="shared" si="4"/>
        <v>-0.99111406399345459</v>
      </c>
    </row>
    <row r="31" spans="1:9" x14ac:dyDescent="0.3">
      <c r="A31">
        <v>13</v>
      </c>
      <c r="B31">
        <v>2008</v>
      </c>
      <c r="C31" s="19">
        <v>39747</v>
      </c>
      <c r="D31">
        <v>670</v>
      </c>
      <c r="E31" s="18">
        <f t="shared" si="0"/>
        <v>300</v>
      </c>
      <c r="F31">
        <f t="shared" si="1"/>
        <v>366</v>
      </c>
      <c r="G31">
        <f t="shared" si="2"/>
        <v>5.1501518911308084</v>
      </c>
      <c r="H31">
        <f t="shared" si="3"/>
        <v>0.42391439070986053</v>
      </c>
      <c r="I31">
        <f t="shared" si="4"/>
        <v>-0.90570226308047153</v>
      </c>
    </row>
    <row r="32" spans="1:9" x14ac:dyDescent="0.3">
      <c r="A32">
        <v>25</v>
      </c>
      <c r="B32">
        <v>2009</v>
      </c>
      <c r="C32" s="19">
        <v>40159</v>
      </c>
      <c r="D32">
        <v>550</v>
      </c>
      <c r="E32" s="18">
        <f t="shared" si="0"/>
        <v>346</v>
      </c>
      <c r="F32">
        <f t="shared" si="1"/>
        <v>365</v>
      </c>
      <c r="G32">
        <f t="shared" si="2"/>
        <v>5.9561153870798265</v>
      </c>
      <c r="H32">
        <f t="shared" si="3"/>
        <v>0.94698775307607508</v>
      </c>
      <c r="I32">
        <f t="shared" si="4"/>
        <v>-0.32126966169236515</v>
      </c>
    </row>
    <row r="33" spans="1:9" x14ac:dyDescent="0.3">
      <c r="A33">
        <v>37</v>
      </c>
      <c r="B33">
        <v>2010</v>
      </c>
      <c r="C33" s="19">
        <v>40379</v>
      </c>
      <c r="D33">
        <v>670</v>
      </c>
      <c r="E33" s="18">
        <f t="shared" si="0"/>
        <v>201</v>
      </c>
      <c r="F33">
        <f t="shared" si="1"/>
        <v>365</v>
      </c>
      <c r="G33">
        <f t="shared" si="2"/>
        <v>3.4600554705290323</v>
      </c>
      <c r="H33">
        <f t="shared" si="3"/>
        <v>-0.94971784279143179</v>
      </c>
      <c r="I33">
        <f t="shared" si="4"/>
        <v>-0.31310704093582625</v>
      </c>
    </row>
    <row r="34" spans="1:9" x14ac:dyDescent="0.3">
      <c r="A34">
        <v>48</v>
      </c>
      <c r="B34">
        <v>2011</v>
      </c>
      <c r="C34" s="19">
        <v>40764</v>
      </c>
      <c r="D34">
        <v>458</v>
      </c>
      <c r="E34" s="18">
        <f t="shared" si="0"/>
        <v>221</v>
      </c>
      <c r="F34">
        <f t="shared" si="1"/>
        <v>365</v>
      </c>
      <c r="G34">
        <f t="shared" si="2"/>
        <v>3.8043395969498315</v>
      </c>
      <c r="H34">
        <f t="shared" si="3"/>
        <v>-0.78830505583052568</v>
      </c>
      <c r="I34">
        <f t="shared" si="4"/>
        <v>-0.61528459996332741</v>
      </c>
    </row>
    <row r="35" spans="1:9" x14ac:dyDescent="0.3">
      <c r="A35">
        <v>60</v>
      </c>
      <c r="B35">
        <v>2012</v>
      </c>
      <c r="C35" s="19">
        <v>41185</v>
      </c>
      <c r="D35">
        <v>870</v>
      </c>
      <c r="E35" s="18">
        <f t="shared" si="0"/>
        <v>277</v>
      </c>
      <c r="F35">
        <f t="shared" si="1"/>
        <v>366</v>
      </c>
      <c r="G35">
        <f t="shared" si="2"/>
        <v>4.7553069128107799</v>
      </c>
      <c r="H35">
        <f t="shared" si="3"/>
        <v>4.2904758199554353E-2</v>
      </c>
      <c r="I35">
        <f t="shared" si="4"/>
        <v>-0.99907916689511533</v>
      </c>
    </row>
    <row r="36" spans="1:9" x14ac:dyDescent="0.3">
      <c r="A36">
        <v>72</v>
      </c>
      <c r="B36">
        <v>2013</v>
      </c>
      <c r="C36" s="19">
        <v>41589</v>
      </c>
      <c r="D36">
        <v>920</v>
      </c>
      <c r="E36" s="18">
        <f t="shared" si="0"/>
        <v>315</v>
      </c>
      <c r="F36">
        <f t="shared" si="1"/>
        <v>365</v>
      </c>
      <c r="G36">
        <f t="shared" si="2"/>
        <v>5.4224749911275874</v>
      </c>
      <c r="H36">
        <f t="shared" si="3"/>
        <v>0.65189899587871181</v>
      </c>
      <c r="I36">
        <f t="shared" si="4"/>
        <v>-0.7583058084785631</v>
      </c>
    </row>
    <row r="37" spans="1:9" x14ac:dyDescent="0.3">
      <c r="A37">
        <v>84</v>
      </c>
      <c r="B37">
        <v>2014</v>
      </c>
      <c r="C37" s="19">
        <v>41844</v>
      </c>
      <c r="D37">
        <v>750</v>
      </c>
      <c r="E37" s="18">
        <f t="shared" si="0"/>
        <v>205</v>
      </c>
      <c r="F37">
        <f t="shared" si="1"/>
        <v>365</v>
      </c>
      <c r="G37">
        <f t="shared" si="2"/>
        <v>3.5289122958131922</v>
      </c>
      <c r="H37">
        <f t="shared" si="3"/>
        <v>-0.92592477719384991</v>
      </c>
      <c r="I37">
        <f t="shared" si="4"/>
        <v>-0.37770796520396466</v>
      </c>
    </row>
    <row r="38" spans="1:9" x14ac:dyDescent="0.3">
      <c r="A38">
        <v>96</v>
      </c>
      <c r="B38">
        <v>2015</v>
      </c>
      <c r="C38" s="19">
        <v>42285</v>
      </c>
      <c r="D38">
        <v>1606</v>
      </c>
      <c r="E38" s="18">
        <f t="shared" si="0"/>
        <v>281</v>
      </c>
      <c r="F38">
        <f t="shared" si="1"/>
        <v>365</v>
      </c>
      <c r="G38">
        <f t="shared" si="2"/>
        <v>4.8371919762122291</v>
      </c>
      <c r="H38">
        <f t="shared" si="3"/>
        <v>0.12447926388678869</v>
      </c>
      <c r="I38">
        <f t="shared" si="4"/>
        <v>-0.99222220941793238</v>
      </c>
    </row>
    <row r="39" spans="1:9" x14ac:dyDescent="0.3">
      <c r="E39" s="18"/>
    </row>
    <row r="40" spans="1:9" x14ac:dyDescent="0.3">
      <c r="E40" s="18"/>
    </row>
    <row r="41" spans="1:9" x14ac:dyDescent="0.3">
      <c r="E41" s="18"/>
    </row>
    <row r="42" spans="1:9" x14ac:dyDescent="0.3">
      <c r="E42" s="18"/>
    </row>
    <row r="43" spans="1:9" x14ac:dyDescent="0.3">
      <c r="E43" s="18"/>
    </row>
    <row r="44" spans="1:9" x14ac:dyDescent="0.3">
      <c r="E44" s="18"/>
    </row>
    <row r="45" spans="1:9" x14ac:dyDescent="0.3">
      <c r="E45" s="18"/>
    </row>
    <row r="46" spans="1:9" x14ac:dyDescent="0.3">
      <c r="E46" s="18"/>
    </row>
    <row r="47" spans="1:9" x14ac:dyDescent="0.3">
      <c r="E47" s="18"/>
    </row>
    <row r="48" spans="1:9" ht="15" thickBot="1" x14ac:dyDescent="0.35"/>
    <row r="49" spans="7:12" ht="15" thickBot="1" x14ac:dyDescent="0.35">
      <c r="H49" s="20"/>
      <c r="I49" s="21"/>
      <c r="J49" s="22"/>
      <c r="K49" s="23"/>
      <c r="L49" s="24"/>
    </row>
    <row r="50" spans="7:12" ht="15" thickBot="1" x14ac:dyDescent="0.35">
      <c r="G50" s="22"/>
      <c r="H50" s="25"/>
      <c r="I50" s="26"/>
      <c r="J50" s="25"/>
      <c r="K50" s="27"/>
      <c r="L50" s="27"/>
    </row>
    <row r="55" spans="7:12" x14ac:dyDescent="0.3">
      <c r="J55" s="28"/>
    </row>
    <row r="56" spans="7:12" x14ac:dyDescent="0.3">
      <c r="J56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4.4" x14ac:dyDescent="0.3"/>
  <sheetData>
    <row r="1" spans="1:2" x14ac:dyDescent="0.3">
      <c r="A1" s="18" t="s">
        <v>10</v>
      </c>
      <c r="B1" s="1" t="s">
        <v>17</v>
      </c>
    </row>
    <row r="2" spans="1:2" x14ac:dyDescent="0.3">
      <c r="A2" s="18">
        <v>1977</v>
      </c>
      <c r="B2" s="2">
        <v>31.48</v>
      </c>
    </row>
    <row r="3" spans="1:2" x14ac:dyDescent="0.3">
      <c r="A3" s="18">
        <v>1978</v>
      </c>
      <c r="B3" s="2">
        <v>14.16</v>
      </c>
    </row>
    <row r="4" spans="1:2" x14ac:dyDescent="0.3">
      <c r="A4" s="18">
        <v>1979</v>
      </c>
      <c r="B4" s="2">
        <v>37.270000000000003</v>
      </c>
    </row>
    <row r="5" spans="1:2" x14ac:dyDescent="0.3">
      <c r="A5" s="18">
        <v>1980</v>
      </c>
      <c r="B5" s="2">
        <v>22.89</v>
      </c>
    </row>
    <row r="6" spans="1:2" x14ac:dyDescent="0.3">
      <c r="A6" s="18">
        <v>1981</v>
      </c>
      <c r="B6" s="2">
        <v>15.99</v>
      </c>
    </row>
    <row r="7" spans="1:2" x14ac:dyDescent="0.3">
      <c r="A7" s="18">
        <v>1982</v>
      </c>
      <c r="B7" s="2">
        <v>56.68</v>
      </c>
    </row>
    <row r="8" spans="1:2" x14ac:dyDescent="0.3">
      <c r="A8" s="18">
        <v>1983</v>
      </c>
      <c r="B8" s="2">
        <v>49.25</v>
      </c>
    </row>
    <row r="9" spans="1:2" x14ac:dyDescent="0.3">
      <c r="A9" s="18">
        <v>1984</v>
      </c>
      <c r="B9" s="2">
        <v>77.22</v>
      </c>
    </row>
    <row r="10" spans="1:2" x14ac:dyDescent="0.3">
      <c r="A10" s="18">
        <v>1985</v>
      </c>
      <c r="B10" s="2">
        <v>48.16</v>
      </c>
    </row>
    <row r="11" spans="1:2" x14ac:dyDescent="0.3">
      <c r="A11" s="18">
        <v>1986</v>
      </c>
      <c r="B11" s="2">
        <v>54.41</v>
      </c>
    </row>
    <row r="12" spans="1:2" x14ac:dyDescent="0.3">
      <c r="A12" s="18">
        <v>1987</v>
      </c>
      <c r="B12" s="2">
        <v>55.23</v>
      </c>
    </row>
    <row r="13" spans="1:2" x14ac:dyDescent="0.3">
      <c r="A13" s="18">
        <v>1988</v>
      </c>
      <c r="B13" s="2">
        <v>24.12</v>
      </c>
    </row>
    <row r="14" spans="1:2" x14ac:dyDescent="0.3">
      <c r="A14" s="18">
        <v>1989</v>
      </c>
      <c r="B14" s="2">
        <v>26.61</v>
      </c>
    </row>
    <row r="15" spans="1:2" x14ac:dyDescent="0.3">
      <c r="A15" s="18">
        <v>1990</v>
      </c>
      <c r="B15" s="2">
        <v>57.55</v>
      </c>
    </row>
    <row r="16" spans="1:2" x14ac:dyDescent="0.3">
      <c r="A16" s="18">
        <v>1992</v>
      </c>
      <c r="B16" s="2">
        <v>34.78</v>
      </c>
    </row>
    <row r="17" spans="1:2" x14ac:dyDescent="0.3">
      <c r="A17" s="18">
        <v>1993</v>
      </c>
      <c r="B17" s="2">
        <v>40.89</v>
      </c>
    </row>
    <row r="18" spans="1:2" x14ac:dyDescent="0.3">
      <c r="A18" s="18">
        <v>1994</v>
      </c>
      <c r="B18" s="2">
        <v>41.04</v>
      </c>
    </row>
    <row r="19" spans="1:2" x14ac:dyDescent="0.3">
      <c r="A19" s="18">
        <v>1995</v>
      </c>
      <c r="B19" s="2">
        <v>30.23</v>
      </c>
    </row>
    <row r="20" spans="1:2" x14ac:dyDescent="0.3">
      <c r="A20" s="18">
        <v>1996</v>
      </c>
      <c r="B20" s="2">
        <v>33.020000000000003</v>
      </c>
    </row>
    <row r="21" spans="1:2" x14ac:dyDescent="0.3">
      <c r="A21" s="18">
        <v>1997</v>
      </c>
      <c r="B21" s="2">
        <v>48.44</v>
      </c>
    </row>
    <row r="22" spans="1:2" x14ac:dyDescent="0.3">
      <c r="A22" s="18">
        <v>1998</v>
      </c>
      <c r="B22" s="2">
        <v>76.66</v>
      </c>
    </row>
    <row r="23" spans="1:2" x14ac:dyDescent="0.3">
      <c r="A23" s="18">
        <v>1999</v>
      </c>
      <c r="B23" s="2">
        <v>39.450000000000003</v>
      </c>
    </row>
    <row r="24" spans="1:2" x14ac:dyDescent="0.3">
      <c r="A24" s="18">
        <v>2000</v>
      </c>
      <c r="B24" s="2">
        <v>43.93</v>
      </c>
    </row>
    <row r="25" spans="1:2" x14ac:dyDescent="0.3">
      <c r="A25" s="18">
        <v>2001</v>
      </c>
      <c r="B25" s="2">
        <v>65.95</v>
      </c>
    </row>
    <row r="26" spans="1:2" x14ac:dyDescent="0.3">
      <c r="A26" s="18">
        <v>2002</v>
      </c>
      <c r="B26" s="2">
        <v>78.150000000000006</v>
      </c>
    </row>
    <row r="27" spans="1:2" x14ac:dyDescent="0.3">
      <c r="A27" s="18">
        <v>2003</v>
      </c>
      <c r="B27" s="2">
        <v>54.52</v>
      </c>
    </row>
    <row r="28" spans="1:2" x14ac:dyDescent="0.3">
      <c r="A28" s="18">
        <v>2004</v>
      </c>
      <c r="B28" s="2">
        <v>19.309999999999999</v>
      </c>
    </row>
    <row r="29" spans="1:2" x14ac:dyDescent="0.3">
      <c r="A29" s="18">
        <v>2005</v>
      </c>
      <c r="B29" s="2">
        <v>42.33</v>
      </c>
    </row>
    <row r="30" spans="1:2" x14ac:dyDescent="0.3">
      <c r="A30" s="18">
        <v>2007</v>
      </c>
      <c r="B30" s="2">
        <v>38.06</v>
      </c>
    </row>
    <row r="31" spans="1:2" x14ac:dyDescent="0.3">
      <c r="A31" s="18">
        <v>2008</v>
      </c>
      <c r="B31" s="2">
        <v>38.94</v>
      </c>
    </row>
    <row r="32" spans="1:2" x14ac:dyDescent="0.3">
      <c r="A32" s="18">
        <v>2009</v>
      </c>
      <c r="B32" s="2">
        <v>48.45</v>
      </c>
    </row>
    <row r="33" spans="1:2" x14ac:dyDescent="0.3">
      <c r="A33" s="18">
        <v>2010</v>
      </c>
      <c r="B33" s="2">
        <v>66.91</v>
      </c>
    </row>
    <row r="34" spans="1:2" x14ac:dyDescent="0.3">
      <c r="A34" s="18">
        <v>2011</v>
      </c>
      <c r="B34" s="2">
        <v>26.34</v>
      </c>
    </row>
    <row r="35" spans="1:2" x14ac:dyDescent="0.3">
      <c r="A35" s="18">
        <v>2012</v>
      </c>
      <c r="B35" s="2">
        <v>27.35</v>
      </c>
    </row>
    <row r="36" spans="1:2" x14ac:dyDescent="0.3">
      <c r="A36" s="18">
        <v>2013</v>
      </c>
      <c r="B36" s="2">
        <v>41.27</v>
      </c>
    </row>
    <row r="37" spans="1:2" x14ac:dyDescent="0.3">
      <c r="A37" s="18">
        <v>2014</v>
      </c>
      <c r="B37" s="2">
        <v>64.760000000000005</v>
      </c>
    </row>
    <row r="38" spans="1:2" x14ac:dyDescent="0.3">
      <c r="A38" s="18">
        <v>2015</v>
      </c>
      <c r="B38" s="2">
        <v>65.510000000000005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800"/>
  </sheetPr>
  <dimension ref="B1:J53"/>
  <sheetViews>
    <sheetView zoomScaleNormal="100" workbookViewId="0"/>
  </sheetViews>
  <sheetFormatPr defaultRowHeight="14.4" x14ac:dyDescent="0.3"/>
  <cols>
    <col min="1" max="1" width="5" customWidth="1"/>
    <col min="2" max="2" width="9.109375" customWidth="1"/>
  </cols>
  <sheetData>
    <row r="1" spans="2:9" x14ac:dyDescent="0.3">
      <c r="B1" t="s">
        <v>33</v>
      </c>
    </row>
    <row r="2" spans="2:9" x14ac:dyDescent="0.3">
      <c r="B2" t="s">
        <v>3</v>
      </c>
    </row>
    <row r="3" spans="2:9" x14ac:dyDescent="0.3">
      <c r="B3" t="s">
        <v>4</v>
      </c>
    </row>
    <row r="4" spans="2:9" x14ac:dyDescent="0.3">
      <c r="B4" t="s">
        <v>5</v>
      </c>
    </row>
    <row r="5" spans="2:9" x14ac:dyDescent="0.3">
      <c r="B5" t="s">
        <v>6</v>
      </c>
    </row>
    <row r="6" spans="2:9" x14ac:dyDescent="0.3">
      <c r="B6" t="s">
        <v>7</v>
      </c>
    </row>
    <row r="10" spans="2:9" x14ac:dyDescent="0.3">
      <c r="B10" t="s">
        <v>8</v>
      </c>
    </row>
    <row r="11" spans="2:9" ht="15" thickBot="1" x14ac:dyDescent="0.35"/>
    <row r="12" spans="2:9" x14ac:dyDescent="0.3">
      <c r="B12" s="4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pans="2:9" ht="15" thickBot="1" x14ac:dyDescent="0.35">
      <c r="B13" s="6" t="s">
        <v>17</v>
      </c>
      <c r="C13" s="7">
        <v>37</v>
      </c>
      <c r="D13" s="7">
        <v>0</v>
      </c>
      <c r="E13" s="7">
        <v>37</v>
      </c>
      <c r="F13" s="8">
        <v>14.16</v>
      </c>
      <c r="G13" s="8">
        <v>78.150000000000006</v>
      </c>
      <c r="H13" s="8">
        <v>44.251621621621624</v>
      </c>
      <c r="I13" s="8">
        <v>17.266543035836921</v>
      </c>
    </row>
    <row r="16" spans="2:9" x14ac:dyDescent="0.3">
      <c r="B16" t="s">
        <v>18</v>
      </c>
    </row>
    <row r="17" spans="2:10" ht="15" thickBot="1" x14ac:dyDescent="0.35"/>
    <row r="18" spans="2:10" x14ac:dyDescent="0.3">
      <c r="B18" s="9" t="s">
        <v>19</v>
      </c>
      <c r="C18" s="11">
        <v>0.17417417417417416</v>
      </c>
    </row>
    <row r="19" spans="2:10" x14ac:dyDescent="0.3">
      <c r="B19" s="3" t="s">
        <v>20</v>
      </c>
      <c r="C19" s="12">
        <v>116</v>
      </c>
    </row>
    <row r="20" spans="2:10" x14ac:dyDescent="0.3">
      <c r="B20" s="3" t="s">
        <v>21</v>
      </c>
      <c r="C20" s="12">
        <v>0</v>
      </c>
    </row>
    <row r="21" spans="2:10" x14ac:dyDescent="0.3">
      <c r="B21" s="3" t="s">
        <v>22</v>
      </c>
      <c r="C21" s="12">
        <v>0.13347081903836963</v>
      </c>
    </row>
    <row r="22" spans="2:10" ht="15" thickBot="1" x14ac:dyDescent="0.35">
      <c r="B22" s="10" t="s">
        <v>23</v>
      </c>
      <c r="C22" s="13">
        <v>0.05</v>
      </c>
    </row>
    <row r="23" spans="2:10" x14ac:dyDescent="0.3">
      <c r="B23" s="14" t="s">
        <v>24</v>
      </c>
    </row>
    <row r="25" spans="2:10" x14ac:dyDescent="0.3">
      <c r="B25" s="14" t="s">
        <v>25</v>
      </c>
    </row>
    <row r="26" spans="2:10" x14ac:dyDescent="0.3">
      <c r="B26" s="14" t="s">
        <v>26</v>
      </c>
    </row>
    <row r="27" spans="2:10" x14ac:dyDescent="0.3">
      <c r="B27" s="14" t="s">
        <v>27</v>
      </c>
    </row>
    <row r="28" spans="2:10" ht="15" customHeight="1" x14ac:dyDescent="0.3">
      <c r="B28" s="29" t="s">
        <v>28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29</v>
      </c>
    </row>
    <row r="33" spans="2:5" x14ac:dyDescent="0.3">
      <c r="B33" s="14" t="s">
        <v>30</v>
      </c>
      <c r="D33" s="15">
        <v>0.45014285714285762</v>
      </c>
    </row>
    <row r="34" spans="2:5" x14ac:dyDescent="0.3">
      <c r="B34" s="14" t="s">
        <v>31</v>
      </c>
      <c r="D34" s="16">
        <v>0.34445108695652205</v>
      </c>
      <c r="E34" s="17">
        <v>0.56569696969696981</v>
      </c>
    </row>
    <row r="53" spans="7:7" x14ac:dyDescent="0.3">
      <c r="G53" t="s">
        <v>32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155663">
              <controlPr defaultSize="0" print="0" autoFill="0" autoPict="0" macro="[1]!RelaunchCall">
                <anchor>
                  <from>
                    <xdr:col>2</xdr:col>
                    <xdr:colOff>45720</xdr:colOff>
                    <xdr:row>5</xdr:row>
                    <xdr:rowOff>0</xdr:rowOff>
                  </from>
                  <to>
                    <xdr:col>2</xdr:col>
                    <xdr:colOff>556260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Mann-Kendall trend tests_HID</vt:lpstr>
      <vt:lpstr>Mann-Kendall trend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2016-10-15T02:00:58Z</dcterms:created>
  <dcterms:modified xsi:type="dcterms:W3CDTF">2018-05-31T21:23:35Z</dcterms:modified>
</cp:coreProperties>
</file>