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28EB820C-37D6-427C-B8A1-97BE51A671A0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1_HID" sheetId="5" state="hidden" r:id="rId3"/>
    <sheet name="Mann-Kendall trend tests2_HID" sheetId="7" state="hidden" r:id="rId4"/>
    <sheet name="Mann-Kendall trend tests2" sheetId="6" r:id="rId5"/>
  </sheets>
  <externalReferences>
    <externalReference r:id="rId6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E35" i="1"/>
  <c r="F35" i="1"/>
  <c r="G35" i="1"/>
  <c r="I35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E40" i="1"/>
  <c r="F40" i="1"/>
  <c r="G40" i="1"/>
  <c r="I40" i="1"/>
  <c r="E41" i="1"/>
  <c r="F41" i="1"/>
  <c r="G41" i="1"/>
  <c r="I41" i="1"/>
  <c r="E42" i="1"/>
  <c r="F42" i="1"/>
  <c r="G42" i="1"/>
  <c r="I42" i="1"/>
  <c r="E43" i="1"/>
  <c r="F43" i="1"/>
  <c r="G43" i="1"/>
  <c r="I43" i="1"/>
  <c r="E44" i="1"/>
  <c r="F44" i="1"/>
  <c r="G44" i="1"/>
  <c r="I44" i="1"/>
  <c r="E45" i="1"/>
  <c r="F45" i="1"/>
  <c r="G45" i="1"/>
  <c r="I45" i="1"/>
  <c r="E46" i="1"/>
  <c r="F46" i="1"/>
  <c r="G46" i="1"/>
  <c r="I46" i="1"/>
  <c r="E47" i="1"/>
  <c r="F47" i="1"/>
  <c r="G47" i="1"/>
  <c r="I47" i="1"/>
  <c r="E48" i="1"/>
  <c r="F48" i="1"/>
  <c r="G48" i="1"/>
  <c r="I48" i="1"/>
  <c r="E49" i="1"/>
  <c r="F49" i="1"/>
  <c r="G49" i="1"/>
  <c r="I49" i="1"/>
  <c r="E50" i="1"/>
  <c r="F50" i="1"/>
  <c r="G50" i="1"/>
  <c r="I50" i="1"/>
  <c r="E51" i="1"/>
  <c r="F51" i="1"/>
  <c r="G51" i="1"/>
  <c r="I51" i="1"/>
  <c r="E52" i="1"/>
  <c r="F52" i="1"/>
  <c r="G52" i="1"/>
  <c r="I52" i="1"/>
  <c r="E53" i="1"/>
  <c r="F53" i="1"/>
  <c r="G53" i="1"/>
  <c r="I53" i="1"/>
  <c r="E54" i="1"/>
  <c r="F54" i="1"/>
  <c r="G54" i="1"/>
  <c r="I54" i="1"/>
  <c r="E55" i="1"/>
  <c r="F55" i="1"/>
  <c r="G55" i="1"/>
  <c r="I55" i="1"/>
  <c r="E56" i="1"/>
  <c r="F56" i="1"/>
  <c r="G56" i="1"/>
  <c r="I56" i="1"/>
  <c r="E57" i="1"/>
  <c r="F57" i="1"/>
  <c r="G57" i="1"/>
  <c r="I57" i="1"/>
  <c r="E58" i="1"/>
  <c r="F58" i="1"/>
  <c r="G58" i="1"/>
  <c r="I58" i="1"/>
  <c r="E59" i="1"/>
  <c r="F59" i="1"/>
  <c r="G59" i="1"/>
  <c r="I59" i="1"/>
  <c r="E60" i="1"/>
  <c r="F60" i="1"/>
  <c r="G60" i="1"/>
  <c r="I60" i="1"/>
  <c r="E61" i="1"/>
  <c r="F61" i="1"/>
  <c r="G61" i="1"/>
  <c r="I61" i="1"/>
  <c r="E62" i="1"/>
  <c r="F62" i="1"/>
  <c r="G62" i="1"/>
  <c r="I62" i="1"/>
  <c r="E63" i="1"/>
  <c r="F63" i="1"/>
  <c r="G63" i="1"/>
  <c r="I6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</calcChain>
</file>

<file path=xl/sharedStrings.xml><?xml version="1.0" encoding="utf-8"?>
<sst xmlns="http://schemas.openxmlformats.org/spreadsheetml/2006/main" count="47" uniqueCount="41">
  <si>
    <t xml:space="preserve"> Cod</t>
  </si>
  <si>
    <t xml:space="preserve"> Year</t>
  </si>
  <si>
    <t xml:space="preserve"> Maximum streamflow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</si>
  <si>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</si>
  <si>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</si>
  <si>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</si>
  <si>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</si>
  <si>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</si>
  <si>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</si>
  <si>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</si>
  <si>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</si>
  <si>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</si>
  <si>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</si>
  <si>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</si>
  <si>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</si>
  <si>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</si>
  <si>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</si>
  <si>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</si>
  <si>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</si>
  <si>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</si>
  <si>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</si>
  <si>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</si>
  <si>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exact p-value could not be computed. An approximation has been used to compute the p-value.</t>
  </si>
  <si>
    <t>Test interpretation:</t>
  </si>
  <si>
    <t>H0: There is no trend in the series</t>
  </si>
  <si>
    <t>Ha: There is a trend in the series</t>
  </si>
  <si>
    <t>The continuity correction has been applied.</t>
  </si>
  <si>
    <t>Sen's slope:</t>
  </si>
  <si>
    <t>Confidence interval:</t>
  </si>
  <si>
    <t xml:space="preserve"> </t>
  </si>
  <si>
    <t>Time series: Workbook = 76100000_MK.xlsx / Sheet = Plan1 / Range = Plan1!$E$1:$E$63 / 62 rows and 1 column</t>
  </si>
  <si>
    <t>Date data: Workbook = 76100000_MK.xlsx / Sheet = Plan1 / Range = Plan1!$B$1:$B$63 / 62 rows and 1 column</t>
  </si>
  <si>
    <t>As the computed p-value is greater than the significance level alpha=0.05, one cannot reject the null hypothesis H0.</t>
  </si>
  <si>
    <t>The risk to reject the null hypothesis H0 while it is true is 9.85%.</t>
  </si>
  <si>
    <r>
      <t>XLSTAT 2016.06.36438  - Mann-Kendall trend tests - Start time: 2016-10-29 at 6:42:28 PM / End time: 2016-10-29 at 6:42:28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</si>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</sst>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tests2_HID'!$A$2:$A$63</c:f>
              <c:numCache>
                <c:formatCode>General</c:formatCode>
                <c:ptCount val="62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</c:numCache>
            </c:numRef>
          </c:xVal>
          <c:yVal>
            <c:numRef>
              <c:f>'Mann-Kendall trend tests2_HID'!$B$2:$B$63</c:f>
              <c:numCache>
                <c:formatCode>0</c:formatCode>
                <c:ptCount val="62"/>
                <c:pt idx="0">
                  <c:v>35.799999999999997</c:v>
                </c:pt>
                <c:pt idx="1">
                  <c:v>47.06</c:v>
                </c:pt>
                <c:pt idx="2">
                  <c:v>106.68</c:v>
                </c:pt>
                <c:pt idx="3">
                  <c:v>62.06</c:v>
                </c:pt>
                <c:pt idx="4">
                  <c:v>42.1</c:v>
                </c:pt>
                <c:pt idx="5">
                  <c:v>31.18</c:v>
                </c:pt>
                <c:pt idx="6">
                  <c:v>73.17</c:v>
                </c:pt>
                <c:pt idx="7">
                  <c:v>89.41</c:v>
                </c:pt>
                <c:pt idx="8">
                  <c:v>47.24</c:v>
                </c:pt>
                <c:pt idx="9">
                  <c:v>104.84</c:v>
                </c:pt>
                <c:pt idx="10">
                  <c:v>15.73</c:v>
                </c:pt>
                <c:pt idx="11">
                  <c:v>61</c:v>
                </c:pt>
                <c:pt idx="12">
                  <c:v>26.85</c:v>
                </c:pt>
                <c:pt idx="13">
                  <c:v>67.34</c:v>
                </c:pt>
                <c:pt idx="14">
                  <c:v>102.32</c:v>
                </c:pt>
                <c:pt idx="15">
                  <c:v>17.13</c:v>
                </c:pt>
                <c:pt idx="16">
                  <c:v>52.08</c:v>
                </c:pt>
                <c:pt idx="17">
                  <c:v>51.41</c:v>
                </c:pt>
                <c:pt idx="18">
                  <c:v>59.89</c:v>
                </c:pt>
                <c:pt idx="19">
                  <c:v>111.71</c:v>
                </c:pt>
                <c:pt idx="20">
                  <c:v>94.71</c:v>
                </c:pt>
                <c:pt idx="21">
                  <c:v>46.12</c:v>
                </c:pt>
                <c:pt idx="22">
                  <c:v>53.54</c:v>
                </c:pt>
                <c:pt idx="23">
                  <c:v>60.24</c:v>
                </c:pt>
                <c:pt idx="24">
                  <c:v>56.58</c:v>
                </c:pt>
                <c:pt idx="25">
                  <c:v>29.17</c:v>
                </c:pt>
                <c:pt idx="26">
                  <c:v>71.239999999999995</c:v>
                </c:pt>
                <c:pt idx="27">
                  <c:v>41.44</c:v>
                </c:pt>
                <c:pt idx="28">
                  <c:v>26.38</c:v>
                </c:pt>
                <c:pt idx="29">
                  <c:v>124.52</c:v>
                </c:pt>
                <c:pt idx="30">
                  <c:v>100.24</c:v>
                </c:pt>
                <c:pt idx="31">
                  <c:v>133.72</c:v>
                </c:pt>
                <c:pt idx="32">
                  <c:v>90.31</c:v>
                </c:pt>
                <c:pt idx="33">
                  <c:v>107.68</c:v>
                </c:pt>
                <c:pt idx="34">
                  <c:v>100.25</c:v>
                </c:pt>
                <c:pt idx="35">
                  <c:v>48.4</c:v>
                </c:pt>
                <c:pt idx="36">
                  <c:v>42.69</c:v>
                </c:pt>
                <c:pt idx="37">
                  <c:v>94.43</c:v>
                </c:pt>
                <c:pt idx="38">
                  <c:v>36.479999999999997</c:v>
                </c:pt>
                <c:pt idx="39">
                  <c:v>64.06</c:v>
                </c:pt>
                <c:pt idx="40">
                  <c:v>79.16</c:v>
                </c:pt>
                <c:pt idx="41">
                  <c:v>79.19</c:v>
                </c:pt>
                <c:pt idx="42">
                  <c:v>51.96</c:v>
                </c:pt>
                <c:pt idx="43">
                  <c:v>48.17</c:v>
                </c:pt>
                <c:pt idx="44">
                  <c:v>78.459999999999994</c:v>
                </c:pt>
                <c:pt idx="45">
                  <c:v>106.41</c:v>
                </c:pt>
                <c:pt idx="46">
                  <c:v>60.97</c:v>
                </c:pt>
                <c:pt idx="47">
                  <c:v>65.260000000000005</c:v>
                </c:pt>
                <c:pt idx="48">
                  <c:v>92.06</c:v>
                </c:pt>
                <c:pt idx="49">
                  <c:v>135.84</c:v>
                </c:pt>
                <c:pt idx="50">
                  <c:v>87.84</c:v>
                </c:pt>
                <c:pt idx="51">
                  <c:v>28.34</c:v>
                </c:pt>
                <c:pt idx="52">
                  <c:v>65.75</c:v>
                </c:pt>
                <c:pt idx="53">
                  <c:v>53.52</c:v>
                </c:pt>
                <c:pt idx="54">
                  <c:v>61.38</c:v>
                </c:pt>
                <c:pt idx="55">
                  <c:v>86.43</c:v>
                </c:pt>
                <c:pt idx="56">
                  <c:v>83.97</c:v>
                </c:pt>
                <c:pt idx="57">
                  <c:v>49.61</c:v>
                </c:pt>
                <c:pt idx="58">
                  <c:v>47.5</c:v>
                </c:pt>
                <c:pt idx="59">
                  <c:v>66.23</c:v>
                </c:pt>
                <c:pt idx="60">
                  <c:v>105.66</c:v>
                </c:pt>
                <c:pt idx="61">
                  <c:v>97.19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7-4CEC-B30B-15C7D8CC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52448"/>
        <c:axId val="197493888"/>
      </c:scatterChart>
      <c:valAx>
        <c:axId val="197352448"/>
        <c:scaling>
          <c:orientation val="minMax"/>
          <c:max val="2020"/>
          <c:min val="195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97493888"/>
        <c:crosses val="autoZero"/>
        <c:crossBetween val="midCat"/>
      </c:valAx>
      <c:valAx>
        <c:axId val="197493888"/>
        <c:scaling>
          <c:orientation val="minMax"/>
          <c:max val="1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9735244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289562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0699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RefEditT,RefEdit0,Plan1!$E$1:$E$63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RefEditDate,RefEdit0,Plan1!$B$1:$B$63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83820</xdr:colOff>
          <xdr:row>5</xdr:row>
          <xdr:rowOff>0</xdr:rowOff>
        </xdr:from>
        <xdr:to>
          <xdr:col>2</xdr:col>
          <xdr:colOff>594360</xdr:colOff>
          <xdr:row>6</xdr:row>
          <xdr:rowOff>0</xdr:rowOff>
        </xdr:to>
        <xdr:sp macro="" textlink="">
          <xdr:nvSpPr>
            <xdr:cNvPr id="3073" name="BT289562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38</xdr:row>
      <xdr:rowOff>0</xdr:rowOff>
    </xdr:from>
    <xdr:to>
      <xdr:col>7</xdr:col>
      <xdr:colOff>0</xdr:colOff>
      <xdr:row>55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topLeftCell="A49" zoomScale="55" zoomScaleNormal="55" workbookViewId="0">
      <selection activeCell="G64" sqref="G64:L77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5.554687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35</v>
      </c>
      <c r="D1" t="s">
        <v>2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 x14ac:dyDescent="0.3">
      <c r="A2">
        <v>240</v>
      </c>
      <c r="B2">
        <v>1952</v>
      </c>
      <c r="C2" s="19">
        <v>19212</v>
      </c>
      <c r="D2">
        <v>321.89999999999998</v>
      </c>
      <c r="E2" s="18">
        <f>C2-DATE(YEAR(C2),1,0)</f>
        <v>219</v>
      </c>
      <c r="F2">
        <f>DATE(YEAR(C2)+1,1,1)-DATE(YEAR(C2),1,1)</f>
        <v>366</v>
      </c>
      <c r="G2">
        <f>E2*(2*PI()/F2)</f>
        <v>3.7596108805254902</v>
      </c>
      <c r="H2">
        <f>COS(G2)</f>
        <v>-0.81502833751681136</v>
      </c>
      <c r="I2">
        <f>SIN(G2)</f>
        <v>-0.57942109820456367</v>
      </c>
    </row>
    <row r="3" spans="1:9" x14ac:dyDescent="0.3">
      <c r="A3">
        <v>252</v>
      </c>
      <c r="B3">
        <v>1953</v>
      </c>
      <c r="C3" s="19">
        <v>19634</v>
      </c>
      <c r="D3">
        <v>1104.75</v>
      </c>
      <c r="E3" s="18">
        <f t="shared" ref="E3:E63" si="0">C3-DATE(YEAR(C3),1,0)</f>
        <v>275</v>
      </c>
      <c r="F3">
        <f t="shared" ref="F3:F63" si="1">DATE(YEAR(C3)+1,1,1)-DATE(YEAR(C3),1,1)</f>
        <v>365</v>
      </c>
      <c r="G3">
        <f t="shared" ref="G3:G63" si="2">E3*(2*PI()/F3)</f>
        <v>4.733906738285989</v>
      </c>
      <c r="H3">
        <f t="shared" ref="H3:H63" si="3">COS(G3)</f>
        <v>2.1516097436221345E-2</v>
      </c>
      <c r="I3">
        <f t="shared" ref="I3:I63" si="4">SIN(G3)</f>
        <v>-0.99976850197989087</v>
      </c>
    </row>
    <row r="4" spans="1:9" x14ac:dyDescent="0.3">
      <c r="A4">
        <v>264</v>
      </c>
      <c r="B4">
        <v>1954</v>
      </c>
      <c r="C4" s="19">
        <v>19927</v>
      </c>
      <c r="D4">
        <v>1564.1</v>
      </c>
      <c r="E4" s="18">
        <f t="shared" si="0"/>
        <v>203</v>
      </c>
      <c r="F4">
        <f t="shared" si="1"/>
        <v>365</v>
      </c>
      <c r="G4">
        <f t="shared" si="2"/>
        <v>3.494483883171112</v>
      </c>
      <c r="H4">
        <f t="shared" si="3"/>
        <v>-0.93837739174086432</v>
      </c>
      <c r="I4">
        <f t="shared" si="4"/>
        <v>-0.34561231267073284</v>
      </c>
    </row>
    <row r="5" spans="1:9" x14ac:dyDescent="0.3">
      <c r="A5">
        <v>276</v>
      </c>
      <c r="B5">
        <v>1955</v>
      </c>
      <c r="C5" s="19">
        <v>20245</v>
      </c>
      <c r="D5">
        <v>1842.75</v>
      </c>
      <c r="E5" s="18">
        <f t="shared" si="0"/>
        <v>156</v>
      </c>
      <c r="F5">
        <f t="shared" si="1"/>
        <v>365</v>
      </c>
      <c r="G5">
        <f t="shared" si="2"/>
        <v>2.6854161860822341</v>
      </c>
      <c r="H5">
        <f t="shared" si="3"/>
        <v>-0.89774339353423371</v>
      </c>
      <c r="I5">
        <f t="shared" si="4"/>
        <v>0.44051878435049502</v>
      </c>
    </row>
    <row r="6" spans="1:9" x14ac:dyDescent="0.3">
      <c r="A6">
        <v>288</v>
      </c>
      <c r="B6">
        <v>1956</v>
      </c>
      <c r="C6" s="19">
        <v>20550</v>
      </c>
      <c r="D6">
        <v>1424.02</v>
      </c>
      <c r="E6" s="18">
        <f t="shared" si="0"/>
        <v>96</v>
      </c>
      <c r="F6">
        <f t="shared" si="1"/>
        <v>366</v>
      </c>
      <c r="G6">
        <f t="shared" si="2"/>
        <v>1.6480486051618586</v>
      </c>
      <c r="H6">
        <f t="shared" si="3"/>
        <v>-7.717546212664618E-2</v>
      </c>
      <c r="I6">
        <f t="shared" si="4"/>
        <v>0.9970175264485267</v>
      </c>
    </row>
    <row r="7" spans="1:9" x14ac:dyDescent="0.3">
      <c r="A7">
        <v>300</v>
      </c>
      <c r="B7">
        <v>1957</v>
      </c>
      <c r="C7" s="19">
        <v>21014</v>
      </c>
      <c r="D7">
        <v>1104.75</v>
      </c>
      <c r="E7" s="18">
        <f t="shared" si="0"/>
        <v>194</v>
      </c>
      <c r="F7">
        <f t="shared" si="1"/>
        <v>365</v>
      </c>
      <c r="G7">
        <f t="shared" si="2"/>
        <v>3.3395560262817523</v>
      </c>
      <c r="H7">
        <f t="shared" si="3"/>
        <v>-0.98046916036163212</v>
      </c>
      <c r="I7">
        <f t="shared" si="4"/>
        <v>-0.19667288979357581</v>
      </c>
    </row>
    <row r="8" spans="1:9" x14ac:dyDescent="0.3">
      <c r="A8">
        <v>312</v>
      </c>
      <c r="B8">
        <v>1958</v>
      </c>
      <c r="C8" s="19">
        <v>21187</v>
      </c>
      <c r="D8">
        <v>1407.88</v>
      </c>
      <c r="E8" s="18">
        <f t="shared" si="0"/>
        <v>2</v>
      </c>
      <c r="F8">
        <f t="shared" si="1"/>
        <v>365</v>
      </c>
      <c r="G8">
        <f t="shared" si="2"/>
        <v>3.4428412642079922E-2</v>
      </c>
      <c r="H8">
        <f t="shared" si="3"/>
        <v>0.9994074007397048</v>
      </c>
      <c r="I8">
        <f t="shared" si="4"/>
        <v>3.4421611622745742E-2</v>
      </c>
    </row>
    <row r="9" spans="1:9" x14ac:dyDescent="0.3">
      <c r="A9">
        <v>324</v>
      </c>
      <c r="B9">
        <v>1959</v>
      </c>
      <c r="C9" s="19">
        <v>21729</v>
      </c>
      <c r="D9">
        <v>1386.59</v>
      </c>
      <c r="E9" s="18">
        <f t="shared" si="0"/>
        <v>179</v>
      </c>
      <c r="F9">
        <f t="shared" si="1"/>
        <v>365</v>
      </c>
      <c r="G9">
        <f t="shared" si="2"/>
        <v>3.0813429314661529</v>
      </c>
      <c r="H9">
        <f t="shared" si="3"/>
        <v>-0.99818553447185865</v>
      </c>
      <c r="I9">
        <f t="shared" si="4"/>
        <v>6.0213277365793468E-2</v>
      </c>
    </row>
    <row r="10" spans="1:9" x14ac:dyDescent="0.3">
      <c r="A10">
        <v>336</v>
      </c>
      <c r="B10">
        <v>1960</v>
      </c>
      <c r="C10" s="19">
        <v>22159</v>
      </c>
      <c r="D10">
        <v>922.16</v>
      </c>
      <c r="E10" s="18">
        <f t="shared" si="0"/>
        <v>244</v>
      </c>
      <c r="F10">
        <f t="shared" si="1"/>
        <v>366</v>
      </c>
      <c r="G10">
        <f t="shared" si="2"/>
        <v>4.1887902047863905</v>
      </c>
      <c r="H10">
        <f t="shared" si="3"/>
        <v>-0.50000000000000044</v>
      </c>
      <c r="I10">
        <f t="shared" si="4"/>
        <v>-0.86602540378443837</v>
      </c>
    </row>
    <row r="11" spans="1:9" x14ac:dyDescent="0.3">
      <c r="A11">
        <v>348</v>
      </c>
      <c r="B11">
        <v>1961</v>
      </c>
      <c r="C11" s="19">
        <v>22443</v>
      </c>
      <c r="D11">
        <v>1293.81</v>
      </c>
      <c r="E11" s="18">
        <f t="shared" si="0"/>
        <v>162</v>
      </c>
      <c r="F11">
        <f t="shared" si="1"/>
        <v>365</v>
      </c>
      <c r="G11">
        <f t="shared" si="2"/>
        <v>2.7887014240084738</v>
      </c>
      <c r="H11">
        <f t="shared" si="3"/>
        <v>-0.9383773917408641</v>
      </c>
      <c r="I11">
        <f t="shared" si="4"/>
        <v>0.3456123126707335</v>
      </c>
    </row>
    <row r="12" spans="1:9" x14ac:dyDescent="0.3">
      <c r="A12">
        <v>360</v>
      </c>
      <c r="B12">
        <v>1962</v>
      </c>
      <c r="C12" s="19">
        <v>22745</v>
      </c>
      <c r="D12">
        <v>202.14</v>
      </c>
      <c r="E12" s="18">
        <f t="shared" si="0"/>
        <v>99</v>
      </c>
      <c r="F12">
        <f t="shared" si="1"/>
        <v>365</v>
      </c>
      <c r="G12">
        <f t="shared" si="2"/>
        <v>1.7042064257829561</v>
      </c>
      <c r="H12">
        <f t="shared" si="3"/>
        <v>-0.13301470653419567</v>
      </c>
      <c r="I12">
        <f t="shared" si="4"/>
        <v>0.9911140639934547</v>
      </c>
    </row>
    <row r="13" spans="1:9" x14ac:dyDescent="0.3">
      <c r="A13">
        <v>372</v>
      </c>
      <c r="B13">
        <v>1963</v>
      </c>
      <c r="C13" s="19">
        <v>23280</v>
      </c>
      <c r="D13">
        <v>1168.32</v>
      </c>
      <c r="E13" s="18">
        <f t="shared" si="0"/>
        <v>269</v>
      </c>
      <c r="F13">
        <f t="shared" si="1"/>
        <v>365</v>
      </c>
      <c r="G13">
        <f t="shared" si="2"/>
        <v>4.6306215003597497</v>
      </c>
      <c r="H13">
        <f t="shared" si="3"/>
        <v>-8.1676395330422882E-2</v>
      </c>
      <c r="I13">
        <f t="shared" si="4"/>
        <v>-0.99665890175417005</v>
      </c>
    </row>
    <row r="14" spans="1:9" x14ac:dyDescent="0.3">
      <c r="A14">
        <v>384</v>
      </c>
      <c r="B14">
        <v>1964</v>
      </c>
      <c r="C14" s="19">
        <v>23622</v>
      </c>
      <c r="D14">
        <v>510.23</v>
      </c>
      <c r="E14" s="18">
        <f t="shared" si="0"/>
        <v>246</v>
      </c>
      <c r="F14">
        <f t="shared" si="1"/>
        <v>366</v>
      </c>
      <c r="G14">
        <f t="shared" si="2"/>
        <v>4.2231245507272632</v>
      </c>
      <c r="H14">
        <f t="shared" si="3"/>
        <v>-0.4699767430273199</v>
      </c>
      <c r="I14">
        <f t="shared" si="4"/>
        <v>-0.88267879832554752</v>
      </c>
    </row>
    <row r="15" spans="1:9" x14ac:dyDescent="0.3">
      <c r="A15">
        <v>396</v>
      </c>
      <c r="B15">
        <v>1965</v>
      </c>
      <c r="C15" s="19">
        <v>23996</v>
      </c>
      <c r="D15">
        <v>1429.43</v>
      </c>
      <c r="E15" s="18">
        <f t="shared" si="0"/>
        <v>254</v>
      </c>
      <c r="F15">
        <f t="shared" si="1"/>
        <v>365</v>
      </c>
      <c r="G15">
        <f t="shared" si="2"/>
        <v>4.3724084055441503</v>
      </c>
      <c r="H15">
        <f t="shared" si="3"/>
        <v>-0.33346877891818705</v>
      </c>
      <c r="I15">
        <f t="shared" si="4"/>
        <v>-0.94276114339042061</v>
      </c>
    </row>
    <row r="16" spans="1:9" x14ac:dyDescent="0.3">
      <c r="A16">
        <v>408</v>
      </c>
      <c r="B16">
        <v>1966</v>
      </c>
      <c r="C16" s="19">
        <v>24311</v>
      </c>
      <c r="D16">
        <v>1172.96</v>
      </c>
      <c r="E16" s="18">
        <f t="shared" si="0"/>
        <v>204</v>
      </c>
      <c r="F16">
        <f t="shared" si="1"/>
        <v>365</v>
      </c>
      <c r="G16">
        <f t="shared" si="2"/>
        <v>3.5116980894921519</v>
      </c>
      <c r="H16">
        <f t="shared" si="3"/>
        <v>-0.93228921317451352</v>
      </c>
      <c r="I16">
        <f t="shared" si="4"/>
        <v>-0.36171373072976698</v>
      </c>
    </row>
    <row r="17" spans="1:9" x14ac:dyDescent="0.3">
      <c r="A17">
        <v>423</v>
      </c>
      <c r="B17">
        <v>1968</v>
      </c>
      <c r="C17" s="19">
        <v>25149</v>
      </c>
      <c r="D17">
        <v>254.17</v>
      </c>
      <c r="E17" s="18">
        <f t="shared" si="0"/>
        <v>312</v>
      </c>
      <c r="F17">
        <f t="shared" si="1"/>
        <v>366</v>
      </c>
      <c r="G17">
        <f t="shared" si="2"/>
        <v>5.3561579667760411</v>
      </c>
      <c r="H17">
        <f t="shared" si="3"/>
        <v>0.60021428054836834</v>
      </c>
      <c r="I17">
        <f t="shared" si="4"/>
        <v>-0.79983924473971935</v>
      </c>
    </row>
    <row r="18" spans="1:9" x14ac:dyDescent="0.3">
      <c r="A18">
        <v>435</v>
      </c>
      <c r="B18">
        <v>1969</v>
      </c>
      <c r="C18" s="19">
        <v>25369</v>
      </c>
      <c r="D18">
        <v>854.57</v>
      </c>
      <c r="E18" s="18">
        <f t="shared" si="0"/>
        <v>166</v>
      </c>
      <c r="F18">
        <f t="shared" si="1"/>
        <v>365</v>
      </c>
      <c r="G18">
        <f t="shared" si="2"/>
        <v>2.8575582492926337</v>
      </c>
      <c r="H18">
        <f t="shared" si="3"/>
        <v>-0.95993268965974454</v>
      </c>
      <c r="I18">
        <f t="shared" si="4"/>
        <v>0.28023067519921629</v>
      </c>
    </row>
    <row r="19" spans="1:9" x14ac:dyDescent="0.3">
      <c r="A19">
        <v>447</v>
      </c>
      <c r="B19">
        <v>1970</v>
      </c>
      <c r="C19" s="19">
        <v>25694</v>
      </c>
      <c r="D19">
        <v>699.1</v>
      </c>
      <c r="E19" s="18">
        <f t="shared" si="0"/>
        <v>126</v>
      </c>
      <c r="F19">
        <f t="shared" si="1"/>
        <v>365</v>
      </c>
      <c r="G19">
        <f t="shared" si="2"/>
        <v>2.1689899964510353</v>
      </c>
      <c r="H19">
        <f t="shared" si="3"/>
        <v>-0.56315072427491863</v>
      </c>
      <c r="I19">
        <f t="shared" si="4"/>
        <v>0.82635419872390958</v>
      </c>
    </row>
    <row r="20" spans="1:9" x14ac:dyDescent="0.3">
      <c r="A20">
        <v>459</v>
      </c>
      <c r="B20">
        <v>1971</v>
      </c>
      <c r="C20" s="19">
        <v>26008</v>
      </c>
      <c r="D20">
        <v>1095.8900000000001</v>
      </c>
      <c r="E20" s="18">
        <f t="shared" si="0"/>
        <v>75</v>
      </c>
      <c r="F20">
        <f t="shared" si="1"/>
        <v>365</v>
      </c>
      <c r="G20">
        <f t="shared" si="2"/>
        <v>1.291065474077997</v>
      </c>
      <c r="H20">
        <f t="shared" si="3"/>
        <v>0.27609697309746906</v>
      </c>
      <c r="I20">
        <f t="shared" si="4"/>
        <v>0.96112978387230075</v>
      </c>
    </row>
    <row r="21" spans="1:9" x14ac:dyDescent="0.3">
      <c r="A21">
        <v>471</v>
      </c>
      <c r="B21">
        <v>1972</v>
      </c>
      <c r="C21" s="19">
        <v>26523</v>
      </c>
      <c r="D21">
        <v>1324.18</v>
      </c>
      <c r="E21" s="18">
        <f t="shared" si="0"/>
        <v>225</v>
      </c>
      <c r="F21">
        <f t="shared" si="1"/>
        <v>366</v>
      </c>
      <c r="G21">
        <f t="shared" si="2"/>
        <v>3.8626139183481065</v>
      </c>
      <c r="H21">
        <f t="shared" si="3"/>
        <v>-0.75113193087051988</v>
      </c>
      <c r="I21">
        <f t="shared" si="4"/>
        <v>-0.66015212067123186</v>
      </c>
    </row>
    <row r="22" spans="1:9" x14ac:dyDescent="0.3">
      <c r="A22">
        <v>483</v>
      </c>
      <c r="B22">
        <v>1973</v>
      </c>
      <c r="C22" s="19">
        <v>26787</v>
      </c>
      <c r="D22">
        <v>1402.53</v>
      </c>
      <c r="E22" s="18">
        <f t="shared" si="0"/>
        <v>123</v>
      </c>
      <c r="F22">
        <f t="shared" si="1"/>
        <v>365</v>
      </c>
      <c r="G22">
        <f t="shared" si="2"/>
        <v>2.1173473774879152</v>
      </c>
      <c r="H22">
        <f t="shared" si="3"/>
        <v>-0.51974381215551546</v>
      </c>
      <c r="I22">
        <f t="shared" si="4"/>
        <v>0.854322169749827</v>
      </c>
    </row>
    <row r="23" spans="1:9" x14ac:dyDescent="0.3">
      <c r="A23">
        <v>495</v>
      </c>
      <c r="B23">
        <v>1974</v>
      </c>
      <c r="C23" s="19">
        <v>27190</v>
      </c>
      <c r="D23">
        <v>922.16</v>
      </c>
      <c r="E23" s="18">
        <f t="shared" si="0"/>
        <v>161</v>
      </c>
      <c r="F23">
        <f t="shared" si="1"/>
        <v>365</v>
      </c>
      <c r="G23">
        <f t="shared" si="2"/>
        <v>2.7714872176874339</v>
      </c>
      <c r="H23">
        <f t="shared" si="3"/>
        <v>-0.9322892131745133</v>
      </c>
      <c r="I23">
        <f t="shared" si="4"/>
        <v>0.36171373072976765</v>
      </c>
    </row>
    <row r="24" spans="1:9" x14ac:dyDescent="0.3">
      <c r="A24">
        <v>507</v>
      </c>
      <c r="B24">
        <v>1975</v>
      </c>
      <c r="C24" s="19">
        <v>27651</v>
      </c>
      <c r="D24">
        <v>811.68</v>
      </c>
      <c r="E24" s="18">
        <f t="shared" si="0"/>
        <v>257</v>
      </c>
      <c r="F24">
        <f t="shared" si="1"/>
        <v>365</v>
      </c>
      <c r="G24">
        <f t="shared" si="2"/>
        <v>4.4240510245072704</v>
      </c>
      <c r="H24">
        <f t="shared" si="3"/>
        <v>-0.28435918728100362</v>
      </c>
      <c r="I24">
        <f t="shared" si="4"/>
        <v>-0.95871781698729641</v>
      </c>
    </row>
    <row r="25" spans="1:9" x14ac:dyDescent="0.3">
      <c r="A25">
        <v>519</v>
      </c>
      <c r="B25">
        <v>1976</v>
      </c>
      <c r="C25" s="19">
        <v>27832</v>
      </c>
      <c r="D25">
        <v>937.73</v>
      </c>
      <c r="E25" s="18">
        <f t="shared" si="0"/>
        <v>73</v>
      </c>
      <c r="F25">
        <f t="shared" si="1"/>
        <v>366</v>
      </c>
      <c r="G25">
        <f t="shared" si="2"/>
        <v>1.2532036268418301</v>
      </c>
      <c r="H25">
        <f t="shared" si="3"/>
        <v>0.3122805568857947</v>
      </c>
      <c r="I25">
        <f t="shared" si="4"/>
        <v>0.94998992299450102</v>
      </c>
    </row>
    <row r="26" spans="1:9" x14ac:dyDescent="0.3">
      <c r="A26">
        <v>531</v>
      </c>
      <c r="B26">
        <v>1977</v>
      </c>
      <c r="C26" s="19">
        <v>28328</v>
      </c>
      <c r="D26">
        <v>695.98</v>
      </c>
      <c r="E26" s="18">
        <f t="shared" si="0"/>
        <v>203</v>
      </c>
      <c r="F26">
        <f t="shared" si="1"/>
        <v>365</v>
      </c>
      <c r="G26">
        <f t="shared" si="2"/>
        <v>3.494483883171112</v>
      </c>
      <c r="H26">
        <f t="shared" si="3"/>
        <v>-0.93837739174086432</v>
      </c>
      <c r="I26">
        <f t="shared" si="4"/>
        <v>-0.34561231267073284</v>
      </c>
    </row>
    <row r="27" spans="1:9" x14ac:dyDescent="0.3">
      <c r="A27">
        <v>543</v>
      </c>
      <c r="B27">
        <v>1978</v>
      </c>
      <c r="C27" s="19">
        <v>28813</v>
      </c>
      <c r="D27">
        <v>1244.3699999999999</v>
      </c>
      <c r="E27" s="18">
        <f t="shared" si="0"/>
        <v>323</v>
      </c>
      <c r="F27">
        <f t="shared" si="1"/>
        <v>365</v>
      </c>
      <c r="G27">
        <f t="shared" si="2"/>
        <v>5.5601886416959072</v>
      </c>
      <c r="H27">
        <f t="shared" si="3"/>
        <v>0.749826401204568</v>
      </c>
      <c r="I27">
        <f t="shared" si="4"/>
        <v>-0.66163461824227898</v>
      </c>
    </row>
    <row r="28" spans="1:9" x14ac:dyDescent="0.3">
      <c r="A28">
        <v>555</v>
      </c>
      <c r="B28">
        <v>1979</v>
      </c>
      <c r="C28" s="19">
        <v>29134</v>
      </c>
      <c r="D28">
        <v>1293.81</v>
      </c>
      <c r="E28" s="18">
        <f t="shared" si="0"/>
        <v>279</v>
      </c>
      <c r="F28">
        <f t="shared" si="1"/>
        <v>365</v>
      </c>
      <c r="G28">
        <f t="shared" si="2"/>
        <v>4.8027635635701493</v>
      </c>
      <c r="H28">
        <f t="shared" si="3"/>
        <v>9.0251610031040694E-2</v>
      </c>
      <c r="I28">
        <f t="shared" si="4"/>
        <v>-0.99591899614717916</v>
      </c>
    </row>
    <row r="29" spans="1:9" x14ac:dyDescent="0.3">
      <c r="A29">
        <v>567</v>
      </c>
      <c r="B29">
        <v>1980</v>
      </c>
      <c r="C29" s="19">
        <v>29516</v>
      </c>
      <c r="D29">
        <v>1127.1400000000001</v>
      </c>
      <c r="E29" s="18">
        <f t="shared" si="0"/>
        <v>296</v>
      </c>
      <c r="F29">
        <f t="shared" si="1"/>
        <v>366</v>
      </c>
      <c r="G29">
        <f t="shared" si="2"/>
        <v>5.0814831992490639</v>
      </c>
      <c r="H29">
        <f t="shared" si="3"/>
        <v>0.36077079921678279</v>
      </c>
      <c r="I29">
        <f t="shared" si="4"/>
        <v>-0.93265450753882262</v>
      </c>
    </row>
    <row r="30" spans="1:9" x14ac:dyDescent="0.3">
      <c r="A30">
        <v>579</v>
      </c>
      <c r="B30">
        <v>1981</v>
      </c>
      <c r="C30" s="19">
        <v>29855</v>
      </c>
      <c r="D30">
        <v>343.04</v>
      </c>
      <c r="E30" s="18">
        <f t="shared" si="0"/>
        <v>269</v>
      </c>
      <c r="F30">
        <f t="shared" si="1"/>
        <v>365</v>
      </c>
      <c r="G30">
        <f t="shared" si="2"/>
        <v>4.6306215003597497</v>
      </c>
      <c r="H30">
        <f t="shared" si="3"/>
        <v>-8.1676395330422882E-2</v>
      </c>
      <c r="I30">
        <f t="shared" si="4"/>
        <v>-0.99665890175417005</v>
      </c>
    </row>
    <row r="31" spans="1:9" x14ac:dyDescent="0.3">
      <c r="A31">
        <v>591</v>
      </c>
      <c r="B31">
        <v>1982</v>
      </c>
      <c r="C31" s="19">
        <v>30247</v>
      </c>
      <c r="D31">
        <v>1456.72</v>
      </c>
      <c r="E31" s="18">
        <f t="shared" si="0"/>
        <v>296</v>
      </c>
      <c r="F31">
        <f t="shared" si="1"/>
        <v>365</v>
      </c>
      <c r="G31">
        <f t="shared" si="2"/>
        <v>5.0954050710278285</v>
      </c>
      <c r="H31">
        <f t="shared" si="3"/>
        <v>0.37371971479046839</v>
      </c>
      <c r="I31">
        <f t="shared" si="4"/>
        <v>-0.92754168357919686</v>
      </c>
    </row>
    <row r="32" spans="1:9" x14ac:dyDescent="0.3">
      <c r="A32">
        <v>603</v>
      </c>
      <c r="B32">
        <v>1983</v>
      </c>
      <c r="C32" s="19">
        <v>30376</v>
      </c>
      <c r="D32">
        <v>1035.4100000000001</v>
      </c>
      <c r="E32" s="18">
        <f t="shared" si="0"/>
        <v>60</v>
      </c>
      <c r="F32">
        <f t="shared" si="1"/>
        <v>365</v>
      </c>
      <c r="G32">
        <f t="shared" si="2"/>
        <v>1.0328523792623976</v>
      </c>
      <c r="H32">
        <f t="shared" si="3"/>
        <v>0.51237141212842374</v>
      </c>
      <c r="I32">
        <f t="shared" si="4"/>
        <v>0.85876395827580287</v>
      </c>
    </row>
    <row r="33" spans="1:9" x14ac:dyDescent="0.3">
      <c r="A33">
        <v>615</v>
      </c>
      <c r="B33">
        <v>1984</v>
      </c>
      <c r="C33" s="19">
        <v>30809</v>
      </c>
      <c r="D33">
        <v>2358.44</v>
      </c>
      <c r="E33" s="18">
        <f t="shared" si="0"/>
        <v>128</v>
      </c>
      <c r="F33">
        <f t="shared" si="1"/>
        <v>366</v>
      </c>
      <c r="G33">
        <f t="shared" si="2"/>
        <v>2.1973981402158116</v>
      </c>
      <c r="H33">
        <f t="shared" si="3"/>
        <v>-0.58639553337069561</v>
      </c>
      <c r="I33">
        <f t="shared" si="4"/>
        <v>0.81002486285477526</v>
      </c>
    </row>
    <row r="34" spans="1:9" x14ac:dyDescent="0.3">
      <c r="A34">
        <v>627</v>
      </c>
      <c r="B34">
        <v>1985</v>
      </c>
      <c r="C34" s="19">
        <v>31260</v>
      </c>
      <c r="D34">
        <v>1056.71</v>
      </c>
      <c r="E34" s="18">
        <f t="shared" si="0"/>
        <v>213</v>
      </c>
      <c r="F34">
        <f t="shared" si="1"/>
        <v>365</v>
      </c>
      <c r="G34">
        <f t="shared" si="2"/>
        <v>3.6666259463815116</v>
      </c>
      <c r="H34">
        <f t="shared" si="3"/>
        <v>-0.86530725436320632</v>
      </c>
      <c r="I34">
        <f t="shared" si="4"/>
        <v>-0.50124181344577512</v>
      </c>
    </row>
    <row r="35" spans="1:9" x14ac:dyDescent="0.3">
      <c r="A35">
        <v>639</v>
      </c>
      <c r="B35">
        <v>1986</v>
      </c>
      <c r="C35" s="19">
        <v>31743</v>
      </c>
      <c r="D35">
        <v>1523.85</v>
      </c>
      <c r="E35" s="18">
        <f t="shared" si="0"/>
        <v>331</v>
      </c>
      <c r="F35">
        <f t="shared" si="1"/>
        <v>365</v>
      </c>
      <c r="G35">
        <f t="shared" si="2"/>
        <v>5.6979022922642271</v>
      </c>
      <c r="H35">
        <f t="shared" si="3"/>
        <v>0.83355577183856955</v>
      </c>
      <c r="I35">
        <f t="shared" si="4"/>
        <v>-0.55243531316762029</v>
      </c>
    </row>
    <row r="36" spans="1:9" x14ac:dyDescent="0.3">
      <c r="A36">
        <v>651</v>
      </c>
      <c r="B36">
        <v>1987</v>
      </c>
      <c r="C36" s="19">
        <v>31987</v>
      </c>
      <c r="D36">
        <v>1413.25</v>
      </c>
      <c r="E36" s="18">
        <f t="shared" si="0"/>
        <v>210</v>
      </c>
      <c r="F36">
        <f t="shared" si="1"/>
        <v>365</v>
      </c>
      <c r="G36">
        <f t="shared" si="2"/>
        <v>3.614983327418392</v>
      </c>
      <c r="H36">
        <f t="shared" si="3"/>
        <v>-0.89002757643467678</v>
      </c>
      <c r="I36">
        <f t="shared" si="4"/>
        <v>-0.45590669350845858</v>
      </c>
    </row>
    <row r="37" spans="1:9" x14ac:dyDescent="0.3">
      <c r="A37">
        <v>663</v>
      </c>
      <c r="B37">
        <v>1988</v>
      </c>
      <c r="C37" s="19">
        <v>32412</v>
      </c>
      <c r="D37">
        <v>1225.01</v>
      </c>
      <c r="E37" s="18">
        <f t="shared" si="0"/>
        <v>270</v>
      </c>
      <c r="F37">
        <f t="shared" si="1"/>
        <v>366</v>
      </c>
      <c r="G37">
        <f t="shared" si="2"/>
        <v>4.6351367020177277</v>
      </c>
      <c r="H37">
        <f t="shared" si="3"/>
        <v>-7.717546212664643E-2</v>
      </c>
      <c r="I37">
        <f t="shared" si="4"/>
        <v>-0.9970175264485267</v>
      </c>
    </row>
    <row r="38" spans="1:9" x14ac:dyDescent="0.3">
      <c r="A38">
        <v>675</v>
      </c>
      <c r="B38">
        <v>1989</v>
      </c>
      <c r="C38" s="19">
        <v>32775</v>
      </c>
      <c r="D38">
        <v>895.41</v>
      </c>
      <c r="E38" s="18">
        <f t="shared" si="0"/>
        <v>267</v>
      </c>
      <c r="F38">
        <f t="shared" si="1"/>
        <v>365</v>
      </c>
      <c r="G38">
        <f t="shared" si="2"/>
        <v>4.59619308771767</v>
      </c>
      <c r="H38">
        <f t="shared" si="3"/>
        <v>-0.11593459959550066</v>
      </c>
      <c r="I38">
        <f t="shared" si="4"/>
        <v>-0.99325684926741431</v>
      </c>
    </row>
    <row r="39" spans="1:9" x14ac:dyDescent="0.3">
      <c r="A39">
        <v>687</v>
      </c>
      <c r="B39">
        <v>1990</v>
      </c>
      <c r="C39" s="19">
        <v>33138</v>
      </c>
      <c r="D39">
        <v>1360.32</v>
      </c>
      <c r="E39" s="18">
        <f t="shared" si="0"/>
        <v>265</v>
      </c>
      <c r="F39">
        <f t="shared" si="1"/>
        <v>365</v>
      </c>
      <c r="G39">
        <f t="shared" si="2"/>
        <v>4.5617646750755894</v>
      </c>
      <c r="H39">
        <f t="shared" si="3"/>
        <v>-0.15005539834465348</v>
      </c>
      <c r="I39">
        <f t="shared" si="4"/>
        <v>-0.98867759023234025</v>
      </c>
    </row>
    <row r="40" spans="1:9" x14ac:dyDescent="0.3">
      <c r="A40">
        <v>699</v>
      </c>
      <c r="B40">
        <v>1991</v>
      </c>
      <c r="C40" s="19">
        <v>33409</v>
      </c>
      <c r="D40">
        <v>659.4</v>
      </c>
      <c r="E40" s="18">
        <f t="shared" si="0"/>
        <v>171</v>
      </c>
      <c r="F40">
        <f t="shared" si="1"/>
        <v>365</v>
      </c>
      <c r="G40">
        <f t="shared" si="2"/>
        <v>2.9436292808978335</v>
      </c>
      <c r="H40">
        <f t="shared" si="3"/>
        <v>-0.98046916036163201</v>
      </c>
      <c r="I40">
        <f t="shared" si="4"/>
        <v>0.19667288979357647</v>
      </c>
    </row>
    <row r="41" spans="1:9" x14ac:dyDescent="0.3">
      <c r="A41">
        <v>711</v>
      </c>
      <c r="B41">
        <v>1992</v>
      </c>
      <c r="C41" s="19">
        <v>33708</v>
      </c>
      <c r="D41">
        <v>981.57</v>
      </c>
      <c r="E41" s="18">
        <f t="shared" si="0"/>
        <v>105</v>
      </c>
      <c r="F41">
        <f t="shared" si="1"/>
        <v>366</v>
      </c>
      <c r="G41">
        <f t="shared" si="2"/>
        <v>1.8025531618957829</v>
      </c>
      <c r="H41">
        <f t="shared" si="3"/>
        <v>-0.22968774213179541</v>
      </c>
      <c r="I41">
        <f t="shared" si="4"/>
        <v>0.97326437370038255</v>
      </c>
    </row>
    <row r="42" spans="1:9" x14ac:dyDescent="0.3">
      <c r="A42">
        <v>723</v>
      </c>
      <c r="B42">
        <v>1993</v>
      </c>
      <c r="C42" s="19">
        <v>34157</v>
      </c>
      <c r="D42">
        <v>2865.95</v>
      </c>
      <c r="E42" s="18">
        <f t="shared" si="0"/>
        <v>188</v>
      </c>
      <c r="F42">
        <f t="shared" si="1"/>
        <v>365</v>
      </c>
      <c r="G42">
        <f t="shared" si="2"/>
        <v>3.2362707883555126</v>
      </c>
      <c r="H42">
        <f t="shared" si="3"/>
        <v>-0.99552137241447525</v>
      </c>
      <c r="I42">
        <f t="shared" si="4"/>
        <v>-9.4536749817198881E-2</v>
      </c>
    </row>
    <row r="43" spans="1:9" x14ac:dyDescent="0.3">
      <c r="A43">
        <v>735</v>
      </c>
      <c r="B43">
        <v>1994</v>
      </c>
      <c r="C43" s="19">
        <v>34522</v>
      </c>
      <c r="D43">
        <v>1334.43</v>
      </c>
      <c r="E43" s="18">
        <f t="shared" si="0"/>
        <v>188</v>
      </c>
      <c r="F43">
        <f t="shared" si="1"/>
        <v>365</v>
      </c>
      <c r="G43">
        <f t="shared" si="2"/>
        <v>3.2362707883555126</v>
      </c>
      <c r="H43">
        <f t="shared" si="3"/>
        <v>-0.99552137241447525</v>
      </c>
      <c r="I43">
        <f t="shared" si="4"/>
        <v>-9.4536749817198881E-2</v>
      </c>
    </row>
    <row r="44" spans="1:9" x14ac:dyDescent="0.3">
      <c r="A44">
        <v>747</v>
      </c>
      <c r="B44">
        <v>1995</v>
      </c>
      <c r="C44" s="19">
        <v>34915</v>
      </c>
      <c r="D44">
        <v>1087.0899999999999</v>
      </c>
      <c r="E44" s="18">
        <f t="shared" si="0"/>
        <v>216</v>
      </c>
      <c r="F44">
        <f t="shared" si="1"/>
        <v>365</v>
      </c>
      <c r="G44">
        <f t="shared" si="2"/>
        <v>3.7182685653446317</v>
      </c>
      <c r="H44">
        <f t="shared" si="3"/>
        <v>-0.83827970521777451</v>
      </c>
      <c r="I44">
        <f t="shared" si="4"/>
        <v>-0.54524043854065074</v>
      </c>
    </row>
    <row r="45" spans="1:9" x14ac:dyDescent="0.3">
      <c r="A45">
        <v>759</v>
      </c>
      <c r="B45">
        <v>1996</v>
      </c>
      <c r="C45" s="19">
        <v>35106</v>
      </c>
      <c r="D45">
        <v>872.95</v>
      </c>
      <c r="E45" s="18">
        <f t="shared" si="0"/>
        <v>42</v>
      </c>
      <c r="F45">
        <f t="shared" si="1"/>
        <v>366</v>
      </c>
      <c r="G45">
        <f t="shared" si="2"/>
        <v>0.72102126475831319</v>
      </c>
      <c r="H45">
        <f t="shared" si="3"/>
        <v>0.75113193087051988</v>
      </c>
      <c r="I45">
        <f t="shared" si="4"/>
        <v>0.66015212067123175</v>
      </c>
    </row>
    <row r="46" spans="1:9" x14ac:dyDescent="0.3">
      <c r="A46">
        <v>771</v>
      </c>
      <c r="B46">
        <v>1997</v>
      </c>
      <c r="C46" s="19">
        <v>35718</v>
      </c>
      <c r="D46">
        <v>1344.74</v>
      </c>
      <c r="E46" s="18">
        <f t="shared" si="0"/>
        <v>288</v>
      </c>
      <c r="F46">
        <f t="shared" si="1"/>
        <v>365</v>
      </c>
      <c r="G46">
        <f t="shared" si="2"/>
        <v>4.9576914204595086</v>
      </c>
      <c r="H46">
        <f t="shared" si="3"/>
        <v>0.24284972209593494</v>
      </c>
      <c r="I46">
        <f t="shared" si="4"/>
        <v>-0.97006392185150725</v>
      </c>
    </row>
    <row r="47" spans="1:9" x14ac:dyDescent="0.3">
      <c r="A47">
        <v>783</v>
      </c>
      <c r="B47">
        <v>1998</v>
      </c>
      <c r="C47" s="19">
        <v>35898</v>
      </c>
      <c r="D47">
        <v>1191.69</v>
      </c>
      <c r="E47" s="18">
        <f t="shared" si="0"/>
        <v>103</v>
      </c>
      <c r="F47">
        <f t="shared" si="1"/>
        <v>365</v>
      </c>
      <c r="G47">
        <f t="shared" si="2"/>
        <v>1.773063251067116</v>
      </c>
      <c r="H47">
        <f t="shared" si="3"/>
        <v>-0.20089055513063506</v>
      </c>
      <c r="I47">
        <f t="shared" si="4"/>
        <v>0.97961369164549006</v>
      </c>
    </row>
    <row r="48" spans="1:9" x14ac:dyDescent="0.3">
      <c r="A48">
        <v>795</v>
      </c>
      <c r="B48">
        <v>1999</v>
      </c>
      <c r="C48" s="19">
        <v>36310</v>
      </c>
      <c r="D48">
        <v>1109.2</v>
      </c>
      <c r="E48" s="18">
        <f t="shared" si="0"/>
        <v>150</v>
      </c>
      <c r="F48">
        <f t="shared" si="1"/>
        <v>365</v>
      </c>
      <c r="G48">
        <f t="shared" si="2"/>
        <v>2.582130948155994</v>
      </c>
      <c r="H48">
        <f t="shared" si="3"/>
        <v>-0.84754092289283089</v>
      </c>
      <c r="I48">
        <f t="shared" si="4"/>
        <v>0.5307300481619337</v>
      </c>
    </row>
    <row r="49" spans="1:9" x14ac:dyDescent="0.3">
      <c r="A49">
        <v>807</v>
      </c>
      <c r="B49">
        <v>2000</v>
      </c>
      <c r="C49" s="19">
        <v>36685</v>
      </c>
      <c r="D49">
        <v>1039.6400000000001</v>
      </c>
      <c r="E49" s="18">
        <f t="shared" si="0"/>
        <v>160</v>
      </c>
      <c r="F49">
        <f t="shared" si="1"/>
        <v>366</v>
      </c>
      <c r="G49">
        <f t="shared" si="2"/>
        <v>2.7467476752697646</v>
      </c>
      <c r="H49">
        <f t="shared" si="3"/>
        <v>-0.923056206884176</v>
      </c>
      <c r="I49">
        <f t="shared" si="4"/>
        <v>0.38466509970700119</v>
      </c>
    </row>
    <row r="50" spans="1:9" x14ac:dyDescent="0.3">
      <c r="A50">
        <v>819</v>
      </c>
      <c r="B50">
        <v>2001</v>
      </c>
      <c r="C50" s="19">
        <v>37165</v>
      </c>
      <c r="D50">
        <v>1145.3</v>
      </c>
      <c r="E50" s="18">
        <f t="shared" si="0"/>
        <v>274</v>
      </c>
      <c r="F50">
        <f t="shared" si="1"/>
        <v>365</v>
      </c>
      <c r="G50">
        <f t="shared" si="2"/>
        <v>4.7166925319649495</v>
      </c>
      <c r="H50">
        <f t="shared" si="3"/>
        <v>4.3035382962438211E-3</v>
      </c>
      <c r="I50">
        <f t="shared" si="4"/>
        <v>-0.99999073973619013</v>
      </c>
    </row>
    <row r="51" spans="1:9" x14ac:dyDescent="0.3">
      <c r="A51">
        <v>831</v>
      </c>
      <c r="B51">
        <v>2002</v>
      </c>
      <c r="C51" s="19">
        <v>37538</v>
      </c>
      <c r="D51">
        <v>1324.18</v>
      </c>
      <c r="E51" s="18">
        <f t="shared" si="0"/>
        <v>282</v>
      </c>
      <c r="F51">
        <f t="shared" si="1"/>
        <v>365</v>
      </c>
      <c r="G51">
        <f t="shared" si="2"/>
        <v>4.8544061825332694</v>
      </c>
      <c r="H51">
        <f t="shared" si="3"/>
        <v>0.14154029521704301</v>
      </c>
      <c r="I51">
        <f t="shared" si="4"/>
        <v>-0.98993249508735304</v>
      </c>
    </row>
    <row r="52" spans="1:9" x14ac:dyDescent="0.3">
      <c r="A52">
        <v>843</v>
      </c>
      <c r="B52">
        <v>2003</v>
      </c>
      <c r="C52" s="19">
        <v>37971</v>
      </c>
      <c r="D52">
        <v>1882.62</v>
      </c>
      <c r="E52" s="18">
        <f t="shared" si="0"/>
        <v>350</v>
      </c>
      <c r="F52">
        <f t="shared" si="1"/>
        <v>365</v>
      </c>
      <c r="G52">
        <f t="shared" si="2"/>
        <v>6.0249722123639868</v>
      </c>
      <c r="H52">
        <f t="shared" si="3"/>
        <v>0.9668478136052775</v>
      </c>
      <c r="I52">
        <f t="shared" si="4"/>
        <v>-0.25535329511618721</v>
      </c>
    </row>
    <row r="53" spans="1:9" x14ac:dyDescent="0.3">
      <c r="A53">
        <v>855</v>
      </c>
      <c r="B53">
        <v>2004</v>
      </c>
      <c r="C53" s="19">
        <v>38302</v>
      </c>
      <c r="D53">
        <v>574.39</v>
      </c>
      <c r="E53" s="18">
        <f t="shared" si="0"/>
        <v>316</v>
      </c>
      <c r="F53">
        <f t="shared" si="1"/>
        <v>366</v>
      </c>
      <c r="G53">
        <f t="shared" si="2"/>
        <v>5.4248266586577847</v>
      </c>
      <c r="H53">
        <f t="shared" si="3"/>
        <v>0.65368047477200564</v>
      </c>
      <c r="I53">
        <f t="shared" si="4"/>
        <v>-0.75677066334646281</v>
      </c>
    </row>
    <row r="54" spans="1:9" x14ac:dyDescent="0.3">
      <c r="A54">
        <v>867</v>
      </c>
      <c r="B54">
        <v>2005</v>
      </c>
      <c r="C54" s="19">
        <v>38630</v>
      </c>
      <c r="D54">
        <v>1397.2</v>
      </c>
      <c r="E54" s="18">
        <f t="shared" si="0"/>
        <v>278</v>
      </c>
      <c r="F54">
        <f t="shared" si="1"/>
        <v>365</v>
      </c>
      <c r="G54">
        <f t="shared" si="2"/>
        <v>4.785549357249109</v>
      </c>
      <c r="H54">
        <f t="shared" si="3"/>
        <v>7.3095129898076872E-2</v>
      </c>
      <c r="I54">
        <f t="shared" si="4"/>
        <v>-0.9973249731081556</v>
      </c>
    </row>
    <row r="55" spans="1:9" x14ac:dyDescent="0.3">
      <c r="A55">
        <v>5</v>
      </c>
      <c r="B55">
        <v>2007</v>
      </c>
      <c r="C55" s="19">
        <v>39348</v>
      </c>
      <c r="D55">
        <v>828</v>
      </c>
      <c r="E55" s="18">
        <f t="shared" si="0"/>
        <v>266</v>
      </c>
      <c r="F55">
        <f t="shared" si="1"/>
        <v>365</v>
      </c>
      <c r="G55">
        <f t="shared" si="2"/>
        <v>4.5789788813966297</v>
      </c>
      <c r="H55">
        <f t="shared" si="3"/>
        <v>-0.13301470653419636</v>
      </c>
      <c r="I55">
        <f t="shared" si="4"/>
        <v>-0.99111406399345459</v>
      </c>
    </row>
    <row r="56" spans="1:9" x14ac:dyDescent="0.3">
      <c r="A56">
        <v>17</v>
      </c>
      <c r="B56">
        <v>2008</v>
      </c>
      <c r="C56" s="19">
        <v>39748</v>
      </c>
      <c r="D56">
        <v>708</v>
      </c>
      <c r="E56" s="18">
        <f t="shared" si="0"/>
        <v>301</v>
      </c>
      <c r="F56">
        <f t="shared" si="1"/>
        <v>366</v>
      </c>
      <c r="G56">
        <f t="shared" si="2"/>
        <v>5.1673190641012443</v>
      </c>
      <c r="H56">
        <f t="shared" si="3"/>
        <v>0.43939950965914132</v>
      </c>
      <c r="I56">
        <f t="shared" si="4"/>
        <v>-0.89829175155475305</v>
      </c>
    </row>
    <row r="57" spans="1:9" x14ac:dyDescent="0.3">
      <c r="A57">
        <v>29</v>
      </c>
      <c r="B57">
        <v>2009</v>
      </c>
      <c r="C57" s="19">
        <v>40035</v>
      </c>
      <c r="D57">
        <v>688</v>
      </c>
      <c r="E57" s="18">
        <f t="shared" si="0"/>
        <v>222</v>
      </c>
      <c r="F57">
        <f t="shared" si="1"/>
        <v>365</v>
      </c>
      <c r="G57">
        <f t="shared" si="2"/>
        <v>3.8215538032708714</v>
      </c>
      <c r="H57">
        <f t="shared" si="3"/>
        <v>-0.77759714697362714</v>
      </c>
      <c r="I57">
        <f t="shared" si="4"/>
        <v>-0.62876281459583416</v>
      </c>
    </row>
    <row r="58" spans="1:9" x14ac:dyDescent="0.3">
      <c r="A58">
        <v>42</v>
      </c>
      <c r="B58">
        <v>2010</v>
      </c>
      <c r="C58" s="19">
        <v>40372</v>
      </c>
      <c r="D58">
        <v>732</v>
      </c>
      <c r="E58" s="18">
        <f t="shared" si="0"/>
        <v>194</v>
      </c>
      <c r="F58">
        <f t="shared" si="1"/>
        <v>365</v>
      </c>
      <c r="G58">
        <f t="shared" si="2"/>
        <v>3.3395560262817523</v>
      </c>
      <c r="H58">
        <f t="shared" si="3"/>
        <v>-0.98046916036163212</v>
      </c>
      <c r="I58">
        <f t="shared" si="4"/>
        <v>-0.19667288979357581</v>
      </c>
    </row>
    <row r="59" spans="1:9" x14ac:dyDescent="0.3">
      <c r="A59">
        <v>52</v>
      </c>
      <c r="B59">
        <v>2011</v>
      </c>
      <c r="C59" s="19">
        <v>40765</v>
      </c>
      <c r="D59">
        <v>577.4</v>
      </c>
      <c r="E59" s="18">
        <f t="shared" si="0"/>
        <v>222</v>
      </c>
      <c r="F59">
        <f t="shared" si="1"/>
        <v>365</v>
      </c>
      <c r="G59">
        <f t="shared" si="2"/>
        <v>3.8215538032708714</v>
      </c>
      <c r="H59">
        <f t="shared" si="3"/>
        <v>-0.77759714697362714</v>
      </c>
      <c r="I59">
        <f t="shared" si="4"/>
        <v>-0.62876281459583416</v>
      </c>
    </row>
    <row r="60" spans="1:9" x14ac:dyDescent="0.3">
      <c r="A60">
        <v>64</v>
      </c>
      <c r="B60">
        <v>2012</v>
      </c>
      <c r="C60" s="19">
        <v>41185</v>
      </c>
      <c r="D60">
        <v>968</v>
      </c>
      <c r="E60" s="18">
        <f t="shared" si="0"/>
        <v>277</v>
      </c>
      <c r="F60">
        <f t="shared" si="1"/>
        <v>366</v>
      </c>
      <c r="G60">
        <f t="shared" si="2"/>
        <v>4.7553069128107799</v>
      </c>
      <c r="H60">
        <f t="shared" si="3"/>
        <v>4.2904758199554353E-2</v>
      </c>
      <c r="I60">
        <f t="shared" si="4"/>
        <v>-0.99907916689511533</v>
      </c>
    </row>
    <row r="61" spans="1:9" x14ac:dyDescent="0.3">
      <c r="A61">
        <v>76</v>
      </c>
      <c r="B61">
        <v>2013</v>
      </c>
      <c r="C61" s="19">
        <v>41590</v>
      </c>
      <c r="D61">
        <v>780</v>
      </c>
      <c r="E61" s="18">
        <f t="shared" si="0"/>
        <v>316</v>
      </c>
      <c r="F61">
        <f t="shared" si="1"/>
        <v>365</v>
      </c>
      <c r="G61">
        <f t="shared" si="2"/>
        <v>5.4396891974486277</v>
      </c>
      <c r="H61">
        <f t="shared" si="3"/>
        <v>0.66485539796428594</v>
      </c>
      <c r="I61">
        <f t="shared" si="4"/>
        <v>-0.74697208769655565</v>
      </c>
    </row>
    <row r="62" spans="1:9" x14ac:dyDescent="0.3">
      <c r="A62">
        <v>88</v>
      </c>
      <c r="B62">
        <v>2014</v>
      </c>
      <c r="C62" s="19">
        <v>41819</v>
      </c>
      <c r="D62">
        <v>812</v>
      </c>
      <c r="E62" s="18">
        <f t="shared" si="0"/>
        <v>180</v>
      </c>
      <c r="F62">
        <f t="shared" si="1"/>
        <v>365</v>
      </c>
      <c r="G62">
        <f t="shared" si="2"/>
        <v>3.0985571377871932</v>
      </c>
      <c r="H62">
        <f t="shared" si="3"/>
        <v>-0.99907411510222999</v>
      </c>
      <c r="I62">
        <f t="shared" si="4"/>
        <v>4.3022233004530591E-2</v>
      </c>
    </row>
    <row r="63" spans="1:9" x14ac:dyDescent="0.3">
      <c r="A63">
        <v>100</v>
      </c>
      <c r="B63">
        <v>2015</v>
      </c>
      <c r="C63" s="19">
        <v>42285</v>
      </c>
      <c r="D63">
        <v>1182.8</v>
      </c>
      <c r="E63" s="18">
        <f t="shared" si="0"/>
        <v>281</v>
      </c>
      <c r="F63">
        <f t="shared" si="1"/>
        <v>365</v>
      </c>
      <c r="G63">
        <f t="shared" si="2"/>
        <v>4.8371919762122291</v>
      </c>
      <c r="H63">
        <f t="shared" si="3"/>
        <v>0.12447926388678869</v>
      </c>
      <c r="I63">
        <f t="shared" si="4"/>
        <v>-0.99222220941793238</v>
      </c>
    </row>
    <row r="64" spans="1:9" ht="15" thickBot="1" x14ac:dyDescent="0.35"/>
    <row r="65" spans="7:12" ht="15" thickBot="1" x14ac:dyDescent="0.35">
      <c r="H65" s="20"/>
      <c r="I65" s="21"/>
      <c r="J65" s="22"/>
      <c r="K65" s="23"/>
      <c r="L65" s="24"/>
    </row>
    <row r="66" spans="7:12" ht="15" thickBot="1" x14ac:dyDescent="0.35">
      <c r="G66" s="22"/>
      <c r="H66" s="25"/>
      <c r="I66" s="26"/>
      <c r="J66" s="25"/>
      <c r="K66" s="27"/>
      <c r="L66" s="27"/>
    </row>
    <row r="71" spans="7:12" x14ac:dyDescent="0.3">
      <c r="J71" s="28"/>
    </row>
    <row r="72" spans="7:12" x14ac:dyDescent="0.3">
      <c r="J72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3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1942</v>
      </c>
      <c r="B2" s="2">
        <v>77.37</v>
      </c>
    </row>
    <row r="3" spans="1:2" x14ac:dyDescent="0.3">
      <c r="A3" s="18">
        <v>1943</v>
      </c>
      <c r="B3" s="2">
        <v>24.5</v>
      </c>
    </row>
    <row r="4" spans="1:2" x14ac:dyDescent="0.3">
      <c r="A4" s="18">
        <v>1944</v>
      </c>
      <c r="B4" s="2">
        <v>31.49</v>
      </c>
    </row>
    <row r="5" spans="1:2" x14ac:dyDescent="0.3">
      <c r="A5" s="18">
        <v>1945</v>
      </c>
      <c r="B5" s="2">
        <v>34.04</v>
      </c>
    </row>
    <row r="6" spans="1:2" x14ac:dyDescent="0.3">
      <c r="A6" s="18">
        <v>1946</v>
      </c>
      <c r="B6" s="2">
        <v>46.46</v>
      </c>
    </row>
    <row r="7" spans="1:2" x14ac:dyDescent="0.3">
      <c r="A7" s="18">
        <v>1947</v>
      </c>
      <c r="B7" s="2">
        <v>58.4</v>
      </c>
    </row>
    <row r="8" spans="1:2" x14ac:dyDescent="0.3">
      <c r="A8" s="18">
        <v>1948</v>
      </c>
      <c r="B8" s="2">
        <v>81.48</v>
      </c>
    </row>
    <row r="9" spans="1:2" x14ac:dyDescent="0.3">
      <c r="A9" s="18">
        <v>1949</v>
      </c>
      <c r="B9" s="2">
        <v>30.44</v>
      </c>
    </row>
    <row r="10" spans="1:2" x14ac:dyDescent="0.3">
      <c r="A10" s="18">
        <v>1950</v>
      </c>
      <c r="B10" s="2">
        <v>38.82</v>
      </c>
    </row>
    <row r="11" spans="1:2" x14ac:dyDescent="0.3">
      <c r="A11" s="18">
        <v>1951</v>
      </c>
      <c r="B11" s="2">
        <v>30.93</v>
      </c>
    </row>
    <row r="12" spans="1:2" x14ac:dyDescent="0.3">
      <c r="A12" s="18">
        <v>1952</v>
      </c>
      <c r="B12" s="2">
        <v>35.799999999999997</v>
      </c>
    </row>
    <row r="13" spans="1:2" x14ac:dyDescent="0.3">
      <c r="A13" s="18">
        <v>1953</v>
      </c>
      <c r="B13" s="2">
        <v>47.06</v>
      </c>
    </row>
    <row r="14" spans="1:2" x14ac:dyDescent="0.3">
      <c r="A14" s="18">
        <v>1954</v>
      </c>
      <c r="B14" s="2">
        <v>106.68</v>
      </c>
    </row>
    <row r="15" spans="1:2" x14ac:dyDescent="0.3">
      <c r="A15" s="18">
        <v>1955</v>
      </c>
      <c r="B15" s="2">
        <v>62.06</v>
      </c>
    </row>
    <row r="16" spans="1:2" x14ac:dyDescent="0.3">
      <c r="A16" s="18">
        <v>1956</v>
      </c>
      <c r="B16" s="2">
        <v>42.1</v>
      </c>
    </row>
    <row r="17" spans="1:2" x14ac:dyDescent="0.3">
      <c r="A17" s="18">
        <v>1957</v>
      </c>
      <c r="B17" s="2">
        <v>31.18</v>
      </c>
    </row>
    <row r="18" spans="1:2" x14ac:dyDescent="0.3">
      <c r="A18" s="18">
        <v>1958</v>
      </c>
      <c r="B18" s="2">
        <v>73.17</v>
      </c>
    </row>
    <row r="19" spans="1:2" x14ac:dyDescent="0.3">
      <c r="A19" s="18">
        <v>1959</v>
      </c>
      <c r="B19" s="2">
        <v>89.41</v>
      </c>
    </row>
    <row r="20" spans="1:2" x14ac:dyDescent="0.3">
      <c r="A20" s="18">
        <v>1960</v>
      </c>
      <c r="B20" s="2">
        <v>47.24</v>
      </c>
    </row>
    <row r="21" spans="1:2" x14ac:dyDescent="0.3">
      <c r="A21" s="18">
        <v>1961</v>
      </c>
      <c r="B21" s="2">
        <v>104.84</v>
      </c>
    </row>
    <row r="22" spans="1:2" x14ac:dyDescent="0.3">
      <c r="A22" s="18">
        <v>1962</v>
      </c>
      <c r="B22" s="2">
        <v>15.73</v>
      </c>
    </row>
    <row r="23" spans="1:2" x14ac:dyDescent="0.3">
      <c r="A23" s="18">
        <v>1963</v>
      </c>
      <c r="B23" s="2">
        <v>61</v>
      </c>
    </row>
    <row r="24" spans="1:2" x14ac:dyDescent="0.3">
      <c r="A24" s="18">
        <v>1964</v>
      </c>
      <c r="B24" s="2">
        <v>26.85</v>
      </c>
    </row>
    <row r="25" spans="1:2" x14ac:dyDescent="0.3">
      <c r="A25" s="18">
        <v>1965</v>
      </c>
      <c r="B25" s="2">
        <v>67.34</v>
      </c>
    </row>
    <row r="26" spans="1:2" x14ac:dyDescent="0.3">
      <c r="A26" s="18">
        <v>1966</v>
      </c>
      <c r="B26" s="2">
        <v>102.32</v>
      </c>
    </row>
    <row r="27" spans="1:2" x14ac:dyDescent="0.3">
      <c r="A27" s="18">
        <v>1968</v>
      </c>
      <c r="B27" s="2">
        <v>17.13</v>
      </c>
    </row>
    <row r="28" spans="1:2" x14ac:dyDescent="0.3">
      <c r="A28" s="18">
        <v>1969</v>
      </c>
      <c r="B28" s="2">
        <v>52.08</v>
      </c>
    </row>
    <row r="29" spans="1:2" x14ac:dyDescent="0.3">
      <c r="A29" s="18">
        <v>1970</v>
      </c>
      <c r="B29" s="2">
        <v>51.41</v>
      </c>
    </row>
    <row r="30" spans="1:2" x14ac:dyDescent="0.3">
      <c r="A30" s="18">
        <v>1971</v>
      </c>
      <c r="B30" s="2">
        <v>59.89</v>
      </c>
    </row>
    <row r="31" spans="1:2" x14ac:dyDescent="0.3">
      <c r="A31" s="18">
        <v>1972</v>
      </c>
      <c r="B31" s="2">
        <v>111.71</v>
      </c>
    </row>
    <row r="32" spans="1:2" x14ac:dyDescent="0.3">
      <c r="A32" s="18">
        <v>1973</v>
      </c>
      <c r="B32" s="2">
        <v>94.71</v>
      </c>
    </row>
    <row r="33" spans="1:2" x14ac:dyDescent="0.3">
      <c r="A33" s="18">
        <v>1974</v>
      </c>
      <c r="B33" s="2">
        <v>46.12</v>
      </c>
    </row>
    <row r="34" spans="1:2" x14ac:dyDescent="0.3">
      <c r="A34" s="18">
        <v>1975</v>
      </c>
      <c r="B34" s="2">
        <v>53.54</v>
      </c>
    </row>
    <row r="35" spans="1:2" x14ac:dyDescent="0.3">
      <c r="A35" s="18">
        <v>1976</v>
      </c>
      <c r="B35" s="2">
        <v>60.24</v>
      </c>
    </row>
    <row r="36" spans="1:2" x14ac:dyDescent="0.3">
      <c r="A36" s="18">
        <v>1977</v>
      </c>
      <c r="B36" s="2">
        <v>56.58</v>
      </c>
    </row>
    <row r="37" spans="1:2" x14ac:dyDescent="0.3">
      <c r="A37" s="18">
        <v>1978</v>
      </c>
      <c r="B37" s="2">
        <v>29.17</v>
      </c>
    </row>
    <row r="38" spans="1:2" x14ac:dyDescent="0.3">
      <c r="A38" s="18">
        <v>1979</v>
      </c>
      <c r="B38" s="2">
        <v>71.239999999999995</v>
      </c>
    </row>
    <row r="39" spans="1:2" x14ac:dyDescent="0.3">
      <c r="A39" s="18">
        <v>1980</v>
      </c>
      <c r="B39" s="2">
        <v>41.44</v>
      </c>
    </row>
    <row r="40" spans="1:2" x14ac:dyDescent="0.3">
      <c r="A40" s="18">
        <v>1981</v>
      </c>
      <c r="B40" s="2">
        <v>26.38</v>
      </c>
    </row>
    <row r="41" spans="1:2" x14ac:dyDescent="0.3">
      <c r="A41" s="18">
        <v>1982</v>
      </c>
      <c r="B41" s="2">
        <v>124.52</v>
      </c>
    </row>
    <row r="42" spans="1:2" x14ac:dyDescent="0.3">
      <c r="A42" s="18">
        <v>1983</v>
      </c>
      <c r="B42" s="2">
        <v>100.24</v>
      </c>
    </row>
    <row r="43" spans="1:2" x14ac:dyDescent="0.3">
      <c r="A43" s="18">
        <v>1984</v>
      </c>
      <c r="B43" s="2">
        <v>133.72</v>
      </c>
    </row>
    <row r="44" spans="1:2" x14ac:dyDescent="0.3">
      <c r="A44" s="18">
        <v>1985</v>
      </c>
      <c r="B44" s="2">
        <v>90.31</v>
      </c>
    </row>
    <row r="45" spans="1:2" x14ac:dyDescent="0.3">
      <c r="A45" s="18">
        <v>1986</v>
      </c>
      <c r="B45" s="2">
        <v>107.68</v>
      </c>
    </row>
    <row r="46" spans="1:2" x14ac:dyDescent="0.3">
      <c r="A46" s="18">
        <v>1987</v>
      </c>
      <c r="B46" s="2">
        <v>100.25</v>
      </c>
    </row>
    <row r="47" spans="1:2" x14ac:dyDescent="0.3">
      <c r="A47" s="18">
        <v>1988</v>
      </c>
      <c r="B47" s="2">
        <v>48.4</v>
      </c>
    </row>
    <row r="48" spans="1:2" x14ac:dyDescent="0.3">
      <c r="A48" s="18">
        <v>1989</v>
      </c>
      <c r="B48" s="2">
        <v>42.69</v>
      </c>
    </row>
    <row r="49" spans="1:2" x14ac:dyDescent="0.3">
      <c r="A49" s="18">
        <v>1990</v>
      </c>
      <c r="B49" s="2">
        <v>94.43</v>
      </c>
    </row>
    <row r="50" spans="1:2" x14ac:dyDescent="0.3">
      <c r="A50" s="18">
        <v>1991</v>
      </c>
      <c r="B50" s="2">
        <v>36.479999999999997</v>
      </c>
    </row>
    <row r="51" spans="1:2" x14ac:dyDescent="0.3">
      <c r="A51" s="18">
        <v>1992</v>
      </c>
      <c r="B51" s="2">
        <v>64.06</v>
      </c>
    </row>
    <row r="52" spans="1:2" x14ac:dyDescent="0.3">
      <c r="A52" s="18">
        <v>1993</v>
      </c>
      <c r="B52" s="2">
        <v>79.16</v>
      </c>
    </row>
    <row r="53" spans="1:2" x14ac:dyDescent="0.3">
      <c r="A53" s="18">
        <v>1994</v>
      </c>
      <c r="B53" s="2">
        <v>79.19</v>
      </c>
    </row>
    <row r="54" spans="1:2" x14ac:dyDescent="0.3">
      <c r="A54" s="18">
        <v>1995</v>
      </c>
      <c r="B54" s="2">
        <v>51.96</v>
      </c>
    </row>
    <row r="55" spans="1:2" x14ac:dyDescent="0.3">
      <c r="A55" s="18">
        <v>1996</v>
      </c>
      <c r="B55" s="2">
        <v>48.17</v>
      </c>
    </row>
    <row r="56" spans="1:2" x14ac:dyDescent="0.3">
      <c r="A56" s="18">
        <v>1997</v>
      </c>
      <c r="B56" s="2">
        <v>78.459999999999994</v>
      </c>
    </row>
    <row r="57" spans="1:2" x14ac:dyDescent="0.3">
      <c r="A57" s="18">
        <v>1998</v>
      </c>
      <c r="B57" s="2">
        <v>106.41</v>
      </c>
    </row>
    <row r="58" spans="1:2" x14ac:dyDescent="0.3">
      <c r="A58" s="18">
        <v>1999</v>
      </c>
      <c r="B58" s="2">
        <v>60.97</v>
      </c>
    </row>
    <row r="59" spans="1:2" x14ac:dyDescent="0.3">
      <c r="A59" s="18">
        <v>2000</v>
      </c>
      <c r="B59" s="2">
        <v>65.260000000000005</v>
      </c>
    </row>
    <row r="60" spans="1:2" x14ac:dyDescent="0.3">
      <c r="A60" s="18">
        <v>2001</v>
      </c>
      <c r="B60" s="2">
        <v>92.06</v>
      </c>
    </row>
    <row r="61" spans="1:2" x14ac:dyDescent="0.3">
      <c r="A61" s="18">
        <v>2002</v>
      </c>
      <c r="B61" s="2">
        <v>135.84</v>
      </c>
    </row>
    <row r="62" spans="1:2" x14ac:dyDescent="0.3">
      <c r="A62" s="18">
        <v>2003</v>
      </c>
      <c r="B62" s="2">
        <v>87.84</v>
      </c>
    </row>
    <row r="63" spans="1:2" x14ac:dyDescent="0.3">
      <c r="A63" s="18">
        <v>2004</v>
      </c>
      <c r="B63" s="2">
        <v>28.34</v>
      </c>
    </row>
    <row r="64" spans="1:2" x14ac:dyDescent="0.3">
      <c r="A64" s="18">
        <v>2005</v>
      </c>
      <c r="B64" s="2">
        <v>65.75</v>
      </c>
    </row>
    <row r="65" spans="1:2" x14ac:dyDescent="0.3">
      <c r="A65" s="18">
        <v>2007</v>
      </c>
      <c r="B65" s="2">
        <v>53.52</v>
      </c>
    </row>
    <row r="66" spans="1:2" x14ac:dyDescent="0.3">
      <c r="A66" s="18">
        <v>2008</v>
      </c>
      <c r="B66" s="2">
        <v>61.38</v>
      </c>
    </row>
    <row r="67" spans="1:2" x14ac:dyDescent="0.3">
      <c r="A67" s="18">
        <v>2009</v>
      </c>
      <c r="B67" s="2">
        <v>86.43</v>
      </c>
    </row>
    <row r="68" spans="1:2" x14ac:dyDescent="0.3">
      <c r="A68" s="18">
        <v>2010</v>
      </c>
      <c r="B68" s="2">
        <v>83.97</v>
      </c>
    </row>
    <row r="69" spans="1:2" x14ac:dyDescent="0.3">
      <c r="A69" s="18">
        <v>2011</v>
      </c>
      <c r="B69" s="2">
        <v>49.61</v>
      </c>
    </row>
    <row r="70" spans="1:2" x14ac:dyDescent="0.3">
      <c r="A70" s="18">
        <v>2012</v>
      </c>
      <c r="B70" s="2">
        <v>47.5</v>
      </c>
    </row>
    <row r="71" spans="1:2" x14ac:dyDescent="0.3">
      <c r="A71" s="18">
        <v>2013</v>
      </c>
      <c r="B71" s="2">
        <v>66.23</v>
      </c>
    </row>
    <row r="72" spans="1:2" x14ac:dyDescent="0.3">
      <c r="A72" s="18">
        <v>2014</v>
      </c>
      <c r="B72" s="2">
        <v>105.66</v>
      </c>
    </row>
    <row r="73" spans="1:2" x14ac:dyDescent="0.3">
      <c r="A73" s="18">
        <v>2015</v>
      </c>
      <c r="B73" s="2">
        <v>97.19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8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1947</v>
      </c>
      <c r="B2" s="2">
        <v>58.4</v>
      </c>
    </row>
    <row r="3" spans="1:2" x14ac:dyDescent="0.3">
      <c r="A3" s="18">
        <v>1948</v>
      </c>
      <c r="B3" s="2">
        <v>81.48</v>
      </c>
    </row>
    <row r="4" spans="1:2" x14ac:dyDescent="0.3">
      <c r="A4" s="18">
        <v>1949</v>
      </c>
      <c r="B4" s="2">
        <v>30.44</v>
      </c>
    </row>
    <row r="5" spans="1:2" x14ac:dyDescent="0.3">
      <c r="A5" s="18">
        <v>1950</v>
      </c>
      <c r="B5" s="2">
        <v>38.82</v>
      </c>
    </row>
    <row r="6" spans="1:2" x14ac:dyDescent="0.3">
      <c r="A6" s="18">
        <v>1951</v>
      </c>
      <c r="B6" s="2">
        <v>30.93</v>
      </c>
    </row>
    <row r="7" spans="1:2" x14ac:dyDescent="0.3">
      <c r="A7" s="18">
        <v>1952</v>
      </c>
      <c r="B7" s="2">
        <v>35.799999999999997</v>
      </c>
    </row>
    <row r="8" spans="1:2" x14ac:dyDescent="0.3">
      <c r="A8" s="18">
        <v>1953</v>
      </c>
      <c r="B8" s="2">
        <v>47.06</v>
      </c>
    </row>
    <row r="9" spans="1:2" x14ac:dyDescent="0.3">
      <c r="A9" s="18">
        <v>1954</v>
      </c>
      <c r="B9" s="2">
        <v>106.68</v>
      </c>
    </row>
    <row r="10" spans="1:2" x14ac:dyDescent="0.3">
      <c r="A10" s="18">
        <v>1955</v>
      </c>
      <c r="B10" s="2">
        <v>62.06</v>
      </c>
    </row>
    <row r="11" spans="1:2" x14ac:dyDescent="0.3">
      <c r="A11" s="18">
        <v>1956</v>
      </c>
      <c r="B11" s="2">
        <v>42.1</v>
      </c>
    </row>
    <row r="12" spans="1:2" x14ac:dyDescent="0.3">
      <c r="A12" s="18">
        <v>1957</v>
      </c>
      <c r="B12" s="2">
        <v>31.18</v>
      </c>
    </row>
    <row r="13" spans="1:2" x14ac:dyDescent="0.3">
      <c r="A13" s="18">
        <v>1958</v>
      </c>
      <c r="B13" s="2">
        <v>73.17</v>
      </c>
    </row>
    <row r="14" spans="1:2" x14ac:dyDescent="0.3">
      <c r="A14" s="18">
        <v>1959</v>
      </c>
      <c r="B14" s="2">
        <v>89.41</v>
      </c>
    </row>
    <row r="15" spans="1:2" x14ac:dyDescent="0.3">
      <c r="A15" s="18">
        <v>1960</v>
      </c>
      <c r="B15" s="2">
        <v>47.24</v>
      </c>
    </row>
    <row r="16" spans="1:2" x14ac:dyDescent="0.3">
      <c r="A16" s="18">
        <v>1961</v>
      </c>
      <c r="B16" s="2">
        <v>104.84</v>
      </c>
    </row>
    <row r="17" spans="1:2" x14ac:dyDescent="0.3">
      <c r="A17" s="18">
        <v>1962</v>
      </c>
      <c r="B17" s="2">
        <v>15.73</v>
      </c>
    </row>
    <row r="18" spans="1:2" x14ac:dyDescent="0.3">
      <c r="A18" s="18">
        <v>1963</v>
      </c>
      <c r="B18" s="2">
        <v>61</v>
      </c>
    </row>
    <row r="19" spans="1:2" x14ac:dyDescent="0.3">
      <c r="A19" s="18">
        <v>1964</v>
      </c>
      <c r="B19" s="2">
        <v>26.85</v>
      </c>
    </row>
    <row r="20" spans="1:2" x14ac:dyDescent="0.3">
      <c r="A20" s="18">
        <v>1965</v>
      </c>
      <c r="B20" s="2">
        <v>67.34</v>
      </c>
    </row>
    <row r="21" spans="1:2" x14ac:dyDescent="0.3">
      <c r="A21" s="18">
        <v>1966</v>
      </c>
      <c r="B21" s="2">
        <v>102.32</v>
      </c>
    </row>
    <row r="22" spans="1:2" x14ac:dyDescent="0.3">
      <c r="A22" s="18">
        <v>1968</v>
      </c>
      <c r="B22" s="2">
        <v>17.13</v>
      </c>
    </row>
    <row r="23" spans="1:2" x14ac:dyDescent="0.3">
      <c r="A23" s="18">
        <v>1969</v>
      </c>
      <c r="B23" s="2">
        <v>52.08</v>
      </c>
    </row>
    <row r="24" spans="1:2" x14ac:dyDescent="0.3">
      <c r="A24" s="18">
        <v>1970</v>
      </c>
      <c r="B24" s="2">
        <v>51.41</v>
      </c>
    </row>
    <row r="25" spans="1:2" x14ac:dyDescent="0.3">
      <c r="A25" s="18">
        <v>1971</v>
      </c>
      <c r="B25" s="2">
        <v>59.89</v>
      </c>
    </row>
    <row r="26" spans="1:2" x14ac:dyDescent="0.3">
      <c r="A26" s="18">
        <v>1972</v>
      </c>
      <c r="B26" s="2">
        <v>111.71</v>
      </c>
    </row>
    <row r="27" spans="1:2" x14ac:dyDescent="0.3">
      <c r="A27" s="18">
        <v>1973</v>
      </c>
      <c r="B27" s="2">
        <v>94.71</v>
      </c>
    </row>
    <row r="28" spans="1:2" x14ac:dyDescent="0.3">
      <c r="A28" s="18">
        <v>1974</v>
      </c>
      <c r="B28" s="2">
        <v>46.12</v>
      </c>
    </row>
    <row r="29" spans="1:2" x14ac:dyDescent="0.3">
      <c r="A29" s="18">
        <v>1975</v>
      </c>
      <c r="B29" s="2">
        <v>53.54</v>
      </c>
    </row>
    <row r="30" spans="1:2" x14ac:dyDescent="0.3">
      <c r="A30" s="18">
        <v>1976</v>
      </c>
      <c r="B30" s="2">
        <v>60.24</v>
      </c>
    </row>
    <row r="31" spans="1:2" x14ac:dyDescent="0.3">
      <c r="A31" s="18">
        <v>1977</v>
      </c>
      <c r="B31" s="2">
        <v>56.58</v>
      </c>
    </row>
    <row r="32" spans="1:2" x14ac:dyDescent="0.3">
      <c r="A32" s="18">
        <v>1978</v>
      </c>
      <c r="B32" s="2">
        <v>29.17</v>
      </c>
    </row>
    <row r="33" spans="1:2" x14ac:dyDescent="0.3">
      <c r="A33" s="18">
        <v>1979</v>
      </c>
      <c r="B33" s="2">
        <v>71.239999999999995</v>
      </c>
    </row>
    <row r="34" spans="1:2" x14ac:dyDescent="0.3">
      <c r="A34" s="18">
        <v>1980</v>
      </c>
      <c r="B34" s="2">
        <v>41.44</v>
      </c>
    </row>
    <row r="35" spans="1:2" x14ac:dyDescent="0.3">
      <c r="A35" s="18">
        <v>1981</v>
      </c>
      <c r="B35" s="2">
        <v>26.38</v>
      </c>
    </row>
    <row r="36" spans="1:2" x14ac:dyDescent="0.3">
      <c r="A36" s="18">
        <v>1982</v>
      </c>
      <c r="B36" s="2">
        <v>124.52</v>
      </c>
    </row>
    <row r="37" spans="1:2" x14ac:dyDescent="0.3">
      <c r="A37" s="18">
        <v>1983</v>
      </c>
      <c r="B37" s="2">
        <v>100.24</v>
      </c>
    </row>
    <row r="38" spans="1:2" x14ac:dyDescent="0.3">
      <c r="A38" s="18">
        <v>1984</v>
      </c>
      <c r="B38" s="2">
        <v>133.72</v>
      </c>
    </row>
    <row r="39" spans="1:2" x14ac:dyDescent="0.3">
      <c r="A39" s="18">
        <v>1985</v>
      </c>
      <c r="B39" s="2">
        <v>90.31</v>
      </c>
    </row>
    <row r="40" spans="1:2" x14ac:dyDescent="0.3">
      <c r="A40" s="18">
        <v>1986</v>
      </c>
      <c r="B40" s="2">
        <v>107.68</v>
      </c>
    </row>
    <row r="41" spans="1:2" x14ac:dyDescent="0.3">
      <c r="A41" s="18">
        <v>1987</v>
      </c>
      <c r="B41" s="2">
        <v>100.25</v>
      </c>
    </row>
    <row r="42" spans="1:2" x14ac:dyDescent="0.3">
      <c r="A42" s="18">
        <v>1988</v>
      </c>
      <c r="B42" s="2">
        <v>48.4</v>
      </c>
    </row>
    <row r="43" spans="1:2" x14ac:dyDescent="0.3">
      <c r="A43" s="18">
        <v>1989</v>
      </c>
      <c r="B43" s="2">
        <v>42.69</v>
      </c>
    </row>
    <row r="44" spans="1:2" x14ac:dyDescent="0.3">
      <c r="A44" s="18">
        <v>1990</v>
      </c>
      <c r="B44" s="2">
        <v>94.43</v>
      </c>
    </row>
    <row r="45" spans="1:2" x14ac:dyDescent="0.3">
      <c r="A45" s="18">
        <v>1991</v>
      </c>
      <c r="B45" s="2">
        <v>36.479999999999997</v>
      </c>
    </row>
    <row r="46" spans="1:2" x14ac:dyDescent="0.3">
      <c r="A46" s="18">
        <v>1992</v>
      </c>
      <c r="B46" s="2">
        <v>64.06</v>
      </c>
    </row>
    <row r="47" spans="1:2" x14ac:dyDescent="0.3">
      <c r="A47" s="18">
        <v>1993</v>
      </c>
      <c r="B47" s="2">
        <v>79.16</v>
      </c>
    </row>
    <row r="48" spans="1:2" x14ac:dyDescent="0.3">
      <c r="A48" s="18">
        <v>1994</v>
      </c>
      <c r="B48" s="2">
        <v>79.19</v>
      </c>
    </row>
    <row r="49" spans="1:2" x14ac:dyDescent="0.3">
      <c r="A49" s="18">
        <v>1995</v>
      </c>
      <c r="B49" s="2">
        <v>51.96</v>
      </c>
    </row>
    <row r="50" spans="1:2" x14ac:dyDescent="0.3">
      <c r="A50" s="18">
        <v>1996</v>
      </c>
      <c r="B50" s="2">
        <v>48.17</v>
      </c>
    </row>
    <row r="51" spans="1:2" x14ac:dyDescent="0.3">
      <c r="A51" s="18">
        <v>1997</v>
      </c>
      <c r="B51" s="2">
        <v>78.459999999999994</v>
      </c>
    </row>
    <row r="52" spans="1:2" x14ac:dyDescent="0.3">
      <c r="A52" s="18">
        <v>1998</v>
      </c>
      <c r="B52" s="2">
        <v>106.41</v>
      </c>
    </row>
    <row r="53" spans="1:2" x14ac:dyDescent="0.3">
      <c r="A53" s="18">
        <v>1999</v>
      </c>
      <c r="B53" s="2">
        <v>60.97</v>
      </c>
    </row>
    <row r="54" spans="1:2" x14ac:dyDescent="0.3">
      <c r="A54" s="18">
        <v>2000</v>
      </c>
      <c r="B54" s="2">
        <v>65.260000000000005</v>
      </c>
    </row>
    <row r="55" spans="1:2" x14ac:dyDescent="0.3">
      <c r="A55" s="18">
        <v>2001</v>
      </c>
      <c r="B55" s="2">
        <v>92.06</v>
      </c>
    </row>
    <row r="56" spans="1:2" x14ac:dyDescent="0.3">
      <c r="A56" s="18">
        <v>2002</v>
      </c>
      <c r="B56" s="2">
        <v>135.84</v>
      </c>
    </row>
    <row r="57" spans="1:2" x14ac:dyDescent="0.3">
      <c r="A57" s="18">
        <v>2003</v>
      </c>
      <c r="B57" s="2">
        <v>87.84</v>
      </c>
    </row>
    <row r="58" spans="1:2" x14ac:dyDescent="0.3">
      <c r="A58" s="18">
        <v>2004</v>
      </c>
      <c r="B58" s="2">
        <v>28.34</v>
      </c>
    </row>
    <row r="59" spans="1:2" x14ac:dyDescent="0.3">
      <c r="A59" s="18">
        <v>2005</v>
      </c>
      <c r="B59" s="2">
        <v>65.75</v>
      </c>
    </row>
    <row r="60" spans="1:2" x14ac:dyDescent="0.3">
      <c r="A60" s="18">
        <v>2007</v>
      </c>
      <c r="B60" s="2">
        <v>53.52</v>
      </c>
    </row>
    <row r="61" spans="1:2" x14ac:dyDescent="0.3">
      <c r="A61" s="18">
        <v>2008</v>
      </c>
      <c r="B61" s="2">
        <v>61.38</v>
      </c>
    </row>
    <row r="62" spans="1:2" x14ac:dyDescent="0.3">
      <c r="A62" s="18">
        <v>2009</v>
      </c>
      <c r="B62" s="2">
        <v>86.43</v>
      </c>
    </row>
    <row r="63" spans="1:2" x14ac:dyDescent="0.3">
      <c r="A63" s="18">
        <v>2010</v>
      </c>
      <c r="B63" s="2">
        <v>83.97</v>
      </c>
    </row>
    <row r="64" spans="1:2" x14ac:dyDescent="0.3">
      <c r="A64" s="18">
        <v>2011</v>
      </c>
      <c r="B64" s="2">
        <v>49.61</v>
      </c>
    </row>
    <row r="65" spans="1:2" x14ac:dyDescent="0.3">
      <c r="A65" s="18">
        <v>2012</v>
      </c>
      <c r="B65" s="2">
        <v>47.5</v>
      </c>
    </row>
    <row r="66" spans="1:2" x14ac:dyDescent="0.3">
      <c r="A66" s="18">
        <v>2013</v>
      </c>
      <c r="B66" s="2">
        <v>66.23</v>
      </c>
    </row>
    <row r="67" spans="1:2" x14ac:dyDescent="0.3">
      <c r="A67" s="18">
        <v>2014</v>
      </c>
      <c r="B67" s="2">
        <v>105.66</v>
      </c>
    </row>
    <row r="68" spans="1:2" x14ac:dyDescent="0.3">
      <c r="A68" s="18">
        <v>2015</v>
      </c>
      <c r="B68" s="2">
        <v>97.19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3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1952</v>
      </c>
      <c r="B2" s="2">
        <v>35.799999999999997</v>
      </c>
    </row>
    <row r="3" spans="1:2" x14ac:dyDescent="0.3">
      <c r="A3" s="18">
        <v>1953</v>
      </c>
      <c r="B3" s="2">
        <v>47.06</v>
      </c>
    </row>
    <row r="4" spans="1:2" x14ac:dyDescent="0.3">
      <c r="A4" s="18">
        <v>1954</v>
      </c>
      <c r="B4" s="2">
        <v>106.68</v>
      </c>
    </row>
    <row r="5" spans="1:2" x14ac:dyDescent="0.3">
      <c r="A5" s="18">
        <v>1955</v>
      </c>
      <c r="B5" s="2">
        <v>62.06</v>
      </c>
    </row>
    <row r="6" spans="1:2" x14ac:dyDescent="0.3">
      <c r="A6" s="18">
        <v>1956</v>
      </c>
      <c r="B6" s="2">
        <v>42.1</v>
      </c>
    </row>
    <row r="7" spans="1:2" x14ac:dyDescent="0.3">
      <c r="A7" s="18">
        <v>1957</v>
      </c>
      <c r="B7" s="2">
        <v>31.18</v>
      </c>
    </row>
    <row r="8" spans="1:2" x14ac:dyDescent="0.3">
      <c r="A8" s="18">
        <v>1958</v>
      </c>
      <c r="B8" s="2">
        <v>73.17</v>
      </c>
    </row>
    <row r="9" spans="1:2" x14ac:dyDescent="0.3">
      <c r="A9" s="18">
        <v>1959</v>
      </c>
      <c r="B9" s="2">
        <v>89.41</v>
      </c>
    </row>
    <row r="10" spans="1:2" x14ac:dyDescent="0.3">
      <c r="A10" s="18">
        <v>1960</v>
      </c>
      <c r="B10" s="2">
        <v>47.24</v>
      </c>
    </row>
    <row r="11" spans="1:2" x14ac:dyDescent="0.3">
      <c r="A11" s="18">
        <v>1961</v>
      </c>
      <c r="B11" s="2">
        <v>104.84</v>
      </c>
    </row>
    <row r="12" spans="1:2" x14ac:dyDescent="0.3">
      <c r="A12" s="18">
        <v>1962</v>
      </c>
      <c r="B12" s="2">
        <v>15.73</v>
      </c>
    </row>
    <row r="13" spans="1:2" x14ac:dyDescent="0.3">
      <c r="A13" s="18">
        <v>1963</v>
      </c>
      <c r="B13" s="2">
        <v>61</v>
      </c>
    </row>
    <row r="14" spans="1:2" x14ac:dyDescent="0.3">
      <c r="A14" s="18">
        <v>1964</v>
      </c>
      <c r="B14" s="2">
        <v>26.85</v>
      </c>
    </row>
    <row r="15" spans="1:2" x14ac:dyDescent="0.3">
      <c r="A15" s="18">
        <v>1965</v>
      </c>
      <c r="B15" s="2">
        <v>67.34</v>
      </c>
    </row>
    <row r="16" spans="1:2" x14ac:dyDescent="0.3">
      <c r="A16" s="18">
        <v>1966</v>
      </c>
      <c r="B16" s="2">
        <v>102.32</v>
      </c>
    </row>
    <row r="17" spans="1:2" x14ac:dyDescent="0.3">
      <c r="A17" s="18">
        <v>1968</v>
      </c>
      <c r="B17" s="2">
        <v>17.13</v>
      </c>
    </row>
    <row r="18" spans="1:2" x14ac:dyDescent="0.3">
      <c r="A18" s="18">
        <v>1969</v>
      </c>
      <c r="B18" s="2">
        <v>52.08</v>
      </c>
    </row>
    <row r="19" spans="1:2" x14ac:dyDescent="0.3">
      <c r="A19" s="18">
        <v>1970</v>
      </c>
      <c r="B19" s="2">
        <v>51.41</v>
      </c>
    </row>
    <row r="20" spans="1:2" x14ac:dyDescent="0.3">
      <c r="A20" s="18">
        <v>1971</v>
      </c>
      <c r="B20" s="2">
        <v>59.89</v>
      </c>
    </row>
    <row r="21" spans="1:2" x14ac:dyDescent="0.3">
      <c r="A21" s="18">
        <v>1972</v>
      </c>
      <c r="B21" s="2">
        <v>111.71</v>
      </c>
    </row>
    <row r="22" spans="1:2" x14ac:dyDescent="0.3">
      <c r="A22" s="18">
        <v>1973</v>
      </c>
      <c r="B22" s="2">
        <v>94.71</v>
      </c>
    </row>
    <row r="23" spans="1:2" x14ac:dyDescent="0.3">
      <c r="A23" s="18">
        <v>1974</v>
      </c>
      <c r="B23" s="2">
        <v>46.12</v>
      </c>
    </row>
    <row r="24" spans="1:2" x14ac:dyDescent="0.3">
      <c r="A24" s="18">
        <v>1975</v>
      </c>
      <c r="B24" s="2">
        <v>53.54</v>
      </c>
    </row>
    <row r="25" spans="1:2" x14ac:dyDescent="0.3">
      <c r="A25" s="18">
        <v>1976</v>
      </c>
      <c r="B25" s="2">
        <v>60.24</v>
      </c>
    </row>
    <row r="26" spans="1:2" x14ac:dyDescent="0.3">
      <c r="A26" s="18">
        <v>1977</v>
      </c>
      <c r="B26" s="2">
        <v>56.58</v>
      </c>
    </row>
    <row r="27" spans="1:2" x14ac:dyDescent="0.3">
      <c r="A27" s="18">
        <v>1978</v>
      </c>
      <c r="B27" s="2">
        <v>29.17</v>
      </c>
    </row>
    <row r="28" spans="1:2" x14ac:dyDescent="0.3">
      <c r="A28" s="18">
        <v>1979</v>
      </c>
      <c r="B28" s="2">
        <v>71.239999999999995</v>
      </c>
    </row>
    <row r="29" spans="1:2" x14ac:dyDescent="0.3">
      <c r="A29" s="18">
        <v>1980</v>
      </c>
      <c r="B29" s="2">
        <v>41.44</v>
      </c>
    </row>
    <row r="30" spans="1:2" x14ac:dyDescent="0.3">
      <c r="A30" s="18">
        <v>1981</v>
      </c>
      <c r="B30" s="2">
        <v>26.38</v>
      </c>
    </row>
    <row r="31" spans="1:2" x14ac:dyDescent="0.3">
      <c r="A31" s="18">
        <v>1982</v>
      </c>
      <c r="B31" s="2">
        <v>124.52</v>
      </c>
    </row>
    <row r="32" spans="1:2" x14ac:dyDescent="0.3">
      <c r="A32" s="18">
        <v>1983</v>
      </c>
      <c r="B32" s="2">
        <v>100.24</v>
      </c>
    </row>
    <row r="33" spans="1:2" x14ac:dyDescent="0.3">
      <c r="A33" s="18">
        <v>1984</v>
      </c>
      <c r="B33" s="2">
        <v>133.72</v>
      </c>
    </row>
    <row r="34" spans="1:2" x14ac:dyDescent="0.3">
      <c r="A34" s="18">
        <v>1985</v>
      </c>
      <c r="B34" s="2">
        <v>90.31</v>
      </c>
    </row>
    <row r="35" spans="1:2" x14ac:dyDescent="0.3">
      <c r="A35" s="18">
        <v>1986</v>
      </c>
      <c r="B35" s="2">
        <v>107.68</v>
      </c>
    </row>
    <row r="36" spans="1:2" x14ac:dyDescent="0.3">
      <c r="A36" s="18">
        <v>1987</v>
      </c>
      <c r="B36" s="2">
        <v>100.25</v>
      </c>
    </row>
    <row r="37" spans="1:2" x14ac:dyDescent="0.3">
      <c r="A37" s="18">
        <v>1988</v>
      </c>
      <c r="B37" s="2">
        <v>48.4</v>
      </c>
    </row>
    <row r="38" spans="1:2" x14ac:dyDescent="0.3">
      <c r="A38" s="18">
        <v>1989</v>
      </c>
      <c r="B38" s="2">
        <v>42.69</v>
      </c>
    </row>
    <row r="39" spans="1:2" x14ac:dyDescent="0.3">
      <c r="A39" s="18">
        <v>1990</v>
      </c>
      <c r="B39" s="2">
        <v>94.43</v>
      </c>
    </row>
    <row r="40" spans="1:2" x14ac:dyDescent="0.3">
      <c r="A40" s="18">
        <v>1991</v>
      </c>
      <c r="B40" s="2">
        <v>36.479999999999997</v>
      </c>
    </row>
    <row r="41" spans="1:2" x14ac:dyDescent="0.3">
      <c r="A41" s="18">
        <v>1992</v>
      </c>
      <c r="B41" s="2">
        <v>64.06</v>
      </c>
    </row>
    <row r="42" spans="1:2" x14ac:dyDescent="0.3">
      <c r="A42" s="18">
        <v>1993</v>
      </c>
      <c r="B42" s="2">
        <v>79.16</v>
      </c>
    </row>
    <row r="43" spans="1:2" x14ac:dyDescent="0.3">
      <c r="A43" s="18">
        <v>1994</v>
      </c>
      <c r="B43" s="2">
        <v>79.19</v>
      </c>
    </row>
    <row r="44" spans="1:2" x14ac:dyDescent="0.3">
      <c r="A44" s="18">
        <v>1995</v>
      </c>
      <c r="B44" s="2">
        <v>51.96</v>
      </c>
    </row>
    <row r="45" spans="1:2" x14ac:dyDescent="0.3">
      <c r="A45" s="18">
        <v>1996</v>
      </c>
      <c r="B45" s="2">
        <v>48.17</v>
      </c>
    </row>
    <row r="46" spans="1:2" x14ac:dyDescent="0.3">
      <c r="A46" s="18">
        <v>1997</v>
      </c>
      <c r="B46" s="2">
        <v>78.459999999999994</v>
      </c>
    </row>
    <row r="47" spans="1:2" x14ac:dyDescent="0.3">
      <c r="A47" s="18">
        <v>1998</v>
      </c>
      <c r="B47" s="2">
        <v>106.41</v>
      </c>
    </row>
    <row r="48" spans="1:2" x14ac:dyDescent="0.3">
      <c r="A48" s="18">
        <v>1999</v>
      </c>
      <c r="B48" s="2">
        <v>60.97</v>
      </c>
    </row>
    <row r="49" spans="1:2" x14ac:dyDescent="0.3">
      <c r="A49" s="18">
        <v>2000</v>
      </c>
      <c r="B49" s="2">
        <v>65.260000000000005</v>
      </c>
    </row>
    <row r="50" spans="1:2" x14ac:dyDescent="0.3">
      <c r="A50" s="18">
        <v>2001</v>
      </c>
      <c r="B50" s="2">
        <v>92.06</v>
      </c>
    </row>
    <row r="51" spans="1:2" x14ac:dyDescent="0.3">
      <c r="A51" s="18">
        <v>2002</v>
      </c>
      <c r="B51" s="2">
        <v>135.84</v>
      </c>
    </row>
    <row r="52" spans="1:2" x14ac:dyDescent="0.3">
      <c r="A52" s="18">
        <v>2003</v>
      </c>
      <c r="B52" s="2">
        <v>87.84</v>
      </c>
    </row>
    <row r="53" spans="1:2" x14ac:dyDescent="0.3">
      <c r="A53" s="18">
        <v>2004</v>
      </c>
      <c r="B53" s="2">
        <v>28.34</v>
      </c>
    </row>
    <row r="54" spans="1:2" x14ac:dyDescent="0.3">
      <c r="A54" s="18">
        <v>2005</v>
      </c>
      <c r="B54" s="2">
        <v>65.75</v>
      </c>
    </row>
    <row r="55" spans="1:2" x14ac:dyDescent="0.3">
      <c r="A55" s="18">
        <v>2007</v>
      </c>
      <c r="B55" s="2">
        <v>53.52</v>
      </c>
    </row>
    <row r="56" spans="1:2" x14ac:dyDescent="0.3">
      <c r="A56" s="18">
        <v>2008</v>
      </c>
      <c r="B56" s="2">
        <v>61.38</v>
      </c>
    </row>
    <row r="57" spans="1:2" x14ac:dyDescent="0.3">
      <c r="A57" s="18">
        <v>2009</v>
      </c>
      <c r="B57" s="2">
        <v>86.43</v>
      </c>
    </row>
    <row r="58" spans="1:2" x14ac:dyDescent="0.3">
      <c r="A58" s="18">
        <v>2010</v>
      </c>
      <c r="B58" s="2">
        <v>83.97</v>
      </c>
    </row>
    <row r="59" spans="1:2" x14ac:dyDescent="0.3">
      <c r="A59" s="18">
        <v>2011</v>
      </c>
      <c r="B59" s="2">
        <v>49.61</v>
      </c>
    </row>
    <row r="60" spans="1:2" x14ac:dyDescent="0.3">
      <c r="A60" s="18">
        <v>2012</v>
      </c>
      <c r="B60" s="2">
        <v>47.5</v>
      </c>
    </row>
    <row r="61" spans="1:2" x14ac:dyDescent="0.3">
      <c r="A61" s="18">
        <v>2013</v>
      </c>
      <c r="B61" s="2">
        <v>66.23</v>
      </c>
    </row>
    <row r="62" spans="1:2" x14ac:dyDescent="0.3">
      <c r="A62" s="18">
        <v>2014</v>
      </c>
      <c r="B62" s="2">
        <v>105.66</v>
      </c>
    </row>
    <row r="63" spans="1:2" x14ac:dyDescent="0.3">
      <c r="A63" s="18">
        <v>2015</v>
      </c>
      <c r="B63" s="2">
        <v>97.19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800"/>
  </sheetPr>
  <dimension ref="B1:J55"/>
  <sheetViews>
    <sheetView zoomScaleNormal="100" workbookViewId="0"/>
  </sheetViews>
  <sheetFormatPr defaultRowHeight="14.4" x14ac:dyDescent="0.3"/>
  <cols>
    <col min="1" max="1" width="4.88671875" customWidth="1"/>
    <col min="2" max="2" width="9" customWidth="1"/>
    <col min="3" max="3" width="9.44140625" bestFit="1" customWidth="1"/>
  </cols>
  <sheetData>
    <row r="1" spans="2:9" x14ac:dyDescent="0.3">
      <c r="B1" t="s">
        <v>34</v>
      </c>
    </row>
    <row r="2" spans="2:9" x14ac:dyDescent="0.3">
      <c r="B2" t="s">
        <v>30</v>
      </c>
    </row>
    <row r="3" spans="2:9" x14ac:dyDescent="0.3">
      <c r="B3" t="s">
        <v>31</v>
      </c>
    </row>
    <row r="4" spans="2:9" x14ac:dyDescent="0.3">
      <c r="B4" t="s">
        <v>3</v>
      </c>
    </row>
    <row r="5" spans="2:9" x14ac:dyDescent="0.3">
      <c r="B5" t="s">
        <v>4</v>
      </c>
    </row>
    <row r="6" spans="2:9" x14ac:dyDescent="0.3">
      <c r="B6" t="s">
        <v>5</v>
      </c>
    </row>
    <row r="10" spans="2:9" x14ac:dyDescent="0.3">
      <c r="B10" t="s">
        <v>6</v>
      </c>
    </row>
    <row r="11" spans="2:9" ht="15" thickBot="1" x14ac:dyDescent="0.35"/>
    <row r="12" spans="2:9" x14ac:dyDescent="0.3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13</v>
      </c>
      <c r="I12" s="5" t="s">
        <v>14</v>
      </c>
    </row>
    <row r="13" spans="2:9" ht="15" thickBot="1" x14ac:dyDescent="0.35">
      <c r="B13" s="6" t="s">
        <v>15</v>
      </c>
      <c r="C13" s="7">
        <v>62</v>
      </c>
      <c r="D13" s="7">
        <v>0</v>
      </c>
      <c r="E13" s="7">
        <v>62</v>
      </c>
      <c r="F13" s="8">
        <v>15.73</v>
      </c>
      <c r="G13" s="8">
        <v>135.84</v>
      </c>
      <c r="H13" s="8">
        <v>68.67903225806451</v>
      </c>
      <c r="I13" s="8">
        <v>29.068544641462751</v>
      </c>
    </row>
    <row r="16" spans="2:9" x14ac:dyDescent="0.3">
      <c r="B16" t="s">
        <v>16</v>
      </c>
    </row>
    <row r="17" spans="2:10" ht="15" thickBot="1" x14ac:dyDescent="0.35"/>
    <row r="18" spans="2:10" x14ac:dyDescent="0.3">
      <c r="B18" s="9" t="s">
        <v>17</v>
      </c>
      <c r="C18" s="11">
        <v>0.14436805922792173</v>
      </c>
    </row>
    <row r="19" spans="2:10" x14ac:dyDescent="0.3">
      <c r="B19" s="3" t="s">
        <v>18</v>
      </c>
      <c r="C19" s="12">
        <v>273</v>
      </c>
    </row>
    <row r="20" spans="2:10" x14ac:dyDescent="0.3">
      <c r="B20" s="3" t="s">
        <v>19</v>
      </c>
      <c r="C20" s="12">
        <v>27104.333333333332</v>
      </c>
    </row>
    <row r="21" spans="2:10" x14ac:dyDescent="0.3">
      <c r="B21" s="3" t="s">
        <v>20</v>
      </c>
      <c r="C21" s="12">
        <v>9.8503926311254708E-2</v>
      </c>
    </row>
    <row r="22" spans="2:10" ht="15" thickBot="1" x14ac:dyDescent="0.35">
      <c r="B22" s="10" t="s">
        <v>21</v>
      </c>
      <c r="C22" s="13">
        <v>0.05</v>
      </c>
    </row>
    <row r="23" spans="2:10" x14ac:dyDescent="0.3">
      <c r="B23" s="14" t="s">
        <v>22</v>
      </c>
    </row>
    <row r="25" spans="2:10" x14ac:dyDescent="0.3">
      <c r="B25" s="14" t="s">
        <v>23</v>
      </c>
    </row>
    <row r="26" spans="2:10" x14ac:dyDescent="0.3">
      <c r="B26" s="14" t="s">
        <v>24</v>
      </c>
    </row>
    <row r="27" spans="2:10" x14ac:dyDescent="0.3">
      <c r="B27" s="14" t="s">
        <v>25</v>
      </c>
    </row>
    <row r="28" spans="2:10" ht="15" customHeight="1" x14ac:dyDescent="0.3">
      <c r="B28" s="29" t="s">
        <v>32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33</v>
      </c>
    </row>
    <row r="33" spans="2:5" x14ac:dyDescent="0.3">
      <c r="B33" s="14" t="s">
        <v>26</v>
      </c>
    </row>
    <row r="35" spans="2:5" x14ac:dyDescent="0.3">
      <c r="B35" s="14" t="s">
        <v>27</v>
      </c>
      <c r="D35" s="15">
        <v>0.3544230769230769</v>
      </c>
    </row>
    <row r="36" spans="2:5" x14ac:dyDescent="0.3">
      <c r="B36" s="14" t="s">
        <v>28</v>
      </c>
      <c r="D36" s="16">
        <v>0.21429166666666666</v>
      </c>
      <c r="E36" s="17">
        <v>0.4620790020790021</v>
      </c>
    </row>
    <row r="55" spans="7:7" x14ac:dyDescent="0.3">
      <c r="G55" t="s">
        <v>29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T289562">
              <controlPr defaultSize="0" print="0" autoFill="0" autoPict="0" macro="[1]!RelaunchCall">
                <anchor>
                  <from>
                    <xdr:col>2</xdr:col>
                    <xdr:colOff>83820</xdr:colOff>
                    <xdr:row>5</xdr:row>
                    <xdr:rowOff>0</xdr:rowOff>
                  </from>
                  <to>
                    <xdr:col>2</xdr:col>
                    <xdr:colOff>594360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Mann-Kendall trend tests_HID</vt:lpstr>
      <vt:lpstr>Mann-Kendall trend tests1_HID</vt:lpstr>
      <vt:lpstr>Mann-Kendall trend tests2_HID</vt:lpstr>
      <vt:lpstr>Mann-Kendall trend tests2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2016-10-15T02:01:47Z</dcterms:created>
  <dcterms:modified xsi:type="dcterms:W3CDTF">2018-05-31T21:23:46Z</dcterms:modified>
</cp:coreProperties>
</file>