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347\DADOS\"/>
    </mc:Choice>
  </mc:AlternateContent>
  <xr:revisionPtr revIDLastSave="0" documentId="13_ncr:1_{282A2648-F67B-4067-80FA-659372EF1F5A}" xr6:coauthVersionLast="32" xr6:coauthVersionMax="32" xr10:uidLastSave="{00000000-0000-0000-0000-000000000000}"/>
  <bookViews>
    <workbookView xWindow="360" yWindow="156" windowWidth="10512" windowHeight="9540" xr2:uid="{00000000-000D-0000-FFFF-FFFF00000000}"/>
  </bookViews>
  <sheets>
    <sheet name="Plan1" sheetId="1" r:id="rId1"/>
    <sheet name="Mann-Kendall trend tests_HID" sheetId="3" state="hidden" r:id="rId2"/>
    <sheet name="Mann-Kendall trend tests" sheetId="2" r:id="rId3"/>
  </sheets>
  <externalReferences>
    <externalReference r:id="rId4"/>
  </externalReferences>
  <calcPr calcId="179017" concurrentCalc="0"/>
</workbook>
</file>

<file path=xl/calcChain.xml><?xml version="1.0" encoding="utf-8"?>
<calcChain xmlns="http://schemas.openxmlformats.org/spreadsheetml/2006/main">
  <c r="E2" i="1" l="1"/>
  <c r="F2" i="1"/>
  <c r="G2" i="1"/>
  <c r="H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</calcChain>
</file>

<file path=xl/sharedStrings.xml><?xml version="1.0" encoding="utf-8"?>
<sst xmlns="http://schemas.openxmlformats.org/spreadsheetml/2006/main" count="42" uniqueCount="40">
  <si>
    <t xml:space="preserve"> Cod</t>
  </si>
  <si>
    <t xml:space="preserve"> Year</t>
  </si>
  <si>
    <t xml:space="preserve"> Maximum streamflow</t>
  </si>
  <si>
    <t>Time series: Workbook = 76310000.xlsx / Sheet = Plan1 / Range = Plan1!$E$1:$E$46 / 45 rows and 1 column</t>
  </si>
  <si>
    <t>Date data: Workbook = 76310000.xlsx / Sheet = Plan1 / Range = Plan1!$B$1:$B$46 / 45 rows and 1 column</t>
  </si>
  <si>
    <t>Confidence interval (%): 5</t>
  </si>
  <si>
    <t>Confidence interval (%)(Sen's slope): 5</t>
  </si>
  <si>
    <t>Run again: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</si>
  <si>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</si>
  <si>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</si>
  <si>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</si>
  <si>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</si>
  <si>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</si>
  <si>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</si>
  <si>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</si>
  <si>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</si>
  <si>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</si>
  <si>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Average streamflow</t>
  </si>
  <si>
    <t>Mann-Kendall trend test / Two-tailed test (Average streamflow):</t>
  </si>
  <si>
    <t>Kendall's tau</t>
  </si>
  <si>
    <t>S</t>
  </si>
  <si>
    <t>Var(S)</t>
  </si>
  <si>
    <t>p-value (Two-tailed)</t>
  </si>
  <si>
    <t>alpha</t>
  </si>
  <si>
    <t>The p-value is computed using an exact method.</t>
  </si>
  <si>
    <t>Test interpretation:</t>
  </si>
  <si>
    <t>H0: There is no trend in the series</t>
  </si>
  <si>
    <t>Ha: There is a trend in the series</t>
  </si>
  <si>
    <t>As the computed p-value is greater than the significance level alpha=0.05, one cannot reject the null hypothesis H0.</t>
  </si>
  <si>
    <t>The risk to reject the null hypothesis H0 while it is true is 88.41%.</t>
  </si>
  <si>
    <t>Sen's slope:</t>
  </si>
  <si>
    <t>Confidence interval:</t>
  </si>
  <si>
    <t xml:space="preserve"> </t>
  </si>
  <si>
    <r>
      <t>XLSTAT 2016.06.36438  - Mann-Kendall trend tests - Start time: 2016-10-15 at 7:22:01 PM / End time: 2016-10-15 at 7:22:01 PM</t>
    </r>
    <r>
      <rPr>
        <sz val="11"/>
        <color rgb="FFFFFFFF"/>
        <rFont val="Calibri"/>
        <family val="2"/>
        <scheme val="minor"/>
      </rPr>
      <t xml:space="preserve"> / Microsoft Excel 14.06024</t>
    </r>
  </si>
  <si>
    <t>DATE_ACCESS</t>
  </si>
  <si>
    <t>Julian_day</t>
  </si>
  <si>
    <t>leap_years</t>
  </si>
  <si>
    <t>Teta_i</t>
  </si>
  <si>
    <t>Cos_Teta</t>
  </si>
  <si>
    <t>Sen_Teta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</si>
</sst>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] &quot;0.000&quot;,&quot;;&quot;] &quot;\-0.000&quot; ,&quot;"/>
    <numFmt numFmtId="166" formatCode="0.000&quot; [&quot;;\-0.000&quot; [&quot;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CA"/>
              <a:t>Year / Average streamflow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streamflow</c:v>
          </c:tx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xVal>
            <c:numRef>
              <c:f>'Mann-Kendall trend tests_HID'!$A$2:$A$46</c:f>
              <c:numCache>
                <c:formatCode>General</c:formatCode>
                <c:ptCount val="45"/>
                <c:pt idx="0">
                  <c:v>1968</c:v>
                </c:pt>
                <c:pt idx="1">
                  <c:v>1969</c:v>
                </c:pt>
                <c:pt idx="2">
                  <c:v>1970</c:v>
                </c:pt>
                <c:pt idx="3">
                  <c:v>1971</c:v>
                </c:pt>
                <c:pt idx="4">
                  <c:v>1972</c:v>
                </c:pt>
                <c:pt idx="5">
                  <c:v>1973</c:v>
                </c:pt>
                <c:pt idx="6">
                  <c:v>1974</c:v>
                </c:pt>
                <c:pt idx="7">
                  <c:v>1975</c:v>
                </c:pt>
                <c:pt idx="8">
                  <c:v>1976</c:v>
                </c:pt>
                <c:pt idx="9">
                  <c:v>1977</c:v>
                </c:pt>
                <c:pt idx="10">
                  <c:v>1978</c:v>
                </c:pt>
                <c:pt idx="11">
                  <c:v>1979</c:v>
                </c:pt>
                <c:pt idx="12">
                  <c:v>1980</c:v>
                </c:pt>
                <c:pt idx="13">
                  <c:v>1981</c:v>
                </c:pt>
                <c:pt idx="14">
                  <c:v>1982</c:v>
                </c:pt>
                <c:pt idx="15">
                  <c:v>1983</c:v>
                </c:pt>
                <c:pt idx="16">
                  <c:v>1984</c:v>
                </c:pt>
                <c:pt idx="17">
                  <c:v>1985</c:v>
                </c:pt>
                <c:pt idx="18">
                  <c:v>1986</c:v>
                </c:pt>
                <c:pt idx="19">
                  <c:v>1987</c:v>
                </c:pt>
                <c:pt idx="20">
                  <c:v>1988</c:v>
                </c:pt>
                <c:pt idx="21">
                  <c:v>1989</c:v>
                </c:pt>
                <c:pt idx="22">
                  <c:v>1990</c:v>
                </c:pt>
                <c:pt idx="23">
                  <c:v>1991</c:v>
                </c:pt>
                <c:pt idx="24">
                  <c:v>1992</c:v>
                </c:pt>
                <c:pt idx="25">
                  <c:v>1993</c:v>
                </c:pt>
                <c:pt idx="26">
                  <c:v>1994</c:v>
                </c:pt>
                <c:pt idx="27">
                  <c:v>1995</c:v>
                </c:pt>
                <c:pt idx="28">
                  <c:v>1996</c:v>
                </c:pt>
                <c:pt idx="29">
                  <c:v>1997</c:v>
                </c:pt>
                <c:pt idx="30">
                  <c:v>1998</c:v>
                </c:pt>
                <c:pt idx="31">
                  <c:v>1999</c:v>
                </c:pt>
                <c:pt idx="32">
                  <c:v>2000</c:v>
                </c:pt>
                <c:pt idx="33">
                  <c:v>2001</c:v>
                </c:pt>
                <c:pt idx="34">
                  <c:v>2002</c:v>
                </c:pt>
                <c:pt idx="35">
                  <c:v>2003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</c:numCache>
            </c:numRef>
          </c:xVal>
          <c:yVal>
            <c:numRef>
              <c:f>'Mann-Kendall trend tests_HID'!$B$2:$B$46</c:f>
              <c:numCache>
                <c:formatCode>0</c:formatCode>
                <c:ptCount val="45"/>
                <c:pt idx="0">
                  <c:v>94.96</c:v>
                </c:pt>
                <c:pt idx="1">
                  <c:v>117.26</c:v>
                </c:pt>
                <c:pt idx="2">
                  <c:v>163.31</c:v>
                </c:pt>
                <c:pt idx="3">
                  <c:v>144.82</c:v>
                </c:pt>
                <c:pt idx="4">
                  <c:v>349.88</c:v>
                </c:pt>
                <c:pt idx="5">
                  <c:v>331.61</c:v>
                </c:pt>
                <c:pt idx="6">
                  <c:v>148.91</c:v>
                </c:pt>
                <c:pt idx="7">
                  <c:v>195.55</c:v>
                </c:pt>
                <c:pt idx="8">
                  <c:v>151.66999999999999</c:v>
                </c:pt>
                <c:pt idx="9">
                  <c:v>339.46</c:v>
                </c:pt>
                <c:pt idx="10">
                  <c:v>124.54</c:v>
                </c:pt>
                <c:pt idx="11">
                  <c:v>135.21</c:v>
                </c:pt>
                <c:pt idx="12">
                  <c:v>254.55</c:v>
                </c:pt>
                <c:pt idx="13">
                  <c:v>115.87</c:v>
                </c:pt>
                <c:pt idx="14">
                  <c:v>306.2</c:v>
                </c:pt>
                <c:pt idx="15">
                  <c:v>291.94</c:v>
                </c:pt>
                <c:pt idx="16">
                  <c:v>324.37</c:v>
                </c:pt>
                <c:pt idx="17">
                  <c:v>237.29</c:v>
                </c:pt>
                <c:pt idx="18">
                  <c:v>284.42</c:v>
                </c:pt>
                <c:pt idx="19">
                  <c:v>376.21</c:v>
                </c:pt>
                <c:pt idx="20">
                  <c:v>108.67</c:v>
                </c:pt>
                <c:pt idx="21">
                  <c:v>20.47</c:v>
                </c:pt>
                <c:pt idx="22">
                  <c:v>325.67</c:v>
                </c:pt>
                <c:pt idx="23">
                  <c:v>242.04</c:v>
                </c:pt>
                <c:pt idx="24">
                  <c:v>434.08</c:v>
                </c:pt>
                <c:pt idx="25">
                  <c:v>320.38</c:v>
                </c:pt>
                <c:pt idx="26">
                  <c:v>226</c:v>
                </c:pt>
                <c:pt idx="27">
                  <c:v>140.62</c:v>
                </c:pt>
                <c:pt idx="28">
                  <c:v>85.81</c:v>
                </c:pt>
                <c:pt idx="29">
                  <c:v>290.89999999999998</c:v>
                </c:pt>
                <c:pt idx="30">
                  <c:v>472.21</c:v>
                </c:pt>
                <c:pt idx="31">
                  <c:v>83.66</c:v>
                </c:pt>
                <c:pt idx="32">
                  <c:v>226.24</c:v>
                </c:pt>
                <c:pt idx="33">
                  <c:v>393.9</c:v>
                </c:pt>
                <c:pt idx="34">
                  <c:v>606</c:v>
                </c:pt>
                <c:pt idx="35">
                  <c:v>336.32</c:v>
                </c:pt>
                <c:pt idx="36">
                  <c:v>34.270000000000003</c:v>
                </c:pt>
                <c:pt idx="37">
                  <c:v>193.3</c:v>
                </c:pt>
                <c:pt idx="38">
                  <c:v>115.41</c:v>
                </c:pt>
                <c:pt idx="39">
                  <c:v>256.38</c:v>
                </c:pt>
                <c:pt idx="40">
                  <c:v>168.85</c:v>
                </c:pt>
                <c:pt idx="41">
                  <c:v>47.39</c:v>
                </c:pt>
                <c:pt idx="42">
                  <c:v>133.51</c:v>
                </c:pt>
                <c:pt idx="43">
                  <c:v>211.19</c:v>
                </c:pt>
                <c:pt idx="44">
                  <c:v>299.93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69-4B4F-A99D-A5CB2E423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281472"/>
        <c:axId val="132244608"/>
      </c:scatterChart>
      <c:valAx>
        <c:axId val="242281472"/>
        <c:scaling>
          <c:orientation val="minMax"/>
          <c:max val="202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132244608"/>
        <c:crosses val="autoZero"/>
        <c:crossBetween val="midCat"/>
      </c:valAx>
      <c:valAx>
        <c:axId val="132244608"/>
        <c:scaling>
          <c:orientation val="minMax"/>
          <c:max val="7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Average streamflow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242281472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459641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556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CA" sz="1100"/>
            <a:t>RunProcMKT
Form130.txt
Frame_Buttons,Frame,
Help,CommandButton,False
OK,CommandButton,False
Cancel,CommandButton,False
FrameOutput,Frame,
OptionButton_R,OptionButton,False
OptionButton_S,OptionButton,True
OptionButton_W,OptionButton,False
RefEdit_R,RefEdit0,
ClearSelections,CommandButton,False
ResetAll,CommandButton,False
Frame13,Frame,
RefEditT,RefEdit0,Plan1!$E$1:$E$46
Label_T,Label,
CheckBoxVarLabels,CheckBox,True
MultiPage1,MultiPage,0
Frame_Missing,Frame,
OptionButtonMVRemove,OptionButton,False
OptionButtonMVRefuse,OptionButton,True
Frame17,Frame,
OptionButtonMVReplace,OptionButton,False
FrameCompCharts2,Frame,
CheckBox_Desc,CheckBox,True
OptionButtonMVIgnore,OptionButton,False
TextBoxPeriod,TextBox,12
LabelPeriod,Label,
CheckBoxMKT,CheckBox,True
CheckBoxSMK,CheckBox,False
FrameHyp,Frame,
LabelHyp,Label,
ComboBoxHyp,ComboBox,0
FrameAll,Frame,
Frame_ALLOptions,Frame,
TextBox_conf,TextBox,5
Label_conf,Label,
CheckBoxExact,CheckBox,True
CheckBoxCorrect,CheckBox,True
CheckBoxDep,CheckBox,False
FrameAR,Frame,
CheckBoxAR1,CheckBox,False
CheckBoxAR2,CheckBox,False
LabelCorrect,Label,
Frame18,Frame,
TextBoxSig,TextBox,10
LabelSig,Label,
FrameCode,Frame,
CommandButtonCode,CommandButton,False
CommandButtonLoadConf,CommandButton,False
CommandButtonSaveConf,CommandButton,False
CommandButtonHidden,CommandButton,False
CB1,CommandButton,False
RefEditDate,RefEdit0,Plan1!$B$1:$B$46
CheckBoxDate,CheckBox,True
CheckBoxCharts,CheckBox,True
CheckBoxSen,CheckBox,True
Frame19,Frame,
Label_conf2,Label,
TextBox_conf2,TextBox,5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45720</xdr:colOff>
          <xdr:row>5</xdr:row>
          <xdr:rowOff>0</xdr:rowOff>
        </xdr:from>
        <xdr:to>
          <xdr:col>2</xdr:col>
          <xdr:colOff>556260</xdr:colOff>
          <xdr:row>6</xdr:row>
          <xdr:rowOff>0</xdr:rowOff>
        </xdr:to>
        <xdr:sp macro="" textlink="">
          <xdr:nvSpPr>
            <xdr:cNvPr id="1025" name="BT45964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36</xdr:row>
      <xdr:rowOff>0</xdr:rowOff>
    </xdr:from>
    <xdr:to>
      <xdr:col>7</xdr:col>
      <xdr:colOff>0</xdr:colOff>
      <xdr:row>53</xdr:row>
      <xdr:rowOff>0</xdr:rowOff>
    </xdr:to>
    <xdr:graphicFrame macro="">
      <xdr:nvGraphicFramePr>
        <xdr:cNvPr id="3" name="Chart 2-XLSTA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RelaunchCal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D43" workbookViewId="0">
      <selection activeCell="G48" sqref="G48:M60"/>
    </sheetView>
  </sheetViews>
  <sheetFormatPr defaultRowHeight="14.4" x14ac:dyDescent="0.3"/>
  <cols>
    <col min="1" max="1" width="4.88671875" bestFit="1" customWidth="1"/>
    <col min="2" max="2" width="5.33203125" bestFit="1" customWidth="1"/>
    <col min="3" max="3" width="13.6640625" customWidth="1"/>
    <col min="4" max="4" width="21.109375" bestFit="1" customWidth="1"/>
  </cols>
  <sheetData>
    <row r="1" spans="1:9" x14ac:dyDescent="0.3">
      <c r="A1" t="s">
        <v>0</v>
      </c>
      <c r="B1" t="s">
        <v>1</v>
      </c>
      <c r="C1" t="s">
        <v>34</v>
      </c>
      <c r="D1" t="s">
        <v>2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3">
      <c r="A2">
        <v>132</v>
      </c>
      <c r="B2">
        <v>1968</v>
      </c>
      <c r="C2" s="19">
        <v>25155</v>
      </c>
      <c r="D2">
        <v>928.45</v>
      </c>
      <c r="E2" s="18">
        <f>C2-DATE(YEAR(C2),1,0)</f>
        <v>318</v>
      </c>
      <c r="F2">
        <f>DATE(YEAR(C2)+1,1,1)-DATE(YEAR(C2),1,1)</f>
        <v>366</v>
      </c>
      <c r="G2">
        <f>E2*(2*PI()/F2)</f>
        <v>5.4591610045986565</v>
      </c>
      <c r="H2">
        <f>COS(G2)</f>
        <v>0.67927333889729269</v>
      </c>
      <c r="I2">
        <f>SIN(G2)</f>
        <v>-0.73388536643219948</v>
      </c>
    </row>
    <row r="3" spans="1:9" x14ac:dyDescent="0.3">
      <c r="A3">
        <v>144</v>
      </c>
      <c r="B3">
        <v>1969</v>
      </c>
      <c r="C3" s="19">
        <v>25518</v>
      </c>
      <c r="D3">
        <v>614.37</v>
      </c>
      <c r="E3" s="18">
        <f t="shared" ref="E3:E46" si="0">C3-DATE(YEAR(C3),1,0)</f>
        <v>315</v>
      </c>
      <c r="F3">
        <f t="shared" ref="F3:F46" si="1">DATE(YEAR(C3)+1,1,1)-DATE(YEAR(C3),1,1)</f>
        <v>365</v>
      </c>
      <c r="G3">
        <f t="shared" ref="G3:G46" si="2">E3*(2*PI()/F3)</f>
        <v>5.4224749911275874</v>
      </c>
      <c r="H3">
        <f t="shared" ref="H3:H46" si="3">COS(G3)</f>
        <v>0.65189899587871181</v>
      </c>
      <c r="I3">
        <f t="shared" ref="I3:I46" si="4">SIN(G3)</f>
        <v>-0.7583058084785631</v>
      </c>
    </row>
    <row r="4" spans="1:9" x14ac:dyDescent="0.3">
      <c r="A4">
        <v>156</v>
      </c>
      <c r="B4">
        <v>1970</v>
      </c>
      <c r="C4" s="19">
        <v>25789</v>
      </c>
      <c r="D4">
        <v>1610.22</v>
      </c>
      <c r="E4" s="18">
        <f t="shared" si="0"/>
        <v>221</v>
      </c>
      <c r="F4">
        <f t="shared" si="1"/>
        <v>365</v>
      </c>
      <c r="G4">
        <f t="shared" si="2"/>
        <v>3.8043395969498315</v>
      </c>
      <c r="H4">
        <f t="shared" si="3"/>
        <v>-0.78830505583052568</v>
      </c>
      <c r="I4">
        <f t="shared" si="4"/>
        <v>-0.61528459996332741</v>
      </c>
    </row>
    <row r="5" spans="1:9" x14ac:dyDescent="0.3">
      <c r="A5">
        <v>168</v>
      </c>
      <c r="B5">
        <v>1971</v>
      </c>
      <c r="C5" s="19">
        <v>25974</v>
      </c>
      <c r="D5">
        <v>846.87</v>
      </c>
      <c r="E5" s="18">
        <f t="shared" si="0"/>
        <v>41</v>
      </c>
      <c r="F5">
        <f t="shared" si="1"/>
        <v>365</v>
      </c>
      <c r="G5">
        <f t="shared" si="2"/>
        <v>0.70578245916263838</v>
      </c>
      <c r="H5">
        <f t="shared" si="3"/>
        <v>0.76110425866077469</v>
      </c>
      <c r="I5">
        <f t="shared" si="4"/>
        <v>0.64862956103498137</v>
      </c>
    </row>
    <row r="6" spans="1:9" x14ac:dyDescent="0.3">
      <c r="A6">
        <v>180</v>
      </c>
      <c r="B6">
        <v>1972</v>
      </c>
      <c r="C6" s="19">
        <v>26504</v>
      </c>
      <c r="D6">
        <v>2831.62</v>
      </c>
      <c r="E6" s="18">
        <f t="shared" si="0"/>
        <v>206</v>
      </c>
      <c r="F6">
        <f t="shared" si="1"/>
        <v>366</v>
      </c>
      <c r="G6">
        <f t="shared" si="2"/>
        <v>3.5364376319098216</v>
      </c>
      <c r="H6">
        <f t="shared" si="3"/>
        <v>-0.92305620688417611</v>
      </c>
      <c r="I6">
        <f t="shared" si="4"/>
        <v>-0.38466509970700097</v>
      </c>
    </row>
    <row r="7" spans="1:9" x14ac:dyDescent="0.3">
      <c r="A7">
        <v>192</v>
      </c>
      <c r="B7">
        <v>1973</v>
      </c>
      <c r="C7" s="19">
        <v>26709</v>
      </c>
      <c r="D7">
        <v>3022.98</v>
      </c>
      <c r="E7" s="18">
        <f t="shared" si="0"/>
        <v>45</v>
      </c>
      <c r="F7">
        <f t="shared" si="1"/>
        <v>365</v>
      </c>
      <c r="G7">
        <f t="shared" si="2"/>
        <v>0.7746392844467983</v>
      </c>
      <c r="H7">
        <f t="shared" si="3"/>
        <v>0.71467338604296093</v>
      </c>
      <c r="I7">
        <f t="shared" si="4"/>
        <v>0.69945832705164712</v>
      </c>
    </row>
    <row r="8" spans="1:9" x14ac:dyDescent="0.3">
      <c r="A8">
        <v>204</v>
      </c>
      <c r="B8">
        <v>1974</v>
      </c>
      <c r="C8" s="19">
        <v>27251</v>
      </c>
      <c r="D8">
        <v>900.07</v>
      </c>
      <c r="E8" s="18">
        <f t="shared" si="0"/>
        <v>222</v>
      </c>
      <c r="F8">
        <f t="shared" si="1"/>
        <v>365</v>
      </c>
      <c r="G8">
        <f t="shared" si="2"/>
        <v>3.8215538032708714</v>
      </c>
      <c r="H8">
        <f t="shared" si="3"/>
        <v>-0.77759714697362714</v>
      </c>
      <c r="I8">
        <f t="shared" si="4"/>
        <v>-0.62876281459583416</v>
      </c>
    </row>
    <row r="9" spans="1:9" x14ac:dyDescent="0.3">
      <c r="A9">
        <v>216</v>
      </c>
      <c r="B9">
        <v>1975</v>
      </c>
      <c r="C9" s="19">
        <v>27671</v>
      </c>
      <c r="D9">
        <v>1564.9</v>
      </c>
      <c r="E9" s="18">
        <f t="shared" si="0"/>
        <v>277</v>
      </c>
      <c r="F9">
        <f t="shared" si="1"/>
        <v>365</v>
      </c>
      <c r="G9">
        <f t="shared" si="2"/>
        <v>4.7683351509280696</v>
      </c>
      <c r="H9">
        <f t="shared" si="3"/>
        <v>5.5916990100603019E-2</v>
      </c>
      <c r="I9">
        <f t="shared" si="4"/>
        <v>-0.99843542115556427</v>
      </c>
    </row>
    <row r="10" spans="1:9" x14ac:dyDescent="0.3">
      <c r="A10">
        <v>228</v>
      </c>
      <c r="B10">
        <v>1976</v>
      </c>
      <c r="C10" s="19">
        <v>27980</v>
      </c>
      <c r="D10">
        <v>1584.24</v>
      </c>
      <c r="E10" s="18">
        <f t="shared" si="0"/>
        <v>221</v>
      </c>
      <c r="F10">
        <f t="shared" si="1"/>
        <v>366</v>
      </c>
      <c r="G10">
        <f t="shared" si="2"/>
        <v>3.793945226466362</v>
      </c>
      <c r="H10">
        <f t="shared" si="3"/>
        <v>-0.79465785173762526</v>
      </c>
      <c r="I10">
        <f t="shared" si="4"/>
        <v>-0.60705757442910002</v>
      </c>
    </row>
    <row r="11" spans="1:9" x14ac:dyDescent="0.3">
      <c r="A11">
        <v>240</v>
      </c>
      <c r="B11">
        <v>1977</v>
      </c>
      <c r="C11" s="19">
        <v>28340</v>
      </c>
      <c r="D11">
        <v>2115.66</v>
      </c>
      <c r="E11" s="18">
        <f t="shared" si="0"/>
        <v>215</v>
      </c>
      <c r="F11">
        <f t="shared" si="1"/>
        <v>365</v>
      </c>
      <c r="G11">
        <f t="shared" si="2"/>
        <v>3.7010543590235918</v>
      </c>
      <c r="H11">
        <f t="shared" si="3"/>
        <v>-0.84754092289283123</v>
      </c>
      <c r="I11">
        <f t="shared" si="4"/>
        <v>-0.53073004816193314</v>
      </c>
    </row>
    <row r="12" spans="1:9" x14ac:dyDescent="0.3">
      <c r="A12">
        <v>252</v>
      </c>
      <c r="B12">
        <v>1978</v>
      </c>
      <c r="C12" s="19">
        <v>28703</v>
      </c>
      <c r="D12">
        <v>1702.88</v>
      </c>
      <c r="E12" s="18">
        <f t="shared" si="0"/>
        <v>213</v>
      </c>
      <c r="F12">
        <f t="shared" si="1"/>
        <v>365</v>
      </c>
      <c r="G12">
        <f t="shared" si="2"/>
        <v>3.6666259463815116</v>
      </c>
      <c r="H12">
        <f t="shared" si="3"/>
        <v>-0.86530725436320632</v>
      </c>
      <c r="I12">
        <f t="shared" si="4"/>
        <v>-0.50124181344577512</v>
      </c>
    </row>
    <row r="13" spans="1:9" x14ac:dyDescent="0.3">
      <c r="A13">
        <v>264</v>
      </c>
      <c r="B13">
        <v>1979</v>
      </c>
      <c r="C13" s="19">
        <v>29131</v>
      </c>
      <c r="D13">
        <v>1676.13</v>
      </c>
      <c r="E13" s="18">
        <f t="shared" si="0"/>
        <v>276</v>
      </c>
      <c r="F13">
        <f t="shared" si="1"/>
        <v>365</v>
      </c>
      <c r="G13">
        <f t="shared" si="2"/>
        <v>4.7511209446070293</v>
      </c>
      <c r="H13">
        <f t="shared" si="3"/>
        <v>3.8722280892173992E-2</v>
      </c>
      <c r="I13">
        <f t="shared" si="4"/>
        <v>-0.99925001123968349</v>
      </c>
    </row>
    <row r="14" spans="1:9" x14ac:dyDescent="0.3">
      <c r="A14">
        <v>276</v>
      </c>
      <c r="B14">
        <v>1980</v>
      </c>
      <c r="C14" s="19">
        <v>29334</v>
      </c>
      <c r="D14">
        <v>2476.36</v>
      </c>
      <c r="E14" s="18">
        <f t="shared" si="0"/>
        <v>114</v>
      </c>
      <c r="F14">
        <f t="shared" si="1"/>
        <v>366</v>
      </c>
      <c r="G14">
        <f t="shared" si="2"/>
        <v>1.9570577186297071</v>
      </c>
      <c r="H14">
        <f t="shared" si="3"/>
        <v>-0.37672789363518494</v>
      </c>
      <c r="I14">
        <f t="shared" si="4"/>
        <v>0.92632396825149499</v>
      </c>
    </row>
    <row r="15" spans="1:9" x14ac:dyDescent="0.3">
      <c r="A15">
        <v>288</v>
      </c>
      <c r="B15">
        <v>1981</v>
      </c>
      <c r="C15" s="19">
        <v>29638</v>
      </c>
      <c r="D15">
        <v>818.98</v>
      </c>
      <c r="E15" s="18">
        <f t="shared" si="0"/>
        <v>52</v>
      </c>
      <c r="F15">
        <f t="shared" si="1"/>
        <v>365</v>
      </c>
      <c r="G15">
        <f t="shared" si="2"/>
        <v>0.89513872869407796</v>
      </c>
      <c r="H15">
        <f t="shared" si="3"/>
        <v>0.62541057298524638</v>
      </c>
      <c r="I15">
        <f t="shared" si="4"/>
        <v>0.78029585107077548</v>
      </c>
    </row>
    <row r="16" spans="1:9" x14ac:dyDescent="0.3">
      <c r="A16">
        <v>300</v>
      </c>
      <c r="B16">
        <v>1982</v>
      </c>
      <c r="C16" s="19">
        <v>30249</v>
      </c>
      <c r="D16">
        <v>2222.3000000000002</v>
      </c>
      <c r="E16" s="18">
        <f t="shared" si="0"/>
        <v>298</v>
      </c>
      <c r="F16">
        <f t="shared" si="1"/>
        <v>365</v>
      </c>
      <c r="G16">
        <f t="shared" si="2"/>
        <v>5.1298334836699082</v>
      </c>
      <c r="H16">
        <f t="shared" si="3"/>
        <v>0.40542572835999652</v>
      </c>
      <c r="I16">
        <f t="shared" si="4"/>
        <v>-0.91412798818533414</v>
      </c>
    </row>
    <row r="17" spans="1:9" x14ac:dyDescent="0.3">
      <c r="A17">
        <v>312</v>
      </c>
      <c r="B17">
        <v>1983</v>
      </c>
      <c r="C17" s="19">
        <v>30376</v>
      </c>
      <c r="D17">
        <v>2411.5</v>
      </c>
      <c r="E17" s="18">
        <f t="shared" si="0"/>
        <v>60</v>
      </c>
      <c r="F17">
        <f t="shared" si="1"/>
        <v>365</v>
      </c>
      <c r="G17">
        <f t="shared" si="2"/>
        <v>1.0328523792623976</v>
      </c>
      <c r="H17">
        <f t="shared" si="3"/>
        <v>0.51237141212842374</v>
      </c>
      <c r="I17">
        <f t="shared" si="4"/>
        <v>0.85876395827580287</v>
      </c>
    </row>
    <row r="18" spans="1:9" x14ac:dyDescent="0.3">
      <c r="A18">
        <v>324</v>
      </c>
      <c r="B18">
        <v>1984</v>
      </c>
      <c r="C18" s="19">
        <v>30829</v>
      </c>
      <c r="D18">
        <v>2828.58</v>
      </c>
      <c r="E18" s="18">
        <f t="shared" si="0"/>
        <v>148</v>
      </c>
      <c r="F18">
        <f t="shared" si="1"/>
        <v>366</v>
      </c>
      <c r="G18">
        <f t="shared" si="2"/>
        <v>2.5407415996245319</v>
      </c>
      <c r="H18">
        <f t="shared" si="3"/>
        <v>-0.82485477485942416</v>
      </c>
      <c r="I18">
        <f t="shared" si="4"/>
        <v>0.56534467397474308</v>
      </c>
    </row>
    <row r="19" spans="1:9" x14ac:dyDescent="0.3">
      <c r="A19">
        <v>336</v>
      </c>
      <c r="B19">
        <v>1985</v>
      </c>
      <c r="C19" s="19">
        <v>31142</v>
      </c>
      <c r="D19">
        <v>1416.28</v>
      </c>
      <c r="E19" s="18">
        <f t="shared" si="0"/>
        <v>95</v>
      </c>
      <c r="F19">
        <f t="shared" si="1"/>
        <v>365</v>
      </c>
      <c r="G19">
        <f t="shared" si="2"/>
        <v>1.6353496004987964</v>
      </c>
      <c r="H19">
        <f t="shared" si="3"/>
        <v>-6.4508449449316232E-2</v>
      </c>
      <c r="I19">
        <f t="shared" si="4"/>
        <v>0.99791716086539217</v>
      </c>
    </row>
    <row r="20" spans="1:9" x14ac:dyDescent="0.3">
      <c r="A20">
        <v>348</v>
      </c>
      <c r="B20">
        <v>1986</v>
      </c>
      <c r="C20" s="19">
        <v>31519</v>
      </c>
      <c r="D20">
        <v>1989.3</v>
      </c>
      <c r="E20" s="18">
        <f t="shared" si="0"/>
        <v>107</v>
      </c>
      <c r="F20">
        <f t="shared" si="1"/>
        <v>365</v>
      </c>
      <c r="G20">
        <f t="shared" si="2"/>
        <v>1.8419200763512757</v>
      </c>
      <c r="H20">
        <f t="shared" si="3"/>
        <v>-0.26781430516217397</v>
      </c>
      <c r="I20">
        <f t="shared" si="4"/>
        <v>0.96347054856414882</v>
      </c>
    </row>
    <row r="21" spans="1:9" x14ac:dyDescent="0.3">
      <c r="A21">
        <v>360</v>
      </c>
      <c r="B21">
        <v>1987</v>
      </c>
      <c r="C21" s="19">
        <v>31990</v>
      </c>
      <c r="D21">
        <v>2235.36</v>
      </c>
      <c r="E21" s="18">
        <f t="shared" si="0"/>
        <v>213</v>
      </c>
      <c r="F21">
        <f t="shared" si="1"/>
        <v>365</v>
      </c>
      <c r="G21">
        <f t="shared" si="2"/>
        <v>3.6666259463815116</v>
      </c>
      <c r="H21">
        <f t="shared" si="3"/>
        <v>-0.86530725436320632</v>
      </c>
      <c r="I21">
        <f t="shared" si="4"/>
        <v>-0.50124181344577512</v>
      </c>
    </row>
    <row r="22" spans="1:9" x14ac:dyDescent="0.3">
      <c r="A22">
        <v>372</v>
      </c>
      <c r="B22">
        <v>1988</v>
      </c>
      <c r="C22" s="19">
        <v>32416</v>
      </c>
      <c r="D22">
        <v>1155.78</v>
      </c>
      <c r="E22" s="18">
        <f t="shared" si="0"/>
        <v>274</v>
      </c>
      <c r="F22">
        <f t="shared" si="1"/>
        <v>366</v>
      </c>
      <c r="G22">
        <f t="shared" si="2"/>
        <v>4.7038053938994713</v>
      </c>
      <c r="H22">
        <f t="shared" si="3"/>
        <v>-8.5834810820876219E-3</v>
      </c>
      <c r="I22">
        <f t="shared" si="4"/>
        <v>-0.9999631612477099</v>
      </c>
    </row>
    <row r="23" spans="1:9" x14ac:dyDescent="0.3">
      <c r="A23">
        <v>384</v>
      </c>
      <c r="B23">
        <v>1989</v>
      </c>
      <c r="C23" s="19">
        <v>32775</v>
      </c>
      <c r="D23">
        <v>171.91</v>
      </c>
      <c r="E23" s="18">
        <f t="shared" si="0"/>
        <v>267</v>
      </c>
      <c r="F23">
        <f t="shared" si="1"/>
        <v>365</v>
      </c>
      <c r="G23">
        <f t="shared" si="2"/>
        <v>4.59619308771767</v>
      </c>
      <c r="H23">
        <f t="shared" si="3"/>
        <v>-0.11593459959550066</v>
      </c>
      <c r="I23">
        <f t="shared" si="4"/>
        <v>-0.99325684926741431</v>
      </c>
    </row>
    <row r="24" spans="1:9" x14ac:dyDescent="0.3">
      <c r="A24">
        <v>396</v>
      </c>
      <c r="B24">
        <v>1990</v>
      </c>
      <c r="C24" s="19">
        <v>33185</v>
      </c>
      <c r="D24">
        <v>2055.9899999999998</v>
      </c>
      <c r="E24" s="18">
        <f t="shared" si="0"/>
        <v>312</v>
      </c>
      <c r="F24">
        <f t="shared" si="1"/>
        <v>365</v>
      </c>
      <c r="G24">
        <f t="shared" si="2"/>
        <v>5.3708323721644682</v>
      </c>
      <c r="H24">
        <f t="shared" si="3"/>
        <v>0.61188640126872418</v>
      </c>
      <c r="I24">
        <f t="shared" si="4"/>
        <v>-0.79094565675677742</v>
      </c>
    </row>
    <row r="25" spans="1:9" x14ac:dyDescent="0.3">
      <c r="A25">
        <v>408</v>
      </c>
      <c r="B25">
        <v>1991</v>
      </c>
      <c r="C25" s="19">
        <v>33348</v>
      </c>
      <c r="D25">
        <v>4325.91</v>
      </c>
      <c r="E25" s="18">
        <f t="shared" si="0"/>
        <v>110</v>
      </c>
      <c r="F25">
        <f t="shared" si="1"/>
        <v>365</v>
      </c>
      <c r="G25">
        <f t="shared" si="2"/>
        <v>1.8935626953143958</v>
      </c>
      <c r="H25">
        <f t="shared" si="3"/>
        <v>-0.31719128858910589</v>
      </c>
      <c r="I25">
        <f t="shared" si="4"/>
        <v>0.94836158001217163</v>
      </c>
    </row>
    <row r="26" spans="1:9" x14ac:dyDescent="0.3">
      <c r="A26">
        <v>420</v>
      </c>
      <c r="B26">
        <v>1992</v>
      </c>
      <c r="C26" s="19">
        <v>33709</v>
      </c>
      <c r="D26">
        <v>6831.44</v>
      </c>
      <c r="E26" s="18">
        <f t="shared" si="0"/>
        <v>106</v>
      </c>
      <c r="F26">
        <f t="shared" si="1"/>
        <v>366</v>
      </c>
      <c r="G26">
        <f t="shared" si="2"/>
        <v>1.819720334866219</v>
      </c>
      <c r="H26">
        <f t="shared" si="3"/>
        <v>-0.2463612742933147</v>
      </c>
      <c r="I26">
        <f t="shared" si="4"/>
        <v>0.96917806543925367</v>
      </c>
    </row>
    <row r="27" spans="1:9" x14ac:dyDescent="0.3">
      <c r="A27">
        <v>432</v>
      </c>
      <c r="B27">
        <v>1993</v>
      </c>
      <c r="C27" s="19">
        <v>34103</v>
      </c>
      <c r="D27">
        <v>3310.56</v>
      </c>
      <c r="E27" s="18">
        <f t="shared" si="0"/>
        <v>134</v>
      </c>
      <c r="F27">
        <f t="shared" si="1"/>
        <v>365</v>
      </c>
      <c r="G27">
        <f t="shared" si="2"/>
        <v>2.3067036470193547</v>
      </c>
      <c r="H27">
        <f t="shared" si="3"/>
        <v>-0.67125995756753132</v>
      </c>
      <c r="I27">
        <f t="shared" si="4"/>
        <v>0.74122201084859596</v>
      </c>
    </row>
    <row r="28" spans="1:9" x14ac:dyDescent="0.3">
      <c r="A28">
        <v>444</v>
      </c>
      <c r="B28">
        <v>1994</v>
      </c>
      <c r="C28" s="19">
        <v>34550</v>
      </c>
      <c r="D28">
        <v>1577.95</v>
      </c>
      <c r="E28" s="18">
        <f t="shared" si="0"/>
        <v>216</v>
      </c>
      <c r="F28">
        <f t="shared" si="1"/>
        <v>365</v>
      </c>
      <c r="G28">
        <f t="shared" si="2"/>
        <v>3.7182685653446317</v>
      </c>
      <c r="H28">
        <f t="shared" si="3"/>
        <v>-0.83827970521777451</v>
      </c>
      <c r="I28">
        <f t="shared" si="4"/>
        <v>-0.54524043854065074</v>
      </c>
    </row>
    <row r="29" spans="1:9" x14ac:dyDescent="0.3">
      <c r="A29">
        <v>456</v>
      </c>
      <c r="B29">
        <v>1995</v>
      </c>
      <c r="C29" s="19">
        <v>34900</v>
      </c>
      <c r="D29">
        <v>1541.41</v>
      </c>
      <c r="E29" s="18">
        <f t="shared" si="0"/>
        <v>201</v>
      </c>
      <c r="F29">
        <f t="shared" si="1"/>
        <v>365</v>
      </c>
      <c r="G29">
        <f t="shared" si="2"/>
        <v>3.4600554705290323</v>
      </c>
      <c r="H29">
        <f t="shared" si="3"/>
        <v>-0.94971784279143179</v>
      </c>
      <c r="I29">
        <f t="shared" si="4"/>
        <v>-0.31310704093582625</v>
      </c>
    </row>
    <row r="30" spans="1:9" x14ac:dyDescent="0.3">
      <c r="A30">
        <v>468</v>
      </c>
      <c r="B30">
        <v>1996</v>
      </c>
      <c r="C30" s="19">
        <v>35166</v>
      </c>
      <c r="D30">
        <v>695.41</v>
      </c>
      <c r="E30" s="18">
        <f t="shared" si="0"/>
        <v>102</v>
      </c>
      <c r="F30">
        <f t="shared" si="1"/>
        <v>366</v>
      </c>
      <c r="G30">
        <f t="shared" si="2"/>
        <v>1.7510516429844749</v>
      </c>
      <c r="H30">
        <f t="shared" si="3"/>
        <v>-0.17928075881073566</v>
      </c>
      <c r="I30">
        <f t="shared" si="4"/>
        <v>0.98379795157351635</v>
      </c>
    </row>
    <row r="31" spans="1:9" x14ac:dyDescent="0.3">
      <c r="A31">
        <v>480</v>
      </c>
      <c r="B31">
        <v>1997</v>
      </c>
      <c r="C31" s="19">
        <v>35794</v>
      </c>
      <c r="D31">
        <v>6102.19</v>
      </c>
      <c r="E31" s="18">
        <f t="shared" si="0"/>
        <v>364</v>
      </c>
      <c r="F31">
        <f t="shared" si="1"/>
        <v>365</v>
      </c>
      <c r="G31">
        <f t="shared" si="2"/>
        <v>6.2659711008585459</v>
      </c>
      <c r="H31">
        <f t="shared" si="3"/>
        <v>0.99985183920911624</v>
      </c>
      <c r="I31">
        <f t="shared" si="4"/>
        <v>-1.7213356155835281E-2</v>
      </c>
    </row>
    <row r="32" spans="1:9" x14ac:dyDescent="0.3">
      <c r="A32">
        <v>492</v>
      </c>
      <c r="B32">
        <v>1998</v>
      </c>
      <c r="C32" s="19">
        <v>35796</v>
      </c>
      <c r="D32">
        <v>3063.71</v>
      </c>
      <c r="E32" s="18">
        <f t="shared" si="0"/>
        <v>1</v>
      </c>
      <c r="F32">
        <f t="shared" si="1"/>
        <v>365</v>
      </c>
      <c r="G32">
        <f t="shared" si="2"/>
        <v>1.7214206321039961E-2</v>
      </c>
      <c r="H32">
        <f t="shared" si="3"/>
        <v>0.99985183920911624</v>
      </c>
      <c r="I32">
        <f t="shared" si="4"/>
        <v>1.7213356155834685E-2</v>
      </c>
    </row>
    <row r="33" spans="1:9" x14ac:dyDescent="0.3">
      <c r="A33">
        <v>504</v>
      </c>
      <c r="B33">
        <v>1999</v>
      </c>
      <c r="C33" s="19">
        <v>36451</v>
      </c>
      <c r="D33">
        <v>791.87</v>
      </c>
      <c r="E33" s="18">
        <f t="shared" si="0"/>
        <v>291</v>
      </c>
      <c r="F33">
        <f t="shared" si="1"/>
        <v>365</v>
      </c>
      <c r="G33">
        <f t="shared" si="2"/>
        <v>5.0093340394226287</v>
      </c>
      <c r="H33">
        <f t="shared" si="3"/>
        <v>0.29260033563334792</v>
      </c>
      <c r="I33">
        <f t="shared" si="4"/>
        <v>-0.95623482659190584</v>
      </c>
    </row>
    <row r="34" spans="1:9" x14ac:dyDescent="0.3">
      <c r="A34">
        <v>516</v>
      </c>
      <c r="B34">
        <v>2000</v>
      </c>
      <c r="C34" s="19">
        <v>36712</v>
      </c>
      <c r="D34">
        <v>2150.65</v>
      </c>
      <c r="E34" s="18">
        <f t="shared" si="0"/>
        <v>187</v>
      </c>
      <c r="F34">
        <f t="shared" si="1"/>
        <v>366</v>
      </c>
      <c r="G34">
        <f t="shared" si="2"/>
        <v>3.2102613454715372</v>
      </c>
      <c r="H34">
        <f t="shared" si="3"/>
        <v>-0.99764323168600633</v>
      </c>
      <c r="I34">
        <f t="shared" si="4"/>
        <v>-6.8614738002133871E-2</v>
      </c>
    </row>
    <row r="35" spans="1:9" x14ac:dyDescent="0.3">
      <c r="A35">
        <v>528</v>
      </c>
      <c r="B35">
        <v>2001</v>
      </c>
      <c r="C35" s="19">
        <v>37140</v>
      </c>
      <c r="D35">
        <v>5749.54</v>
      </c>
      <c r="E35" s="18">
        <f t="shared" si="0"/>
        <v>249</v>
      </c>
      <c r="F35">
        <f t="shared" si="1"/>
        <v>365</v>
      </c>
      <c r="G35">
        <f t="shared" si="2"/>
        <v>4.2863373739389505</v>
      </c>
      <c r="H35">
        <f t="shared" si="3"/>
        <v>-0.41327860778290443</v>
      </c>
      <c r="I35">
        <f t="shared" si="4"/>
        <v>-0.91060463009421622</v>
      </c>
    </row>
    <row r="36" spans="1:9" x14ac:dyDescent="0.3">
      <c r="A36">
        <v>540</v>
      </c>
      <c r="B36">
        <v>2002</v>
      </c>
      <c r="C36" s="19">
        <v>37374</v>
      </c>
      <c r="D36">
        <v>4437.5</v>
      </c>
      <c r="E36" s="18">
        <f t="shared" si="0"/>
        <v>118</v>
      </c>
      <c r="F36">
        <f t="shared" si="1"/>
        <v>365</v>
      </c>
      <c r="G36">
        <f t="shared" si="2"/>
        <v>2.0312763458827154</v>
      </c>
      <c r="H36">
        <f t="shared" si="3"/>
        <v>-0.44437817810461322</v>
      </c>
      <c r="I36">
        <f t="shared" si="4"/>
        <v>0.89583929073490898</v>
      </c>
    </row>
    <row r="37" spans="1:9" x14ac:dyDescent="0.3">
      <c r="A37">
        <v>552</v>
      </c>
      <c r="B37">
        <v>2003</v>
      </c>
      <c r="C37" s="19">
        <v>37744</v>
      </c>
      <c r="D37">
        <v>1782.06</v>
      </c>
      <c r="E37" s="18">
        <f t="shared" si="0"/>
        <v>123</v>
      </c>
      <c r="F37">
        <f t="shared" si="1"/>
        <v>365</v>
      </c>
      <c r="G37">
        <f t="shared" si="2"/>
        <v>2.1173473774879152</v>
      </c>
      <c r="H37">
        <f t="shared" si="3"/>
        <v>-0.51974381215551546</v>
      </c>
      <c r="I37">
        <f t="shared" si="4"/>
        <v>0.854322169749827</v>
      </c>
    </row>
    <row r="38" spans="1:9" x14ac:dyDescent="0.3">
      <c r="A38">
        <v>585</v>
      </c>
      <c r="B38">
        <v>2006</v>
      </c>
      <c r="C38" s="19">
        <v>39032</v>
      </c>
      <c r="D38">
        <v>344.2</v>
      </c>
      <c r="E38" s="18">
        <f t="shared" si="0"/>
        <v>315</v>
      </c>
      <c r="F38">
        <f t="shared" si="1"/>
        <v>365</v>
      </c>
      <c r="G38">
        <f t="shared" si="2"/>
        <v>5.4224749911275874</v>
      </c>
      <c r="H38">
        <f t="shared" si="3"/>
        <v>0.65189899587871181</v>
      </c>
      <c r="I38">
        <f t="shared" si="4"/>
        <v>-0.7583058084785631</v>
      </c>
    </row>
    <row r="39" spans="1:9" x14ac:dyDescent="0.3">
      <c r="A39">
        <v>13</v>
      </c>
      <c r="B39">
        <v>2007</v>
      </c>
      <c r="C39" s="19">
        <v>39316</v>
      </c>
      <c r="D39">
        <v>1531.5</v>
      </c>
      <c r="E39" s="18">
        <f t="shared" si="0"/>
        <v>234</v>
      </c>
      <c r="F39">
        <f t="shared" si="1"/>
        <v>365</v>
      </c>
      <c r="G39">
        <f t="shared" si="2"/>
        <v>4.0281242791233511</v>
      </c>
      <c r="H39">
        <f t="shared" si="3"/>
        <v>-0.63210341118734881</v>
      </c>
      <c r="I39">
        <f t="shared" si="4"/>
        <v>-0.77488404136704059</v>
      </c>
    </row>
    <row r="40" spans="1:9" x14ac:dyDescent="0.3">
      <c r="A40">
        <v>25</v>
      </c>
      <c r="B40">
        <v>2008</v>
      </c>
      <c r="C40" s="19">
        <v>39682</v>
      </c>
      <c r="D40">
        <v>705.5</v>
      </c>
      <c r="E40" s="18">
        <f t="shared" si="0"/>
        <v>235</v>
      </c>
      <c r="F40">
        <f t="shared" si="1"/>
        <v>366</v>
      </c>
      <c r="G40">
        <f t="shared" si="2"/>
        <v>4.0342856480524665</v>
      </c>
      <c r="H40">
        <f t="shared" si="3"/>
        <v>-0.62731709687429404</v>
      </c>
      <c r="I40">
        <f t="shared" si="4"/>
        <v>-0.77876393083476048</v>
      </c>
    </row>
    <row r="41" spans="1:9" x14ac:dyDescent="0.3">
      <c r="A41">
        <v>38</v>
      </c>
      <c r="B41">
        <v>2009</v>
      </c>
      <c r="C41" s="19">
        <v>40139</v>
      </c>
      <c r="D41">
        <v>5048</v>
      </c>
      <c r="E41" s="18">
        <f t="shared" si="0"/>
        <v>326</v>
      </c>
      <c r="F41">
        <f t="shared" si="1"/>
        <v>365</v>
      </c>
      <c r="G41">
        <f t="shared" si="2"/>
        <v>5.6118312606590273</v>
      </c>
      <c r="H41">
        <f t="shared" si="3"/>
        <v>0.7829801036770625</v>
      </c>
      <c r="I41">
        <f t="shared" si="4"/>
        <v>-0.62204674844086805</v>
      </c>
    </row>
    <row r="42" spans="1:9" x14ac:dyDescent="0.3">
      <c r="A42">
        <v>49</v>
      </c>
      <c r="B42">
        <v>2010</v>
      </c>
      <c r="C42" s="19">
        <v>40388</v>
      </c>
      <c r="D42">
        <v>1437</v>
      </c>
      <c r="E42" s="18">
        <f t="shared" si="0"/>
        <v>210</v>
      </c>
      <c r="F42">
        <f t="shared" si="1"/>
        <v>365</v>
      </c>
      <c r="G42">
        <f t="shared" si="2"/>
        <v>3.614983327418392</v>
      </c>
      <c r="H42">
        <f t="shared" si="3"/>
        <v>-0.89002757643467678</v>
      </c>
      <c r="I42">
        <f t="shared" si="4"/>
        <v>-0.45590669350845858</v>
      </c>
    </row>
    <row r="43" spans="1:9" x14ac:dyDescent="0.3">
      <c r="A43">
        <v>62</v>
      </c>
      <c r="B43">
        <v>2011</v>
      </c>
      <c r="C43" s="19">
        <v>40821</v>
      </c>
      <c r="D43">
        <v>477.2</v>
      </c>
      <c r="E43" s="18">
        <f t="shared" si="0"/>
        <v>278</v>
      </c>
      <c r="F43">
        <f t="shared" si="1"/>
        <v>365</v>
      </c>
      <c r="G43">
        <f t="shared" si="2"/>
        <v>4.785549357249109</v>
      </c>
      <c r="H43">
        <f t="shared" si="3"/>
        <v>7.3095129898076872E-2</v>
      </c>
      <c r="I43">
        <f t="shared" si="4"/>
        <v>-0.9973249731081556</v>
      </c>
    </row>
    <row r="44" spans="1:9" x14ac:dyDescent="0.3">
      <c r="A44">
        <v>83</v>
      </c>
      <c r="B44">
        <v>2013</v>
      </c>
      <c r="C44" s="19">
        <v>41593</v>
      </c>
      <c r="D44">
        <v>1706.6</v>
      </c>
      <c r="E44" s="18">
        <f t="shared" si="0"/>
        <v>319</v>
      </c>
      <c r="F44">
        <f t="shared" si="1"/>
        <v>365</v>
      </c>
      <c r="G44">
        <f t="shared" si="2"/>
        <v>5.4913318164117477</v>
      </c>
      <c r="H44">
        <f t="shared" si="3"/>
        <v>0.70252747416915662</v>
      </c>
      <c r="I44">
        <f t="shared" si="4"/>
        <v>-0.71165662228177506</v>
      </c>
    </row>
    <row r="45" spans="1:9" x14ac:dyDescent="0.3">
      <c r="A45">
        <v>96</v>
      </c>
      <c r="B45">
        <v>2014</v>
      </c>
      <c r="C45" s="19">
        <v>41847</v>
      </c>
      <c r="D45">
        <v>1113</v>
      </c>
      <c r="E45" s="18">
        <f t="shared" si="0"/>
        <v>208</v>
      </c>
      <c r="F45">
        <f t="shared" si="1"/>
        <v>365</v>
      </c>
      <c r="G45">
        <f t="shared" si="2"/>
        <v>3.5805549147763118</v>
      </c>
      <c r="H45">
        <f t="shared" si="3"/>
        <v>-0.90519318989139763</v>
      </c>
      <c r="I45">
        <f t="shared" si="4"/>
        <v>-0.4250003399695535</v>
      </c>
    </row>
    <row r="46" spans="1:9" x14ac:dyDescent="0.3">
      <c r="A46">
        <v>107</v>
      </c>
      <c r="B46">
        <v>2015</v>
      </c>
      <c r="C46" s="19">
        <v>42363</v>
      </c>
      <c r="D46">
        <v>4562</v>
      </c>
      <c r="E46" s="18">
        <f t="shared" si="0"/>
        <v>359</v>
      </c>
      <c r="F46">
        <f t="shared" si="1"/>
        <v>365</v>
      </c>
      <c r="G46">
        <f t="shared" si="2"/>
        <v>6.1799000692533461</v>
      </c>
      <c r="H46">
        <f t="shared" si="3"/>
        <v>0.99467081991152106</v>
      </c>
      <c r="I46">
        <f t="shared" si="4"/>
        <v>-0.10310169744743544</v>
      </c>
    </row>
    <row r="47" spans="1:9" x14ac:dyDescent="0.3">
      <c r="E47" s="18"/>
    </row>
    <row r="48" spans="1:9" ht="15" thickBot="1" x14ac:dyDescent="0.35"/>
    <row r="49" spans="7:12" ht="15" thickBot="1" x14ac:dyDescent="0.35">
      <c r="H49" s="20"/>
      <c r="I49" s="21"/>
      <c r="J49" s="22"/>
      <c r="K49" s="23"/>
      <c r="L49" s="24"/>
    </row>
    <row r="50" spans="7:12" ht="15" thickBot="1" x14ac:dyDescent="0.35">
      <c r="G50" s="22"/>
      <c r="H50" s="25"/>
      <c r="I50" s="26"/>
      <c r="J50" s="25"/>
      <c r="K50" s="27"/>
      <c r="L50" s="27"/>
    </row>
    <row r="55" spans="7:12" x14ac:dyDescent="0.3">
      <c r="J55" s="28"/>
    </row>
    <row r="56" spans="7:12" x14ac:dyDescent="0.3">
      <c r="J56" s="2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/>
  </sheetViews>
  <sheetFormatPr defaultRowHeight="14.4" x14ac:dyDescent="0.3"/>
  <sheetData>
    <row r="1" spans="1:2" x14ac:dyDescent="0.3">
      <c r="A1" s="18" t="s">
        <v>10</v>
      </c>
      <c r="B1" s="1" t="s">
        <v>17</v>
      </c>
    </row>
    <row r="2" spans="1:2" x14ac:dyDescent="0.3">
      <c r="A2" s="18">
        <v>1968</v>
      </c>
      <c r="B2" s="2">
        <v>94.96</v>
      </c>
    </row>
    <row r="3" spans="1:2" x14ac:dyDescent="0.3">
      <c r="A3" s="18">
        <v>1969</v>
      </c>
      <c r="B3" s="2">
        <v>117.26</v>
      </c>
    </row>
    <row r="4" spans="1:2" x14ac:dyDescent="0.3">
      <c r="A4" s="18">
        <v>1970</v>
      </c>
      <c r="B4" s="2">
        <v>163.31</v>
      </c>
    </row>
    <row r="5" spans="1:2" x14ac:dyDescent="0.3">
      <c r="A5" s="18">
        <v>1971</v>
      </c>
      <c r="B5" s="2">
        <v>144.82</v>
      </c>
    </row>
    <row r="6" spans="1:2" x14ac:dyDescent="0.3">
      <c r="A6" s="18">
        <v>1972</v>
      </c>
      <c r="B6" s="2">
        <v>349.88</v>
      </c>
    </row>
    <row r="7" spans="1:2" x14ac:dyDescent="0.3">
      <c r="A7" s="18">
        <v>1973</v>
      </c>
      <c r="B7" s="2">
        <v>331.61</v>
      </c>
    </row>
    <row r="8" spans="1:2" x14ac:dyDescent="0.3">
      <c r="A8" s="18">
        <v>1974</v>
      </c>
      <c r="B8" s="2">
        <v>148.91</v>
      </c>
    </row>
    <row r="9" spans="1:2" x14ac:dyDescent="0.3">
      <c r="A9" s="18">
        <v>1975</v>
      </c>
      <c r="B9" s="2">
        <v>195.55</v>
      </c>
    </row>
    <row r="10" spans="1:2" x14ac:dyDescent="0.3">
      <c r="A10" s="18">
        <v>1976</v>
      </c>
      <c r="B10" s="2">
        <v>151.66999999999999</v>
      </c>
    </row>
    <row r="11" spans="1:2" x14ac:dyDescent="0.3">
      <c r="A11" s="18">
        <v>1977</v>
      </c>
      <c r="B11" s="2">
        <v>339.46</v>
      </c>
    </row>
    <row r="12" spans="1:2" x14ac:dyDescent="0.3">
      <c r="A12" s="18">
        <v>1978</v>
      </c>
      <c r="B12" s="2">
        <v>124.54</v>
      </c>
    </row>
    <row r="13" spans="1:2" x14ac:dyDescent="0.3">
      <c r="A13" s="18">
        <v>1979</v>
      </c>
      <c r="B13" s="2">
        <v>135.21</v>
      </c>
    </row>
    <row r="14" spans="1:2" x14ac:dyDescent="0.3">
      <c r="A14" s="18">
        <v>1980</v>
      </c>
      <c r="B14" s="2">
        <v>254.55</v>
      </c>
    </row>
    <row r="15" spans="1:2" x14ac:dyDescent="0.3">
      <c r="A15" s="18">
        <v>1981</v>
      </c>
      <c r="B15" s="2">
        <v>115.87</v>
      </c>
    </row>
    <row r="16" spans="1:2" x14ac:dyDescent="0.3">
      <c r="A16" s="18">
        <v>1982</v>
      </c>
      <c r="B16" s="2">
        <v>306.2</v>
      </c>
    </row>
    <row r="17" spans="1:2" x14ac:dyDescent="0.3">
      <c r="A17" s="18">
        <v>1983</v>
      </c>
      <c r="B17" s="2">
        <v>291.94</v>
      </c>
    </row>
    <row r="18" spans="1:2" x14ac:dyDescent="0.3">
      <c r="A18" s="18">
        <v>1984</v>
      </c>
      <c r="B18" s="2">
        <v>324.37</v>
      </c>
    </row>
    <row r="19" spans="1:2" x14ac:dyDescent="0.3">
      <c r="A19" s="18">
        <v>1985</v>
      </c>
      <c r="B19" s="2">
        <v>237.29</v>
      </c>
    </row>
    <row r="20" spans="1:2" x14ac:dyDescent="0.3">
      <c r="A20" s="18">
        <v>1986</v>
      </c>
      <c r="B20" s="2">
        <v>284.42</v>
      </c>
    </row>
    <row r="21" spans="1:2" x14ac:dyDescent="0.3">
      <c r="A21" s="18">
        <v>1987</v>
      </c>
      <c r="B21" s="2">
        <v>376.21</v>
      </c>
    </row>
    <row r="22" spans="1:2" x14ac:dyDescent="0.3">
      <c r="A22" s="18">
        <v>1988</v>
      </c>
      <c r="B22" s="2">
        <v>108.67</v>
      </c>
    </row>
    <row r="23" spans="1:2" x14ac:dyDescent="0.3">
      <c r="A23" s="18">
        <v>1989</v>
      </c>
      <c r="B23" s="2">
        <v>20.47</v>
      </c>
    </row>
    <row r="24" spans="1:2" x14ac:dyDescent="0.3">
      <c r="A24" s="18">
        <v>1990</v>
      </c>
      <c r="B24" s="2">
        <v>325.67</v>
      </c>
    </row>
    <row r="25" spans="1:2" x14ac:dyDescent="0.3">
      <c r="A25" s="18">
        <v>1991</v>
      </c>
      <c r="B25" s="2">
        <v>242.04</v>
      </c>
    </row>
    <row r="26" spans="1:2" x14ac:dyDescent="0.3">
      <c r="A26" s="18">
        <v>1992</v>
      </c>
      <c r="B26" s="2">
        <v>434.08</v>
      </c>
    </row>
    <row r="27" spans="1:2" x14ac:dyDescent="0.3">
      <c r="A27" s="18">
        <v>1993</v>
      </c>
      <c r="B27" s="2">
        <v>320.38</v>
      </c>
    </row>
    <row r="28" spans="1:2" x14ac:dyDescent="0.3">
      <c r="A28" s="18">
        <v>1994</v>
      </c>
      <c r="B28" s="2">
        <v>226</v>
      </c>
    </row>
    <row r="29" spans="1:2" x14ac:dyDescent="0.3">
      <c r="A29" s="18">
        <v>1995</v>
      </c>
      <c r="B29" s="2">
        <v>140.62</v>
      </c>
    </row>
    <row r="30" spans="1:2" x14ac:dyDescent="0.3">
      <c r="A30" s="18">
        <v>1996</v>
      </c>
      <c r="B30" s="2">
        <v>85.81</v>
      </c>
    </row>
    <row r="31" spans="1:2" x14ac:dyDescent="0.3">
      <c r="A31" s="18">
        <v>1997</v>
      </c>
      <c r="B31" s="2">
        <v>290.89999999999998</v>
      </c>
    </row>
    <row r="32" spans="1:2" x14ac:dyDescent="0.3">
      <c r="A32" s="18">
        <v>1998</v>
      </c>
      <c r="B32" s="2">
        <v>472.21</v>
      </c>
    </row>
    <row r="33" spans="1:2" x14ac:dyDescent="0.3">
      <c r="A33" s="18">
        <v>1999</v>
      </c>
      <c r="B33" s="2">
        <v>83.66</v>
      </c>
    </row>
    <row r="34" spans="1:2" x14ac:dyDescent="0.3">
      <c r="A34" s="18">
        <v>2000</v>
      </c>
      <c r="B34" s="2">
        <v>226.24</v>
      </c>
    </row>
    <row r="35" spans="1:2" x14ac:dyDescent="0.3">
      <c r="A35" s="18">
        <v>2001</v>
      </c>
      <c r="B35" s="2">
        <v>393.9</v>
      </c>
    </row>
    <row r="36" spans="1:2" x14ac:dyDescent="0.3">
      <c r="A36" s="18">
        <v>2002</v>
      </c>
      <c r="B36" s="2">
        <v>606</v>
      </c>
    </row>
    <row r="37" spans="1:2" x14ac:dyDescent="0.3">
      <c r="A37" s="18">
        <v>2003</v>
      </c>
      <c r="B37" s="2">
        <v>336.32</v>
      </c>
    </row>
    <row r="38" spans="1:2" x14ac:dyDescent="0.3">
      <c r="A38" s="18">
        <v>2006</v>
      </c>
      <c r="B38" s="2">
        <v>34.270000000000003</v>
      </c>
    </row>
    <row r="39" spans="1:2" x14ac:dyDescent="0.3">
      <c r="A39" s="18">
        <v>2007</v>
      </c>
      <c r="B39" s="2">
        <v>193.3</v>
      </c>
    </row>
    <row r="40" spans="1:2" x14ac:dyDescent="0.3">
      <c r="A40" s="18">
        <v>2008</v>
      </c>
      <c r="B40" s="2">
        <v>115.41</v>
      </c>
    </row>
    <row r="41" spans="1:2" x14ac:dyDescent="0.3">
      <c r="A41" s="18">
        <v>2009</v>
      </c>
      <c r="B41" s="2">
        <v>256.38</v>
      </c>
    </row>
    <row r="42" spans="1:2" x14ac:dyDescent="0.3">
      <c r="A42" s="18">
        <v>2010</v>
      </c>
      <c r="B42" s="2">
        <v>168.85</v>
      </c>
    </row>
    <row r="43" spans="1:2" x14ac:dyDescent="0.3">
      <c r="A43" s="18">
        <v>2011</v>
      </c>
      <c r="B43" s="2">
        <v>47.39</v>
      </c>
    </row>
    <row r="44" spans="1:2" x14ac:dyDescent="0.3">
      <c r="A44" s="18">
        <v>2013</v>
      </c>
      <c r="B44" s="2">
        <v>133.51</v>
      </c>
    </row>
    <row r="45" spans="1:2" x14ac:dyDescent="0.3">
      <c r="A45" s="18">
        <v>2014</v>
      </c>
      <c r="B45" s="2">
        <v>211.19</v>
      </c>
    </row>
    <row r="46" spans="1:2" x14ac:dyDescent="0.3">
      <c r="A46" s="18">
        <v>2015</v>
      </c>
      <c r="B46" s="2">
        <v>299.93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800"/>
  </sheetPr>
  <dimension ref="B1:J53"/>
  <sheetViews>
    <sheetView zoomScaleNormal="100" workbookViewId="0"/>
  </sheetViews>
  <sheetFormatPr defaultRowHeight="14.4" x14ac:dyDescent="0.3"/>
  <cols>
    <col min="1" max="1" width="5" customWidth="1"/>
    <col min="2" max="2" width="9.109375" customWidth="1"/>
  </cols>
  <sheetData>
    <row r="1" spans="2:9" x14ac:dyDescent="0.3">
      <c r="B1" t="s">
        <v>33</v>
      </c>
    </row>
    <row r="2" spans="2:9" x14ac:dyDescent="0.3">
      <c r="B2" t="s">
        <v>3</v>
      </c>
    </row>
    <row r="3" spans="2:9" x14ac:dyDescent="0.3">
      <c r="B3" t="s">
        <v>4</v>
      </c>
    </row>
    <row r="4" spans="2:9" x14ac:dyDescent="0.3">
      <c r="B4" t="s">
        <v>5</v>
      </c>
    </row>
    <row r="5" spans="2:9" x14ac:dyDescent="0.3">
      <c r="B5" t="s">
        <v>6</v>
      </c>
    </row>
    <row r="6" spans="2:9" x14ac:dyDescent="0.3">
      <c r="B6" t="s">
        <v>7</v>
      </c>
    </row>
    <row r="10" spans="2:9" x14ac:dyDescent="0.3">
      <c r="B10" t="s">
        <v>8</v>
      </c>
    </row>
    <row r="11" spans="2:9" ht="15" thickBot="1" x14ac:dyDescent="0.35"/>
    <row r="12" spans="2:9" x14ac:dyDescent="0.3">
      <c r="B12" s="4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</row>
    <row r="13" spans="2:9" ht="15" thickBot="1" x14ac:dyDescent="0.35">
      <c r="B13" s="6" t="s">
        <v>17</v>
      </c>
      <c r="C13" s="7">
        <v>45</v>
      </c>
      <c r="D13" s="7">
        <v>0</v>
      </c>
      <c r="E13" s="7">
        <v>45</v>
      </c>
      <c r="F13" s="8">
        <v>20.47</v>
      </c>
      <c r="G13" s="8">
        <v>606</v>
      </c>
      <c r="H13" s="8">
        <v>228.02733333333333</v>
      </c>
      <c r="I13" s="8">
        <v>124.74801002967396</v>
      </c>
    </row>
    <row r="16" spans="2:9" x14ac:dyDescent="0.3">
      <c r="B16" t="s">
        <v>18</v>
      </c>
    </row>
    <row r="17" spans="2:10" ht="15" thickBot="1" x14ac:dyDescent="0.35"/>
    <row r="18" spans="2:10" x14ac:dyDescent="0.3">
      <c r="B18" s="9" t="s">
        <v>19</v>
      </c>
      <c r="C18" s="11">
        <v>1.6161616161616162E-2</v>
      </c>
    </row>
    <row r="19" spans="2:10" x14ac:dyDescent="0.3">
      <c r="B19" s="3" t="s">
        <v>20</v>
      </c>
      <c r="C19" s="12">
        <v>16</v>
      </c>
    </row>
    <row r="20" spans="2:10" x14ac:dyDescent="0.3">
      <c r="B20" s="3" t="s">
        <v>21</v>
      </c>
      <c r="C20" s="12">
        <v>0</v>
      </c>
    </row>
    <row r="21" spans="2:10" x14ac:dyDescent="0.3">
      <c r="B21" s="3" t="s">
        <v>22</v>
      </c>
      <c r="C21" s="12">
        <v>0.88406537118336059</v>
      </c>
    </row>
    <row r="22" spans="2:10" ht="15" thickBot="1" x14ac:dyDescent="0.35">
      <c r="B22" s="10" t="s">
        <v>23</v>
      </c>
      <c r="C22" s="13">
        <v>0.05</v>
      </c>
    </row>
    <row r="23" spans="2:10" x14ac:dyDescent="0.3">
      <c r="B23" s="14" t="s">
        <v>24</v>
      </c>
    </row>
    <row r="25" spans="2:10" x14ac:dyDescent="0.3">
      <c r="B25" s="14" t="s">
        <v>25</v>
      </c>
    </row>
    <row r="26" spans="2:10" x14ac:dyDescent="0.3">
      <c r="B26" s="14" t="s">
        <v>26</v>
      </c>
    </row>
    <row r="27" spans="2:10" x14ac:dyDescent="0.3">
      <c r="B27" s="14" t="s">
        <v>27</v>
      </c>
    </row>
    <row r="28" spans="2:10" ht="15" customHeight="1" x14ac:dyDescent="0.3">
      <c r="B28" s="29" t="s">
        <v>28</v>
      </c>
      <c r="C28" s="29"/>
      <c r="D28" s="29"/>
      <c r="E28" s="29"/>
      <c r="F28" s="29"/>
      <c r="G28" s="29"/>
      <c r="H28" s="29"/>
      <c r="I28" s="29"/>
      <c r="J28" s="29"/>
    </row>
    <row r="29" spans="2:10" x14ac:dyDescent="0.3">
      <c r="B29" s="29"/>
      <c r="C29" s="29"/>
      <c r="D29" s="29"/>
      <c r="E29" s="29"/>
      <c r="F29" s="29"/>
      <c r="G29" s="29"/>
      <c r="H29" s="29"/>
      <c r="I29" s="29"/>
      <c r="J29" s="29"/>
    </row>
    <row r="30" spans="2:10" x14ac:dyDescent="0.3">
      <c r="B30" s="14" t="s">
        <v>29</v>
      </c>
    </row>
    <row r="33" spans="2:5" x14ac:dyDescent="0.3">
      <c r="B33" s="14" t="s">
        <v>30</v>
      </c>
      <c r="D33" s="15">
        <v>0.35628472222222196</v>
      </c>
    </row>
    <row r="34" spans="2:5" x14ac:dyDescent="0.3">
      <c r="B34" s="14" t="s">
        <v>31</v>
      </c>
      <c r="D34" s="16">
        <v>-0.43875000000000042</v>
      </c>
      <c r="E34" s="17">
        <v>1.1617560975609753</v>
      </c>
    </row>
    <row r="53" spans="7:7" x14ac:dyDescent="0.3">
      <c r="G53" t="s">
        <v>32</v>
      </c>
    </row>
  </sheetData>
  <mergeCells count="1">
    <mergeCell ref="B28:J29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T459641">
              <controlPr defaultSize="0" print="0" autoFill="0" autoPict="0" macro="[1]!RelaunchCall">
                <anchor>
                  <from>
                    <xdr:col>2</xdr:col>
                    <xdr:colOff>45720</xdr:colOff>
                    <xdr:row>5</xdr:row>
                    <xdr:rowOff>0</xdr:rowOff>
                  </from>
                  <to>
                    <xdr:col>2</xdr:col>
                    <xdr:colOff>556260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Mann-Kendall trend tests_HID</vt:lpstr>
      <vt:lpstr>Mann-Kendall trend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</dc:creator>
  <cp:lastModifiedBy>felic</cp:lastModifiedBy>
  <dcterms:created xsi:type="dcterms:W3CDTF">2016-10-15T02:03:53Z</dcterms:created>
  <dcterms:modified xsi:type="dcterms:W3CDTF">2018-05-31T21:24:03Z</dcterms:modified>
</cp:coreProperties>
</file>