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0ABD8D79-3226-4D24-912A-FAF6187E4733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<sst xmlns="http://schemas.openxmlformats.org/spreadsheetml/2006/main" count="42" uniqueCount="40">
  <si>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</si>
  <si>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</si>
  <si>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</si>
  <si>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76380000.xlsx / Sheet = Plan1 / Range = Plan1!$E$1:$E$38 / 37 rows and 1 column</t>
  </si>
  <si>
    <t>Date data: Workbook = 76380000.xlsx / Sheet = Plan1 / Range = Plan1!$B$1:$B$38 / 37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</si>
  <si>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</si>
  <si>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</si>
  <si>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</si>
  <si>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</si>
  <si>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</si>
  <si>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</si>
  <si>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</si>
  <si>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</si>
  <si>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</si>
  <si>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</si>
  <si>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</si>
  <si>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</si>
  <si>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</si>
  <si>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</si>
  <si>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</si>
  <si>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</si>
  <si>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</si>
  <si>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</si>
  <si>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</si>
  <si>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</si>
  <si>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</si>
  <si>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</si>
  <si>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</si>
  <si>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</si>
  <si>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23.60%.</t>
  </si>
  <si>
    <t>Sen's slope:</t>
  </si>
  <si>
    <t>Confidence interval:</t>
  </si>
  <si>
    <t xml:space="preserve"> </t>
  </si>
  <si>
    <r>
      <t>XLSTAT 2016.06.36438  - Mann-Kendall trend tests - Start time: 2016-10-15 at 7:28:05 PM / End time: 2016-10-15 at 7:28:05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</si>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</sst>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tests_HID'!$A$2:$A$38</c:f>
              <c:numCache>
                <c:formatCode>General</c:formatCode>
                <c:ptCount val="37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1947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1951</c:v>
                </c:pt>
                <c:pt idx="10">
                  <c:v>1952</c:v>
                </c:pt>
                <c:pt idx="11">
                  <c:v>1953</c:v>
                </c:pt>
                <c:pt idx="12">
                  <c:v>1954</c:v>
                </c:pt>
                <c:pt idx="13">
                  <c:v>1955</c:v>
                </c:pt>
                <c:pt idx="14">
                  <c:v>1956</c:v>
                </c:pt>
                <c:pt idx="15">
                  <c:v>1957</c:v>
                </c:pt>
                <c:pt idx="16">
                  <c:v>1958</c:v>
                </c:pt>
                <c:pt idx="17">
                  <c:v>1959</c:v>
                </c:pt>
                <c:pt idx="18">
                  <c:v>1960</c:v>
                </c:pt>
                <c:pt idx="19">
                  <c:v>1961</c:v>
                </c:pt>
                <c:pt idx="20">
                  <c:v>1962</c:v>
                </c:pt>
                <c:pt idx="21">
                  <c:v>1963</c:v>
                </c:pt>
                <c:pt idx="22">
                  <c:v>1964</c:v>
                </c:pt>
                <c:pt idx="23">
                  <c:v>1965</c:v>
                </c:pt>
                <c:pt idx="24">
                  <c:v>1966</c:v>
                </c:pt>
                <c:pt idx="25">
                  <c:v>1967</c:v>
                </c:pt>
                <c:pt idx="26">
                  <c:v>1968</c:v>
                </c:pt>
                <c:pt idx="27">
                  <c:v>1969</c:v>
                </c:pt>
                <c:pt idx="28">
                  <c:v>1970</c:v>
                </c:pt>
                <c:pt idx="29">
                  <c:v>1971</c:v>
                </c:pt>
                <c:pt idx="30">
                  <c:v>1972</c:v>
                </c:pt>
                <c:pt idx="31">
                  <c:v>1973</c:v>
                </c:pt>
                <c:pt idx="32">
                  <c:v>1974</c:v>
                </c:pt>
                <c:pt idx="33">
                  <c:v>1975</c:v>
                </c:pt>
                <c:pt idx="34">
                  <c:v>1976</c:v>
                </c:pt>
                <c:pt idx="35">
                  <c:v>1977</c:v>
                </c:pt>
                <c:pt idx="36">
                  <c:v>1978</c:v>
                </c:pt>
              </c:numCache>
            </c:numRef>
          </c:xVal>
          <c:yVal>
            <c:numRef>
              <c:f>'Mann-Kendall trend tests_HID'!$B$2:$B$38</c:f>
              <c:numCache>
                <c:formatCode>0</c:formatCode>
                <c:ptCount val="37"/>
                <c:pt idx="0">
                  <c:v>80.03</c:v>
                </c:pt>
                <c:pt idx="1">
                  <c:v>32.450000000000003</c:v>
                </c:pt>
                <c:pt idx="2">
                  <c:v>3.63</c:v>
                </c:pt>
                <c:pt idx="3">
                  <c:v>18.239999999999998</c:v>
                </c:pt>
                <c:pt idx="4">
                  <c:v>11.31</c:v>
                </c:pt>
                <c:pt idx="5">
                  <c:v>23.01</c:v>
                </c:pt>
                <c:pt idx="6">
                  <c:v>31.07</c:v>
                </c:pt>
                <c:pt idx="7">
                  <c:v>15.82</c:v>
                </c:pt>
                <c:pt idx="8">
                  <c:v>21.62</c:v>
                </c:pt>
                <c:pt idx="9">
                  <c:v>13.57</c:v>
                </c:pt>
                <c:pt idx="10">
                  <c:v>30.36</c:v>
                </c:pt>
                <c:pt idx="11">
                  <c:v>15.89</c:v>
                </c:pt>
                <c:pt idx="12">
                  <c:v>36.1</c:v>
                </c:pt>
                <c:pt idx="13">
                  <c:v>16.21</c:v>
                </c:pt>
                <c:pt idx="14">
                  <c:v>23.34</c:v>
                </c:pt>
                <c:pt idx="15">
                  <c:v>13.85</c:v>
                </c:pt>
                <c:pt idx="16">
                  <c:v>41.8</c:v>
                </c:pt>
                <c:pt idx="17">
                  <c:v>86.44</c:v>
                </c:pt>
                <c:pt idx="18">
                  <c:v>46.54</c:v>
                </c:pt>
                <c:pt idx="19">
                  <c:v>35.51</c:v>
                </c:pt>
                <c:pt idx="20">
                  <c:v>8.92</c:v>
                </c:pt>
                <c:pt idx="21">
                  <c:v>46.33</c:v>
                </c:pt>
                <c:pt idx="22">
                  <c:v>8.15</c:v>
                </c:pt>
                <c:pt idx="23">
                  <c:v>29.37</c:v>
                </c:pt>
                <c:pt idx="24">
                  <c:v>65.41</c:v>
                </c:pt>
                <c:pt idx="25">
                  <c:v>29.14</c:v>
                </c:pt>
                <c:pt idx="26">
                  <c:v>11.24</c:v>
                </c:pt>
                <c:pt idx="27">
                  <c:v>24.15</c:v>
                </c:pt>
                <c:pt idx="28">
                  <c:v>25.57</c:v>
                </c:pt>
                <c:pt idx="29">
                  <c:v>23.12</c:v>
                </c:pt>
                <c:pt idx="30">
                  <c:v>61.06</c:v>
                </c:pt>
                <c:pt idx="31">
                  <c:v>60.28</c:v>
                </c:pt>
                <c:pt idx="32">
                  <c:v>21.33</c:v>
                </c:pt>
                <c:pt idx="33">
                  <c:v>33.25</c:v>
                </c:pt>
                <c:pt idx="34">
                  <c:v>27.67</c:v>
                </c:pt>
                <c:pt idx="35">
                  <c:v>56.24</c:v>
                </c:pt>
                <c:pt idx="36">
                  <c:v>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3-42F8-8871-C4C970D1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8784"/>
        <c:axId val="132379008"/>
      </c:scatterChart>
      <c:valAx>
        <c:axId val="242278784"/>
        <c:scaling>
          <c:orientation val="minMax"/>
          <c:max val="1980"/>
          <c:min val="194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379008"/>
        <c:crosses val="autoZero"/>
        <c:crossBetween val="midCat"/>
      </c:valAx>
      <c:valAx>
        <c:axId val="132379008"/>
        <c:scaling>
          <c:orientation val="minMax"/>
          <c:max val="9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22787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395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RefEditT,RefEdit0,Plan1!$E$1:$E$38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RefEditDate,RefEdit0,Plan1!$B$1:$B$38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7395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28" zoomScale="55" zoomScaleNormal="55" workbookViewId="0">
      <selection activeCell="G48" sqref="G48:M63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2.88671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10</v>
      </c>
      <c r="B2">
        <v>1941</v>
      </c>
      <c r="C2" s="19">
        <v>15097</v>
      </c>
      <c r="D2">
        <v>1335</v>
      </c>
      <c r="E2" s="18">
        <f>C2-DATE(YEAR(C2),1,0)</f>
        <v>121</v>
      </c>
      <c r="F2">
        <f>DATE(YEAR(C2)+1,1,1)-DATE(YEAR(C2),1,1)</f>
        <v>365</v>
      </c>
      <c r="G2">
        <f>E2*(2*PI()/F2)</f>
        <v>2.0829189648458355</v>
      </c>
      <c r="H2">
        <f>COS(G2)</f>
        <v>-0.49002866642905923</v>
      </c>
      <c r="I2">
        <f>SIN(G2)</f>
        <v>0.87170631870932191</v>
      </c>
    </row>
    <row r="3" spans="1:9" x14ac:dyDescent="0.3">
      <c r="A3">
        <v>22</v>
      </c>
      <c r="B3">
        <v>1942</v>
      </c>
      <c r="C3" s="19">
        <v>15480</v>
      </c>
      <c r="D3">
        <v>377</v>
      </c>
      <c r="E3" s="18">
        <f t="shared" ref="E3:E38" si="0">C3-DATE(YEAR(C3),1,0)</f>
        <v>139</v>
      </c>
      <c r="F3">
        <f t="shared" ref="F3:F38" si="1">DATE(YEAR(C3)+1,1,1)-DATE(YEAR(C3),1,1)</f>
        <v>365</v>
      </c>
      <c r="G3">
        <f t="shared" ref="G3:G38" si="2">E3*(2*PI()/F3)</f>
        <v>2.3927746786245545</v>
      </c>
      <c r="H3">
        <f t="shared" ref="H3:H38" si="3">COS(G3)</f>
        <v>-0.7324940716135786</v>
      </c>
      <c r="I3">
        <f t="shared" ref="I3:I38" si="4">SIN(G3)</f>
        <v>0.68077340947701648</v>
      </c>
    </row>
    <row r="4" spans="1:9" x14ac:dyDescent="0.3">
      <c r="A4">
        <v>34</v>
      </c>
      <c r="B4">
        <v>1943</v>
      </c>
      <c r="C4" s="19">
        <v>15892</v>
      </c>
      <c r="D4">
        <v>68.599999999999994</v>
      </c>
      <c r="E4" s="18">
        <f t="shared" si="0"/>
        <v>186</v>
      </c>
      <c r="F4">
        <f t="shared" si="1"/>
        <v>365</v>
      </c>
      <c r="G4">
        <f t="shared" si="2"/>
        <v>3.2018423757134329</v>
      </c>
      <c r="H4">
        <f t="shared" si="3"/>
        <v>-0.99818553447185865</v>
      </c>
      <c r="I4">
        <f t="shared" si="4"/>
        <v>-6.0213277365792774E-2</v>
      </c>
    </row>
    <row r="5" spans="1:9" x14ac:dyDescent="0.3">
      <c r="A5">
        <v>46</v>
      </c>
      <c r="B5">
        <v>1944</v>
      </c>
      <c r="C5" s="19">
        <v>16352</v>
      </c>
      <c r="D5">
        <v>270</v>
      </c>
      <c r="E5" s="18">
        <f t="shared" si="0"/>
        <v>281</v>
      </c>
      <c r="F5">
        <f t="shared" si="1"/>
        <v>366</v>
      </c>
      <c r="G5">
        <f t="shared" si="2"/>
        <v>4.8239756046925235</v>
      </c>
      <c r="H5">
        <f t="shared" si="3"/>
        <v>0.11135519690480827</v>
      </c>
      <c r="I5">
        <f t="shared" si="4"/>
        <v>-0.99378067002849846</v>
      </c>
    </row>
    <row r="6" spans="1:9" x14ac:dyDescent="0.3">
      <c r="A6">
        <v>58</v>
      </c>
      <c r="B6">
        <v>1945</v>
      </c>
      <c r="C6" s="19">
        <v>16652</v>
      </c>
      <c r="D6">
        <v>178</v>
      </c>
      <c r="E6" s="18">
        <f t="shared" si="0"/>
        <v>215</v>
      </c>
      <c r="F6">
        <f t="shared" si="1"/>
        <v>365</v>
      </c>
      <c r="G6">
        <f t="shared" si="2"/>
        <v>3.7010543590235918</v>
      </c>
      <c r="H6">
        <f t="shared" si="3"/>
        <v>-0.84754092289283123</v>
      </c>
      <c r="I6">
        <f t="shared" si="4"/>
        <v>-0.53073004816193314</v>
      </c>
    </row>
    <row r="7" spans="1:9" x14ac:dyDescent="0.3">
      <c r="A7">
        <v>81</v>
      </c>
      <c r="B7">
        <v>1947</v>
      </c>
      <c r="C7" s="19">
        <v>17306</v>
      </c>
      <c r="D7">
        <v>330</v>
      </c>
      <c r="E7" s="18">
        <f t="shared" si="0"/>
        <v>139</v>
      </c>
      <c r="F7">
        <f t="shared" si="1"/>
        <v>365</v>
      </c>
      <c r="G7">
        <f t="shared" si="2"/>
        <v>2.3927746786245545</v>
      </c>
      <c r="H7">
        <f t="shared" si="3"/>
        <v>-0.7324940716135786</v>
      </c>
      <c r="I7">
        <f t="shared" si="4"/>
        <v>0.68077340947701648</v>
      </c>
    </row>
    <row r="8" spans="1:9" x14ac:dyDescent="0.3">
      <c r="A8">
        <v>93</v>
      </c>
      <c r="B8">
        <v>1948</v>
      </c>
      <c r="C8" s="19">
        <v>17804</v>
      </c>
      <c r="D8">
        <v>353</v>
      </c>
      <c r="E8" s="18">
        <f t="shared" si="0"/>
        <v>272</v>
      </c>
      <c r="F8">
        <f t="shared" si="1"/>
        <v>366</v>
      </c>
      <c r="G8">
        <f t="shared" si="2"/>
        <v>4.6694710479585995</v>
      </c>
      <c r="H8">
        <f t="shared" si="3"/>
        <v>-4.2904758199554721E-2</v>
      </c>
      <c r="I8">
        <f t="shared" si="4"/>
        <v>-0.99907916689511533</v>
      </c>
    </row>
    <row r="9" spans="1:9" x14ac:dyDescent="0.3">
      <c r="A9">
        <v>105</v>
      </c>
      <c r="B9">
        <v>1949</v>
      </c>
      <c r="C9" s="19">
        <v>18178</v>
      </c>
      <c r="D9">
        <v>353</v>
      </c>
      <c r="E9" s="18">
        <f t="shared" si="0"/>
        <v>280</v>
      </c>
      <c r="F9">
        <f t="shared" si="1"/>
        <v>365</v>
      </c>
      <c r="G9">
        <f t="shared" si="2"/>
        <v>4.8199777698911888</v>
      </c>
      <c r="H9">
        <f t="shared" si="3"/>
        <v>0.10738134666416217</v>
      </c>
      <c r="I9">
        <f t="shared" si="4"/>
        <v>-0.99421790689395206</v>
      </c>
    </row>
    <row r="10" spans="1:9" x14ac:dyDescent="0.3">
      <c r="A10">
        <v>119</v>
      </c>
      <c r="B10">
        <v>1950</v>
      </c>
      <c r="C10" s="19">
        <v>18528</v>
      </c>
      <c r="D10">
        <v>278</v>
      </c>
      <c r="E10" s="18">
        <f t="shared" si="0"/>
        <v>265</v>
      </c>
      <c r="F10">
        <f t="shared" si="1"/>
        <v>365</v>
      </c>
      <c r="G10">
        <f t="shared" si="2"/>
        <v>4.5617646750755894</v>
      </c>
      <c r="H10">
        <f t="shared" si="3"/>
        <v>-0.15005539834465348</v>
      </c>
      <c r="I10">
        <f t="shared" si="4"/>
        <v>-0.98867759023234025</v>
      </c>
    </row>
    <row r="11" spans="1:9" x14ac:dyDescent="0.3">
      <c r="A11">
        <v>129</v>
      </c>
      <c r="B11">
        <v>1951</v>
      </c>
      <c r="C11" s="19">
        <v>18806</v>
      </c>
      <c r="D11">
        <v>301</v>
      </c>
      <c r="E11" s="18">
        <f t="shared" si="0"/>
        <v>178</v>
      </c>
      <c r="F11">
        <f t="shared" si="1"/>
        <v>365</v>
      </c>
      <c r="G11">
        <f t="shared" si="2"/>
        <v>3.064128725145113</v>
      </c>
      <c r="H11">
        <f t="shared" si="3"/>
        <v>-0.99700116992501508</v>
      </c>
      <c r="I11">
        <f t="shared" si="4"/>
        <v>7.7386479233463451E-2</v>
      </c>
    </row>
    <row r="12" spans="1:9" x14ac:dyDescent="0.3">
      <c r="A12">
        <v>141</v>
      </c>
      <c r="B12">
        <v>1952</v>
      </c>
      <c r="C12" s="19">
        <v>19174</v>
      </c>
      <c r="D12">
        <v>377</v>
      </c>
      <c r="E12" s="18">
        <f t="shared" si="0"/>
        <v>181</v>
      </c>
      <c r="F12">
        <f t="shared" si="1"/>
        <v>366</v>
      </c>
      <c r="G12">
        <f t="shared" si="2"/>
        <v>3.1072583076489209</v>
      </c>
      <c r="H12">
        <f t="shared" si="3"/>
        <v>-0.99941063424550525</v>
      </c>
      <c r="I12">
        <f t="shared" si="4"/>
        <v>3.4327600513243822E-2</v>
      </c>
    </row>
    <row r="13" spans="1:9" x14ac:dyDescent="0.3">
      <c r="A13">
        <v>153</v>
      </c>
      <c r="B13">
        <v>1953</v>
      </c>
      <c r="C13" s="19">
        <v>19634</v>
      </c>
      <c r="D13">
        <v>428</v>
      </c>
      <c r="E13" s="18">
        <f t="shared" si="0"/>
        <v>275</v>
      </c>
      <c r="F13">
        <f t="shared" si="1"/>
        <v>365</v>
      </c>
      <c r="G13">
        <f t="shared" si="2"/>
        <v>4.733906738285989</v>
      </c>
      <c r="H13">
        <f t="shared" si="3"/>
        <v>2.1516097436221345E-2</v>
      </c>
      <c r="I13">
        <f t="shared" si="4"/>
        <v>-0.99976850197989087</v>
      </c>
    </row>
    <row r="14" spans="1:9" x14ac:dyDescent="0.3">
      <c r="A14">
        <v>165</v>
      </c>
      <c r="B14">
        <v>1954</v>
      </c>
      <c r="C14" s="19">
        <v>19920</v>
      </c>
      <c r="D14">
        <v>678</v>
      </c>
      <c r="E14" s="18">
        <f t="shared" si="0"/>
        <v>196</v>
      </c>
      <c r="F14">
        <f t="shared" si="1"/>
        <v>365</v>
      </c>
      <c r="G14">
        <f t="shared" si="2"/>
        <v>3.3739844389238325</v>
      </c>
      <c r="H14">
        <f t="shared" si="3"/>
        <v>-0.97311833723326202</v>
      </c>
      <c r="I14">
        <f t="shared" si="4"/>
        <v>-0.23030567023061196</v>
      </c>
    </row>
    <row r="15" spans="1:9" x14ac:dyDescent="0.3">
      <c r="A15">
        <v>177</v>
      </c>
      <c r="B15">
        <v>1955</v>
      </c>
      <c r="C15" s="19">
        <v>20227</v>
      </c>
      <c r="D15">
        <v>110</v>
      </c>
      <c r="E15" s="18">
        <f t="shared" si="0"/>
        <v>138</v>
      </c>
      <c r="F15">
        <f t="shared" si="1"/>
        <v>365</v>
      </c>
      <c r="G15">
        <f t="shared" si="2"/>
        <v>2.3755604723035146</v>
      </c>
      <c r="H15">
        <f t="shared" si="3"/>
        <v>-0.72066714955386091</v>
      </c>
      <c r="I15">
        <f t="shared" si="4"/>
        <v>0.69328122688697769</v>
      </c>
    </row>
    <row r="16" spans="1:9" x14ac:dyDescent="0.3">
      <c r="A16">
        <v>189</v>
      </c>
      <c r="B16">
        <v>1956</v>
      </c>
      <c r="C16" s="19">
        <v>20549</v>
      </c>
      <c r="D16">
        <v>259</v>
      </c>
      <c r="E16" s="18">
        <f t="shared" si="0"/>
        <v>95</v>
      </c>
      <c r="F16">
        <f t="shared" si="1"/>
        <v>366</v>
      </c>
      <c r="G16">
        <f t="shared" si="2"/>
        <v>1.6308814321914227</v>
      </c>
      <c r="H16">
        <f t="shared" si="3"/>
        <v>-6.004895851494825E-2</v>
      </c>
      <c r="I16">
        <f t="shared" si="4"/>
        <v>0.99819543305971403</v>
      </c>
    </row>
    <row r="17" spans="1:9" x14ac:dyDescent="0.3">
      <c r="A17">
        <v>204</v>
      </c>
      <c r="B17">
        <v>1957</v>
      </c>
      <c r="C17" s="19">
        <v>21016</v>
      </c>
      <c r="D17">
        <v>208</v>
      </c>
      <c r="E17" s="18">
        <f t="shared" si="0"/>
        <v>196</v>
      </c>
      <c r="F17">
        <f t="shared" si="1"/>
        <v>365</v>
      </c>
      <c r="G17">
        <f t="shared" si="2"/>
        <v>3.3739844389238325</v>
      </c>
      <c r="H17">
        <f t="shared" si="3"/>
        <v>-0.97311833723326202</v>
      </c>
      <c r="I17">
        <f t="shared" si="4"/>
        <v>-0.23030567023061196</v>
      </c>
    </row>
    <row r="18" spans="1:9" x14ac:dyDescent="0.3">
      <c r="A18">
        <v>213</v>
      </c>
      <c r="B18">
        <v>1958</v>
      </c>
      <c r="C18" s="19">
        <v>21237</v>
      </c>
      <c r="D18">
        <v>265</v>
      </c>
      <c r="E18" s="18">
        <f t="shared" si="0"/>
        <v>52</v>
      </c>
      <c r="F18">
        <f t="shared" si="1"/>
        <v>365</v>
      </c>
      <c r="G18">
        <f t="shared" si="2"/>
        <v>0.89513872869407796</v>
      </c>
      <c r="H18">
        <f t="shared" si="3"/>
        <v>0.62541057298524638</v>
      </c>
      <c r="I18">
        <f t="shared" si="4"/>
        <v>0.78029585107077548</v>
      </c>
    </row>
    <row r="19" spans="1:9" x14ac:dyDescent="0.3">
      <c r="A19">
        <v>225</v>
      </c>
      <c r="B19">
        <v>1959</v>
      </c>
      <c r="C19" s="19">
        <v>21652</v>
      </c>
      <c r="D19">
        <v>1108</v>
      </c>
      <c r="E19" s="18">
        <f t="shared" si="0"/>
        <v>102</v>
      </c>
      <c r="F19">
        <f t="shared" si="1"/>
        <v>365</v>
      </c>
      <c r="G19">
        <f t="shared" si="2"/>
        <v>1.7558490447460759</v>
      </c>
      <c r="H19">
        <f t="shared" si="3"/>
        <v>-0.18399835165767983</v>
      </c>
      <c r="I19">
        <f t="shared" si="4"/>
        <v>0.98292655197998224</v>
      </c>
    </row>
    <row r="20" spans="1:9" x14ac:dyDescent="0.3">
      <c r="A20">
        <v>237</v>
      </c>
      <c r="B20">
        <v>1960</v>
      </c>
      <c r="C20" s="19">
        <v>22121</v>
      </c>
      <c r="D20">
        <v>442</v>
      </c>
      <c r="E20" s="18">
        <f t="shared" si="0"/>
        <v>206</v>
      </c>
      <c r="F20">
        <f t="shared" si="1"/>
        <v>366</v>
      </c>
      <c r="G20">
        <f t="shared" si="2"/>
        <v>3.5364376319098216</v>
      </c>
      <c r="H20">
        <f t="shared" si="3"/>
        <v>-0.92305620688417611</v>
      </c>
      <c r="I20">
        <f t="shared" si="4"/>
        <v>-0.38466509970700097</v>
      </c>
    </row>
    <row r="21" spans="1:9" x14ac:dyDescent="0.3">
      <c r="A21">
        <v>249</v>
      </c>
      <c r="B21">
        <v>1961</v>
      </c>
      <c r="C21" s="19">
        <v>22531</v>
      </c>
      <c r="D21">
        <v>544</v>
      </c>
      <c r="E21" s="18">
        <f t="shared" si="0"/>
        <v>250</v>
      </c>
      <c r="F21">
        <f t="shared" si="1"/>
        <v>365</v>
      </c>
      <c r="G21">
        <f t="shared" si="2"/>
        <v>4.30355158025999</v>
      </c>
      <c r="H21">
        <f t="shared" si="3"/>
        <v>-0.39754281428255661</v>
      </c>
      <c r="I21">
        <f t="shared" si="4"/>
        <v>-0.91758362605939336</v>
      </c>
    </row>
    <row r="22" spans="1:9" x14ac:dyDescent="0.3">
      <c r="A22">
        <v>261</v>
      </c>
      <c r="B22">
        <v>1962</v>
      </c>
      <c r="C22" s="19">
        <v>22909</v>
      </c>
      <c r="D22">
        <v>170</v>
      </c>
      <c r="E22" s="18">
        <f t="shared" si="0"/>
        <v>263</v>
      </c>
      <c r="F22">
        <f t="shared" si="1"/>
        <v>365</v>
      </c>
      <c r="G22">
        <f t="shared" si="2"/>
        <v>4.5273362624335096</v>
      </c>
      <c r="H22">
        <f t="shared" si="3"/>
        <v>-0.18399835165768075</v>
      </c>
      <c r="I22">
        <f t="shared" si="4"/>
        <v>-0.98292655197998213</v>
      </c>
    </row>
    <row r="23" spans="1:9" x14ac:dyDescent="0.3">
      <c r="A23">
        <v>274</v>
      </c>
      <c r="B23">
        <v>1963</v>
      </c>
      <c r="C23" s="19">
        <v>23300</v>
      </c>
      <c r="D23">
        <v>835</v>
      </c>
      <c r="E23" s="18">
        <f t="shared" si="0"/>
        <v>289</v>
      </c>
      <c r="F23">
        <f t="shared" si="1"/>
        <v>365</v>
      </c>
      <c r="G23">
        <f t="shared" si="2"/>
        <v>4.9749056267805489</v>
      </c>
      <c r="H23">
        <f t="shared" si="3"/>
        <v>0.25951179706979943</v>
      </c>
      <c r="I23">
        <f t="shared" si="4"/>
        <v>-0.965739937654855</v>
      </c>
    </row>
    <row r="24" spans="1:9" x14ac:dyDescent="0.3">
      <c r="A24">
        <v>285</v>
      </c>
      <c r="B24">
        <v>1964</v>
      </c>
      <c r="C24" s="19">
        <v>23651</v>
      </c>
      <c r="D24">
        <v>110</v>
      </c>
      <c r="E24" s="18">
        <f t="shared" si="0"/>
        <v>275</v>
      </c>
      <c r="F24">
        <f t="shared" si="1"/>
        <v>366</v>
      </c>
      <c r="G24">
        <f t="shared" si="2"/>
        <v>4.7209725668699081</v>
      </c>
      <c r="H24">
        <f t="shared" si="3"/>
        <v>8.5834810820872541E-3</v>
      </c>
      <c r="I24">
        <f t="shared" si="4"/>
        <v>-0.9999631612477099</v>
      </c>
    </row>
    <row r="25" spans="1:9" x14ac:dyDescent="0.3">
      <c r="A25">
        <v>298</v>
      </c>
      <c r="B25">
        <v>1965</v>
      </c>
      <c r="C25" s="19">
        <v>23997</v>
      </c>
      <c r="D25">
        <v>377</v>
      </c>
      <c r="E25" s="18">
        <f t="shared" si="0"/>
        <v>255</v>
      </c>
      <c r="F25">
        <f t="shared" si="1"/>
        <v>365</v>
      </c>
      <c r="G25">
        <f t="shared" si="2"/>
        <v>4.3896226118651898</v>
      </c>
      <c r="H25">
        <f t="shared" si="3"/>
        <v>-0.31719128858910678</v>
      </c>
      <c r="I25">
        <f t="shared" si="4"/>
        <v>-0.9483615800121713</v>
      </c>
    </row>
    <row r="26" spans="1:9" x14ac:dyDescent="0.3">
      <c r="A26">
        <v>309</v>
      </c>
      <c r="B26">
        <v>1966</v>
      </c>
      <c r="C26" s="19">
        <v>24311</v>
      </c>
      <c r="D26">
        <v>704</v>
      </c>
      <c r="E26" s="18">
        <f t="shared" si="0"/>
        <v>204</v>
      </c>
      <c r="F26">
        <f t="shared" si="1"/>
        <v>365</v>
      </c>
      <c r="G26">
        <f t="shared" si="2"/>
        <v>3.5116980894921519</v>
      </c>
      <c r="H26">
        <f t="shared" si="3"/>
        <v>-0.93228921317451352</v>
      </c>
      <c r="I26">
        <f t="shared" si="4"/>
        <v>-0.36171373072976698</v>
      </c>
    </row>
    <row r="27" spans="1:9" x14ac:dyDescent="0.3">
      <c r="A27">
        <v>321</v>
      </c>
      <c r="B27">
        <v>1967</v>
      </c>
      <c r="C27" s="19">
        <v>24707</v>
      </c>
      <c r="D27">
        <v>280</v>
      </c>
      <c r="E27" s="18">
        <f t="shared" si="0"/>
        <v>235</v>
      </c>
      <c r="F27">
        <f t="shared" si="1"/>
        <v>365</v>
      </c>
      <c r="G27">
        <f t="shared" si="2"/>
        <v>4.0453384854443906</v>
      </c>
      <c r="H27">
        <f t="shared" si="3"/>
        <v>-0.61867140326250403</v>
      </c>
      <c r="I27">
        <f t="shared" si="4"/>
        <v>-0.78564985507871388</v>
      </c>
    </row>
    <row r="28" spans="1:9" x14ac:dyDescent="0.3">
      <c r="A28">
        <v>333</v>
      </c>
      <c r="B28">
        <v>1968</v>
      </c>
      <c r="C28" s="19">
        <v>25141</v>
      </c>
      <c r="D28">
        <v>119</v>
      </c>
      <c r="E28" s="18">
        <f t="shared" si="0"/>
        <v>304</v>
      </c>
      <c r="F28">
        <f t="shared" si="1"/>
        <v>366</v>
      </c>
      <c r="G28">
        <f t="shared" si="2"/>
        <v>5.2188205830125529</v>
      </c>
      <c r="H28">
        <f t="shared" si="3"/>
        <v>0.48505984619519638</v>
      </c>
      <c r="I28">
        <f t="shared" si="4"/>
        <v>-0.87448095783103963</v>
      </c>
    </row>
    <row r="29" spans="1:9" x14ac:dyDescent="0.3">
      <c r="A29">
        <v>345</v>
      </c>
      <c r="B29">
        <v>1969</v>
      </c>
      <c r="C29" s="19">
        <v>25368</v>
      </c>
      <c r="D29">
        <v>217</v>
      </c>
      <c r="E29" s="18">
        <f t="shared" si="0"/>
        <v>165</v>
      </c>
      <c r="F29">
        <f t="shared" si="1"/>
        <v>365</v>
      </c>
      <c r="G29">
        <f t="shared" si="2"/>
        <v>2.8403440429715938</v>
      </c>
      <c r="H29">
        <f t="shared" si="3"/>
        <v>-0.95496675485525517</v>
      </c>
      <c r="I29">
        <f t="shared" si="4"/>
        <v>0.2967128192734903</v>
      </c>
    </row>
    <row r="30" spans="1:9" x14ac:dyDescent="0.3">
      <c r="A30">
        <v>357</v>
      </c>
      <c r="B30">
        <v>1970</v>
      </c>
      <c r="C30" s="19">
        <v>25741</v>
      </c>
      <c r="D30">
        <v>252</v>
      </c>
      <c r="E30" s="18">
        <f t="shared" si="0"/>
        <v>173</v>
      </c>
      <c r="F30">
        <f t="shared" si="1"/>
        <v>365</v>
      </c>
      <c r="G30">
        <f t="shared" si="2"/>
        <v>2.9780576935399132</v>
      </c>
      <c r="H30">
        <f t="shared" si="3"/>
        <v>-0.98665793289165704</v>
      </c>
      <c r="I30">
        <f t="shared" si="4"/>
        <v>0.16280701293851715</v>
      </c>
    </row>
    <row r="31" spans="1:9" x14ac:dyDescent="0.3">
      <c r="A31">
        <v>369</v>
      </c>
      <c r="B31">
        <v>1971</v>
      </c>
      <c r="C31" s="19">
        <v>26111</v>
      </c>
      <c r="D31">
        <v>214</v>
      </c>
      <c r="E31" s="18">
        <f t="shared" si="0"/>
        <v>178</v>
      </c>
      <c r="F31">
        <f t="shared" si="1"/>
        <v>365</v>
      </c>
      <c r="G31">
        <f t="shared" si="2"/>
        <v>3.064128725145113</v>
      </c>
      <c r="H31">
        <f t="shared" si="3"/>
        <v>-0.99700116992501508</v>
      </c>
      <c r="I31">
        <f t="shared" si="4"/>
        <v>7.7386479233463451E-2</v>
      </c>
    </row>
    <row r="32" spans="1:9" x14ac:dyDescent="0.3">
      <c r="A32">
        <v>381</v>
      </c>
      <c r="B32">
        <v>1972</v>
      </c>
      <c r="C32" s="19">
        <v>26480</v>
      </c>
      <c r="D32">
        <v>742</v>
      </c>
      <c r="E32" s="18">
        <f t="shared" si="0"/>
        <v>182</v>
      </c>
      <c r="F32">
        <f t="shared" si="1"/>
        <v>366</v>
      </c>
      <c r="G32">
        <f t="shared" si="2"/>
        <v>3.1244254806193572</v>
      </c>
      <c r="H32">
        <f t="shared" si="3"/>
        <v>-0.99985264770502691</v>
      </c>
      <c r="I32">
        <f t="shared" si="4"/>
        <v>1.7166329754707371E-2</v>
      </c>
    </row>
    <row r="33" spans="1:9" x14ac:dyDescent="0.3">
      <c r="A33">
        <v>393</v>
      </c>
      <c r="B33">
        <v>1973</v>
      </c>
      <c r="C33" s="19">
        <v>26707</v>
      </c>
      <c r="D33">
        <v>1108</v>
      </c>
      <c r="E33" s="18">
        <f t="shared" si="0"/>
        <v>43</v>
      </c>
      <c r="F33">
        <f t="shared" si="1"/>
        <v>365</v>
      </c>
      <c r="G33">
        <f t="shared" si="2"/>
        <v>0.74021087180471834</v>
      </c>
      <c r="H33">
        <f t="shared" si="3"/>
        <v>0.73832635400310653</v>
      </c>
      <c r="I33">
        <f t="shared" si="4"/>
        <v>0.67444361883294546</v>
      </c>
    </row>
    <row r="34" spans="1:9" x14ac:dyDescent="0.3">
      <c r="A34">
        <v>405</v>
      </c>
      <c r="B34">
        <v>1974</v>
      </c>
      <c r="C34" s="19">
        <v>27231</v>
      </c>
      <c r="D34">
        <v>151</v>
      </c>
      <c r="E34" s="18">
        <f t="shared" si="0"/>
        <v>202</v>
      </c>
      <c r="F34">
        <f t="shared" si="1"/>
        <v>365</v>
      </c>
      <c r="G34">
        <f t="shared" si="2"/>
        <v>3.4772696768500722</v>
      </c>
      <c r="H34">
        <f t="shared" si="3"/>
        <v>-0.94418750883419955</v>
      </c>
      <c r="I34">
        <f t="shared" si="4"/>
        <v>-0.32940848222452979</v>
      </c>
    </row>
    <row r="35" spans="1:9" x14ac:dyDescent="0.3">
      <c r="A35">
        <v>417</v>
      </c>
      <c r="B35">
        <v>1975</v>
      </c>
      <c r="C35" s="19">
        <v>27651</v>
      </c>
      <c r="D35">
        <v>159</v>
      </c>
      <c r="E35" s="18">
        <f t="shared" si="0"/>
        <v>257</v>
      </c>
      <c r="F35">
        <f t="shared" si="1"/>
        <v>365</v>
      </c>
      <c r="G35">
        <f t="shared" si="2"/>
        <v>4.4240510245072704</v>
      </c>
      <c r="H35">
        <f t="shared" si="3"/>
        <v>-0.28435918728100362</v>
      </c>
      <c r="I35">
        <f t="shared" si="4"/>
        <v>-0.95871781698729641</v>
      </c>
    </row>
    <row r="36" spans="1:9" x14ac:dyDescent="0.3">
      <c r="A36">
        <v>429</v>
      </c>
      <c r="B36">
        <v>1976</v>
      </c>
      <c r="C36" s="19">
        <v>28071</v>
      </c>
      <c r="D36">
        <v>271</v>
      </c>
      <c r="E36" s="18">
        <f t="shared" si="0"/>
        <v>312</v>
      </c>
      <c r="F36">
        <f t="shared" si="1"/>
        <v>366</v>
      </c>
      <c r="G36">
        <f t="shared" si="2"/>
        <v>5.3561579667760411</v>
      </c>
      <c r="H36">
        <f t="shared" si="3"/>
        <v>0.60021428054836834</v>
      </c>
      <c r="I36">
        <f t="shared" si="4"/>
        <v>-0.79983924473971935</v>
      </c>
    </row>
    <row r="37" spans="1:9" x14ac:dyDescent="0.3">
      <c r="A37">
        <v>441</v>
      </c>
      <c r="B37">
        <v>1977</v>
      </c>
      <c r="C37" s="19">
        <v>28235</v>
      </c>
      <c r="D37">
        <v>428</v>
      </c>
      <c r="E37" s="18">
        <f t="shared" si="0"/>
        <v>110</v>
      </c>
      <c r="F37">
        <f t="shared" si="1"/>
        <v>365</v>
      </c>
      <c r="G37">
        <f t="shared" si="2"/>
        <v>1.8935626953143958</v>
      </c>
      <c r="H37">
        <f t="shared" si="3"/>
        <v>-0.31719128858910589</v>
      </c>
      <c r="I37">
        <f t="shared" si="4"/>
        <v>0.94836158001217163</v>
      </c>
    </row>
    <row r="38" spans="1:9" x14ac:dyDescent="0.3">
      <c r="A38">
        <v>453</v>
      </c>
      <c r="B38">
        <v>1978</v>
      </c>
      <c r="C38" s="19">
        <v>28821</v>
      </c>
      <c r="D38">
        <v>163</v>
      </c>
      <c r="E38" s="18">
        <f t="shared" si="0"/>
        <v>331</v>
      </c>
      <c r="F38">
        <f t="shared" si="1"/>
        <v>365</v>
      </c>
      <c r="G38">
        <f t="shared" si="2"/>
        <v>5.6979022922642271</v>
      </c>
      <c r="H38">
        <f t="shared" si="3"/>
        <v>0.83355577183856955</v>
      </c>
      <c r="I38">
        <f t="shared" si="4"/>
        <v>-0.55243531316762029</v>
      </c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1941</v>
      </c>
      <c r="B2" s="2">
        <v>80.03</v>
      </c>
    </row>
    <row r="3" spans="1:2" x14ac:dyDescent="0.3">
      <c r="A3" s="18">
        <v>1942</v>
      </c>
      <c r="B3" s="2">
        <v>32.450000000000003</v>
      </c>
    </row>
    <row r="4" spans="1:2" x14ac:dyDescent="0.3">
      <c r="A4" s="18">
        <v>1943</v>
      </c>
      <c r="B4" s="2">
        <v>3.63</v>
      </c>
    </row>
    <row r="5" spans="1:2" x14ac:dyDescent="0.3">
      <c r="A5" s="18">
        <v>1944</v>
      </c>
      <c r="B5" s="2">
        <v>18.239999999999998</v>
      </c>
    </row>
    <row r="6" spans="1:2" x14ac:dyDescent="0.3">
      <c r="A6" s="18">
        <v>1945</v>
      </c>
      <c r="B6" s="2">
        <v>11.31</v>
      </c>
    </row>
    <row r="7" spans="1:2" x14ac:dyDescent="0.3">
      <c r="A7" s="18">
        <v>1947</v>
      </c>
      <c r="B7" s="2">
        <v>23.01</v>
      </c>
    </row>
    <row r="8" spans="1:2" x14ac:dyDescent="0.3">
      <c r="A8" s="18">
        <v>1948</v>
      </c>
      <c r="B8" s="2">
        <v>31.07</v>
      </c>
    </row>
    <row r="9" spans="1:2" x14ac:dyDescent="0.3">
      <c r="A9" s="18">
        <v>1949</v>
      </c>
      <c r="B9" s="2">
        <v>15.82</v>
      </c>
    </row>
    <row r="10" spans="1:2" x14ac:dyDescent="0.3">
      <c r="A10" s="18">
        <v>1950</v>
      </c>
      <c r="B10" s="2">
        <v>21.62</v>
      </c>
    </row>
    <row r="11" spans="1:2" x14ac:dyDescent="0.3">
      <c r="A11" s="18">
        <v>1951</v>
      </c>
      <c r="B11" s="2">
        <v>13.57</v>
      </c>
    </row>
    <row r="12" spans="1:2" x14ac:dyDescent="0.3">
      <c r="A12" s="18">
        <v>1952</v>
      </c>
      <c r="B12" s="2">
        <v>30.36</v>
      </c>
    </row>
    <row r="13" spans="1:2" x14ac:dyDescent="0.3">
      <c r="A13" s="18">
        <v>1953</v>
      </c>
      <c r="B13" s="2">
        <v>15.89</v>
      </c>
    </row>
    <row r="14" spans="1:2" x14ac:dyDescent="0.3">
      <c r="A14" s="18">
        <v>1954</v>
      </c>
      <c r="B14" s="2">
        <v>36.1</v>
      </c>
    </row>
    <row r="15" spans="1:2" x14ac:dyDescent="0.3">
      <c r="A15" s="18">
        <v>1955</v>
      </c>
      <c r="B15" s="2">
        <v>16.21</v>
      </c>
    </row>
    <row r="16" spans="1:2" x14ac:dyDescent="0.3">
      <c r="A16" s="18">
        <v>1956</v>
      </c>
      <c r="B16" s="2">
        <v>23.34</v>
      </c>
    </row>
    <row r="17" spans="1:2" x14ac:dyDescent="0.3">
      <c r="A17" s="18">
        <v>1957</v>
      </c>
      <c r="B17" s="2">
        <v>13.85</v>
      </c>
    </row>
    <row r="18" spans="1:2" x14ac:dyDescent="0.3">
      <c r="A18" s="18">
        <v>1958</v>
      </c>
      <c r="B18" s="2">
        <v>41.8</v>
      </c>
    </row>
    <row r="19" spans="1:2" x14ac:dyDescent="0.3">
      <c r="A19" s="18">
        <v>1959</v>
      </c>
      <c r="B19" s="2">
        <v>86.44</v>
      </c>
    </row>
    <row r="20" spans="1:2" x14ac:dyDescent="0.3">
      <c r="A20" s="18">
        <v>1960</v>
      </c>
      <c r="B20" s="2">
        <v>46.54</v>
      </c>
    </row>
    <row r="21" spans="1:2" x14ac:dyDescent="0.3">
      <c r="A21" s="18">
        <v>1961</v>
      </c>
      <c r="B21" s="2">
        <v>35.51</v>
      </c>
    </row>
    <row r="22" spans="1:2" x14ac:dyDescent="0.3">
      <c r="A22" s="18">
        <v>1962</v>
      </c>
      <c r="B22" s="2">
        <v>8.92</v>
      </c>
    </row>
    <row r="23" spans="1:2" x14ac:dyDescent="0.3">
      <c r="A23" s="18">
        <v>1963</v>
      </c>
      <c r="B23" s="2">
        <v>46.33</v>
      </c>
    </row>
    <row r="24" spans="1:2" x14ac:dyDescent="0.3">
      <c r="A24" s="18">
        <v>1964</v>
      </c>
      <c r="B24" s="2">
        <v>8.15</v>
      </c>
    </row>
    <row r="25" spans="1:2" x14ac:dyDescent="0.3">
      <c r="A25" s="18">
        <v>1965</v>
      </c>
      <c r="B25" s="2">
        <v>29.37</v>
      </c>
    </row>
    <row r="26" spans="1:2" x14ac:dyDescent="0.3">
      <c r="A26" s="18">
        <v>1966</v>
      </c>
      <c r="B26" s="2">
        <v>65.41</v>
      </c>
    </row>
    <row r="27" spans="1:2" x14ac:dyDescent="0.3">
      <c r="A27" s="18">
        <v>1967</v>
      </c>
      <c r="B27" s="2">
        <v>29.14</v>
      </c>
    </row>
    <row r="28" spans="1:2" x14ac:dyDescent="0.3">
      <c r="A28" s="18">
        <v>1968</v>
      </c>
      <c r="B28" s="2">
        <v>11.24</v>
      </c>
    </row>
    <row r="29" spans="1:2" x14ac:dyDescent="0.3">
      <c r="A29" s="18">
        <v>1969</v>
      </c>
      <c r="B29" s="2">
        <v>24.15</v>
      </c>
    </row>
    <row r="30" spans="1:2" x14ac:dyDescent="0.3">
      <c r="A30" s="18">
        <v>1970</v>
      </c>
      <c r="B30" s="2">
        <v>25.57</v>
      </c>
    </row>
    <row r="31" spans="1:2" x14ac:dyDescent="0.3">
      <c r="A31" s="18">
        <v>1971</v>
      </c>
      <c r="B31" s="2">
        <v>23.12</v>
      </c>
    </row>
    <row r="32" spans="1:2" x14ac:dyDescent="0.3">
      <c r="A32" s="18">
        <v>1972</v>
      </c>
      <c r="B32" s="2">
        <v>61.06</v>
      </c>
    </row>
    <row r="33" spans="1:2" x14ac:dyDescent="0.3">
      <c r="A33" s="18">
        <v>1973</v>
      </c>
      <c r="B33" s="2">
        <v>60.28</v>
      </c>
    </row>
    <row r="34" spans="1:2" x14ac:dyDescent="0.3">
      <c r="A34" s="18">
        <v>1974</v>
      </c>
      <c r="B34" s="2">
        <v>21.33</v>
      </c>
    </row>
    <row r="35" spans="1:2" x14ac:dyDescent="0.3">
      <c r="A35" s="18">
        <v>1975</v>
      </c>
      <c r="B35" s="2">
        <v>33.25</v>
      </c>
    </row>
    <row r="36" spans="1:2" x14ac:dyDescent="0.3">
      <c r="A36" s="18">
        <v>1976</v>
      </c>
      <c r="B36" s="2">
        <v>27.67</v>
      </c>
    </row>
    <row r="37" spans="1:2" x14ac:dyDescent="0.3">
      <c r="A37" s="18">
        <v>1977</v>
      </c>
      <c r="B37" s="2">
        <v>56.24</v>
      </c>
    </row>
    <row r="38" spans="1:2" x14ac:dyDescent="0.3">
      <c r="A38" s="18">
        <v>1978</v>
      </c>
      <c r="B38" s="2">
        <v>21.48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10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37</v>
      </c>
      <c r="D13" s="7">
        <v>0</v>
      </c>
      <c r="E13" s="7">
        <v>37</v>
      </c>
      <c r="F13" s="8">
        <v>3.63</v>
      </c>
      <c r="G13" s="8">
        <v>86.44</v>
      </c>
      <c r="H13" s="8">
        <v>31.067567567567568</v>
      </c>
      <c r="I13" s="8">
        <v>19.88296526697685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0.13813813813813813</v>
      </c>
    </row>
    <row r="19" spans="2:10" x14ac:dyDescent="0.3">
      <c r="B19" s="3" t="s">
        <v>20</v>
      </c>
      <c r="C19" s="12">
        <v>92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0.23604646630687931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0.35166666666666679</v>
      </c>
    </row>
    <row r="34" spans="2:5" x14ac:dyDescent="0.3">
      <c r="B34" s="14" t="s">
        <v>31</v>
      </c>
      <c r="D34" s="16">
        <v>0.23246940559440563</v>
      </c>
      <c r="E34" s="17">
        <v>0.46609999999999996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395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2016-10-15T02:05:51Z</dcterms:created>
  <dcterms:modified xsi:type="dcterms:W3CDTF">2018-05-31T21:24:11Z</dcterms:modified>
</cp:coreProperties>
</file>