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9AA81A25-99A3-488A-A0FA-E2E56108EF42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1_HID" sheetId="5" state="hidden" r:id="rId3"/>
    <sheet name="Mann-Kendall trend tests2_HID" sheetId="7" state="hidden" r:id="rId4"/>
    <sheet name="Mann-Kendall trend tests2" sheetId="6" r:id="rId5"/>
  </sheets>
  <externalReferences>
    <externalReference r:id="rId6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I2" i="1"/>
  <c r="E3" i="1"/>
  <c r="F3" i="1"/>
  <c r="G3" i="1"/>
  <c r="I3" i="1"/>
  <c r="E4" i="1"/>
  <c r="F4" i="1"/>
  <c r="G4" i="1"/>
  <c r="I4" i="1"/>
  <c r="E5" i="1"/>
  <c r="F5" i="1"/>
  <c r="G5" i="1"/>
  <c r="I5" i="1"/>
  <c r="E6" i="1"/>
  <c r="F6" i="1"/>
  <c r="G6" i="1"/>
  <c r="I6" i="1"/>
  <c r="E7" i="1"/>
  <c r="F7" i="1"/>
  <c r="G7" i="1"/>
  <c r="I7" i="1"/>
  <c r="E8" i="1"/>
  <c r="F8" i="1"/>
  <c r="G8" i="1"/>
  <c r="I8" i="1"/>
  <c r="E9" i="1"/>
  <c r="F9" i="1"/>
  <c r="G9" i="1"/>
  <c r="I9" i="1"/>
  <c r="E10" i="1"/>
  <c r="F10" i="1"/>
  <c r="G10" i="1"/>
  <c r="I10" i="1"/>
  <c r="E11" i="1"/>
  <c r="F11" i="1"/>
  <c r="G11" i="1"/>
  <c r="I11" i="1"/>
  <c r="E12" i="1"/>
  <c r="F12" i="1"/>
  <c r="G12" i="1"/>
  <c r="I12" i="1"/>
  <c r="E13" i="1"/>
  <c r="F13" i="1"/>
  <c r="G13" i="1"/>
  <c r="I13" i="1"/>
  <c r="E14" i="1"/>
  <c r="F14" i="1"/>
  <c r="G14" i="1"/>
  <c r="I14" i="1"/>
  <c r="E15" i="1"/>
  <c r="F15" i="1"/>
  <c r="G15" i="1"/>
  <c r="I15" i="1"/>
  <c r="E16" i="1"/>
  <c r="F16" i="1"/>
  <c r="G16" i="1"/>
  <c r="I16" i="1"/>
  <c r="E17" i="1"/>
  <c r="F17" i="1"/>
  <c r="G17" i="1"/>
  <c r="I17" i="1"/>
  <c r="E18" i="1"/>
  <c r="F18" i="1"/>
  <c r="G18" i="1"/>
  <c r="I18" i="1"/>
  <c r="E19" i="1"/>
  <c r="F19" i="1"/>
  <c r="G19" i="1"/>
  <c r="I19" i="1"/>
  <c r="E20" i="1"/>
  <c r="F20" i="1"/>
  <c r="G20" i="1"/>
  <c r="I20" i="1"/>
  <c r="E21" i="1"/>
  <c r="F21" i="1"/>
  <c r="G21" i="1"/>
  <c r="I21" i="1"/>
  <c r="E22" i="1"/>
  <c r="F22" i="1"/>
  <c r="G22" i="1"/>
  <c r="I22" i="1"/>
  <c r="E23" i="1"/>
  <c r="F23" i="1"/>
  <c r="G23" i="1"/>
  <c r="I23" i="1"/>
  <c r="E24" i="1"/>
  <c r="F24" i="1"/>
  <c r="G24" i="1"/>
  <c r="I24" i="1"/>
  <c r="E25" i="1"/>
  <c r="F25" i="1"/>
  <c r="G25" i="1"/>
  <c r="I25" i="1"/>
  <c r="E26" i="1"/>
  <c r="F26" i="1"/>
  <c r="G26" i="1"/>
  <c r="I26" i="1"/>
  <c r="E27" i="1"/>
  <c r="F27" i="1"/>
  <c r="G27" i="1"/>
  <c r="I27" i="1"/>
  <c r="E28" i="1"/>
  <c r="F28" i="1"/>
  <c r="G28" i="1"/>
  <c r="I28" i="1"/>
  <c r="E29" i="1"/>
  <c r="F29" i="1"/>
  <c r="G29" i="1"/>
  <c r="I29" i="1"/>
  <c r="E30" i="1"/>
  <c r="F30" i="1"/>
  <c r="G30" i="1"/>
  <c r="I30" i="1"/>
  <c r="E31" i="1"/>
  <c r="F31" i="1"/>
  <c r="G31" i="1"/>
  <c r="I31" i="1"/>
  <c r="E32" i="1"/>
  <c r="F32" i="1"/>
  <c r="G32" i="1"/>
  <c r="I32" i="1"/>
  <c r="E33" i="1"/>
  <c r="F33" i="1"/>
  <c r="G33" i="1"/>
  <c r="I33" i="1"/>
  <c r="E34" i="1"/>
  <c r="F34" i="1"/>
  <c r="G34" i="1"/>
  <c r="I34" i="1"/>
  <c r="E35" i="1"/>
  <c r="F35" i="1"/>
  <c r="G35" i="1"/>
  <c r="I35" i="1"/>
  <c r="E36" i="1"/>
  <c r="F36" i="1"/>
  <c r="G36" i="1"/>
  <c r="I36" i="1"/>
  <c r="E37" i="1"/>
  <c r="F37" i="1"/>
  <c r="G37" i="1"/>
  <c r="I37" i="1"/>
  <c r="E38" i="1"/>
  <c r="F38" i="1"/>
  <c r="G38" i="1"/>
  <c r="I38" i="1"/>
  <c r="E39" i="1"/>
  <c r="F39" i="1"/>
  <c r="G39" i="1"/>
  <c r="I39" i="1"/>
  <c r="E40" i="1"/>
  <c r="F40" i="1"/>
  <c r="G40" i="1"/>
  <c r="I40" i="1"/>
  <c r="E41" i="1"/>
  <c r="F41" i="1"/>
  <c r="G41" i="1"/>
  <c r="I41" i="1"/>
  <c r="E42" i="1"/>
  <c r="F42" i="1"/>
  <c r="G42" i="1"/>
  <c r="I42" i="1"/>
  <c r="E43" i="1"/>
  <c r="F43" i="1"/>
  <c r="G43" i="1"/>
  <c r="I43" i="1"/>
  <c r="E44" i="1"/>
  <c r="F44" i="1"/>
  <c r="G44" i="1"/>
  <c r="I44" i="1"/>
  <c r="E45" i="1"/>
  <c r="F45" i="1"/>
  <c r="G45" i="1"/>
  <c r="I45" i="1"/>
  <c r="E46" i="1"/>
  <c r="F46" i="1"/>
  <c r="G46" i="1"/>
  <c r="I46" i="1"/>
  <c r="E47" i="1"/>
  <c r="F47" i="1"/>
  <c r="G47" i="1"/>
  <c r="I47" i="1"/>
  <c r="E48" i="1"/>
  <c r="F48" i="1"/>
  <c r="G48" i="1"/>
  <c r="I48" i="1"/>
  <c r="E49" i="1"/>
  <c r="F49" i="1"/>
  <c r="G49" i="1"/>
  <c r="I49" i="1"/>
  <c r="E50" i="1"/>
  <c r="F50" i="1"/>
  <c r="G50" i="1"/>
  <c r="I50" i="1"/>
  <c r="E51" i="1"/>
  <c r="F51" i="1"/>
  <c r="G51" i="1"/>
  <c r="I51" i="1"/>
  <c r="E52" i="1"/>
  <c r="F52" i="1"/>
  <c r="G52" i="1"/>
  <c r="I52" i="1"/>
  <c r="E53" i="1"/>
  <c r="F53" i="1"/>
  <c r="G53" i="1"/>
  <c r="I53" i="1"/>
  <c r="E54" i="1"/>
  <c r="F54" i="1"/>
  <c r="G54" i="1"/>
  <c r="I54" i="1"/>
  <c r="E55" i="1"/>
  <c r="F55" i="1"/>
  <c r="G55" i="1"/>
  <c r="I55" i="1"/>
  <c r="E56" i="1"/>
  <c r="F56" i="1"/>
  <c r="G56" i="1"/>
  <c r="I56" i="1"/>
  <c r="E57" i="1"/>
  <c r="F57" i="1"/>
  <c r="G57" i="1"/>
  <c r="I57" i="1"/>
  <c r="E58" i="1"/>
  <c r="F58" i="1"/>
  <c r="G58" i="1"/>
  <c r="I58" i="1"/>
  <c r="E59" i="1"/>
  <c r="F59" i="1"/>
  <c r="G59" i="1"/>
  <c r="I59" i="1"/>
  <c r="E60" i="1"/>
  <c r="F60" i="1"/>
  <c r="G60" i="1"/>
  <c r="I60" i="1"/>
  <c r="E61" i="1"/>
  <c r="F61" i="1"/>
  <c r="G61" i="1"/>
  <c r="I6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</calcChain>
</file>

<file path=xl/sharedStrings.xml><?xml version="1.0" encoding="utf-8"?>
<sst xmlns="http://schemas.openxmlformats.org/spreadsheetml/2006/main" count="47" uniqueCount="41">
  <si>
    <t xml:space="preserve"> Cod</t>
  </si>
  <si>
    <t xml:space="preserve"> Year</t>
  </si>
  <si>
    <t xml:space="preserve"> Maximum streamflow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</si>
  <si>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</si>
  <si>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</si>
  <si>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</si>
  <si>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</si>
  <si>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</si>
  <si>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</si>
  <si>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</si>
  <si>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</si>
  <si>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</si>
  <si>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</si>
  <si>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</si>
  <si>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</si>
  <si>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</si>
  <si>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</si>
  <si>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</si>
  <si>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</si>
  <si>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</si>
  <si>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</si>
  <si>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</si>
  <si>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exact p-value could not be computed. An approximation has been used to compute the p-value.</t>
  </si>
  <si>
    <t>Test interpretation:</t>
  </si>
  <si>
    <t>H0: There is no trend in the series</t>
  </si>
  <si>
    <t>Ha: There is a trend in the series</t>
  </si>
  <si>
    <t>The continuity correction has been applied.</t>
  </si>
  <si>
    <t>Sen's slope:</t>
  </si>
  <si>
    <t>Confidence interval:</t>
  </si>
  <si>
    <t xml:space="preserve"> </t>
  </si>
  <si>
    <t>Time series: Workbook = 76440000_MK.xlsx / Sheet = Plan1 / Range = Plan1!$E$1:$E$61 / 60 rows and 1 column</t>
  </si>
  <si>
    <t>Date data: Workbook = 76440000_MK.xlsx / Sheet = Plan1 / Range = Plan1!$B$1:$B$61 / 60 rows and 1 column</t>
  </si>
  <si>
    <t>As the computed p-value is greater than the significance level alpha=0.05, one cannot reject the null hypothesis H0.</t>
  </si>
  <si>
    <t>The risk to reject the null hypothesis H0 while it is true is 6.72%.</t>
  </si>
  <si>
    <r>
      <t>XLSTAT 2016.06.36438  - Mann-Kendall trend tests - Start time: 2016-10-29 at 6:48:48 PM / End time: 2016-10-29 at 6:48:48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</si>
  <si>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DATE_ACCESS</t>
  </si>
  <si>
    <t>Julian_day</t>
  </si>
  <si>
    <t>leap_years</t>
  </si>
  <si>
    <t>Teta_i</t>
  </si>
  <si>
    <t>Cos_Teta</t>
  </si>
  <si>
    <t>Sen_Teta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</si>
</sst>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tests2_HID'!$A$2:$A$61</c:f>
              <c:numCache>
                <c:formatCode>General</c:formatCode>
                <c:ptCount val="60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2005</c:v>
                </c:pt>
                <c:pt idx="52">
                  <c:v>2007</c:v>
                </c:pt>
                <c:pt idx="53">
                  <c:v>2008</c:v>
                </c:pt>
                <c:pt idx="54">
                  <c:v>2010</c:v>
                </c:pt>
                <c:pt idx="55">
                  <c:v>2011</c:v>
                </c:pt>
                <c:pt idx="56">
                  <c:v>2012</c:v>
                </c:pt>
                <c:pt idx="57">
                  <c:v>2013</c:v>
                </c:pt>
                <c:pt idx="58">
                  <c:v>2014</c:v>
                </c:pt>
                <c:pt idx="59">
                  <c:v>2015</c:v>
                </c:pt>
              </c:numCache>
            </c:numRef>
          </c:xVal>
          <c:yVal>
            <c:numRef>
              <c:f>'Mann-Kendall trend tests2_HID'!$B$2:$B$61</c:f>
              <c:numCache>
                <c:formatCode>0</c:formatCode>
                <c:ptCount val="60"/>
                <c:pt idx="0">
                  <c:v>68.760000000000005</c:v>
                </c:pt>
                <c:pt idx="1">
                  <c:v>101.22</c:v>
                </c:pt>
                <c:pt idx="2">
                  <c:v>66.23</c:v>
                </c:pt>
                <c:pt idx="3">
                  <c:v>40.51</c:v>
                </c:pt>
                <c:pt idx="4">
                  <c:v>28.83</c:v>
                </c:pt>
                <c:pt idx="5">
                  <c:v>55.02</c:v>
                </c:pt>
                <c:pt idx="6">
                  <c:v>79.489999999999995</c:v>
                </c:pt>
                <c:pt idx="7">
                  <c:v>39.11</c:v>
                </c:pt>
                <c:pt idx="8">
                  <c:v>81.22</c:v>
                </c:pt>
                <c:pt idx="9">
                  <c:v>18.510000000000002</c:v>
                </c:pt>
                <c:pt idx="10">
                  <c:v>50.84</c:v>
                </c:pt>
                <c:pt idx="11">
                  <c:v>27.67</c:v>
                </c:pt>
                <c:pt idx="12">
                  <c:v>56.62</c:v>
                </c:pt>
                <c:pt idx="13">
                  <c:v>83.77</c:v>
                </c:pt>
                <c:pt idx="14">
                  <c:v>53.06</c:v>
                </c:pt>
                <c:pt idx="15">
                  <c:v>18.72</c:v>
                </c:pt>
                <c:pt idx="16">
                  <c:v>43.75</c:v>
                </c:pt>
                <c:pt idx="17">
                  <c:v>51.72</c:v>
                </c:pt>
                <c:pt idx="18">
                  <c:v>52.67</c:v>
                </c:pt>
                <c:pt idx="19">
                  <c:v>100.34</c:v>
                </c:pt>
                <c:pt idx="20">
                  <c:v>87.58</c:v>
                </c:pt>
                <c:pt idx="21">
                  <c:v>42.82</c:v>
                </c:pt>
                <c:pt idx="22">
                  <c:v>49.17</c:v>
                </c:pt>
                <c:pt idx="23">
                  <c:v>50.64</c:v>
                </c:pt>
                <c:pt idx="24">
                  <c:v>55.28</c:v>
                </c:pt>
                <c:pt idx="25">
                  <c:v>32.549999999999997</c:v>
                </c:pt>
                <c:pt idx="26">
                  <c:v>69.05</c:v>
                </c:pt>
                <c:pt idx="27">
                  <c:v>49.74</c:v>
                </c:pt>
                <c:pt idx="28">
                  <c:v>26.97</c:v>
                </c:pt>
                <c:pt idx="29">
                  <c:v>99.61</c:v>
                </c:pt>
                <c:pt idx="30">
                  <c:v>91.56</c:v>
                </c:pt>
                <c:pt idx="31">
                  <c:v>100.6</c:v>
                </c:pt>
                <c:pt idx="32">
                  <c:v>72.39</c:v>
                </c:pt>
                <c:pt idx="33">
                  <c:v>88.29</c:v>
                </c:pt>
                <c:pt idx="34">
                  <c:v>88.81</c:v>
                </c:pt>
                <c:pt idx="35">
                  <c:v>43.39</c:v>
                </c:pt>
                <c:pt idx="36">
                  <c:v>58.7</c:v>
                </c:pt>
                <c:pt idx="37">
                  <c:v>101.53</c:v>
                </c:pt>
                <c:pt idx="38">
                  <c:v>71.23</c:v>
                </c:pt>
                <c:pt idx="39">
                  <c:v>98.51</c:v>
                </c:pt>
                <c:pt idx="40">
                  <c:v>85.55</c:v>
                </c:pt>
                <c:pt idx="41">
                  <c:v>66.27</c:v>
                </c:pt>
                <c:pt idx="42">
                  <c:v>48.54</c:v>
                </c:pt>
                <c:pt idx="43">
                  <c:v>50.18</c:v>
                </c:pt>
                <c:pt idx="44">
                  <c:v>77.849999999999994</c:v>
                </c:pt>
                <c:pt idx="45">
                  <c:v>102.64</c:v>
                </c:pt>
                <c:pt idx="46">
                  <c:v>62.31</c:v>
                </c:pt>
                <c:pt idx="47">
                  <c:v>56.72</c:v>
                </c:pt>
                <c:pt idx="48">
                  <c:v>82.64</c:v>
                </c:pt>
                <c:pt idx="49">
                  <c:v>141.94</c:v>
                </c:pt>
                <c:pt idx="50">
                  <c:v>83.76</c:v>
                </c:pt>
                <c:pt idx="51">
                  <c:v>76.63</c:v>
                </c:pt>
                <c:pt idx="52">
                  <c:v>48.17</c:v>
                </c:pt>
                <c:pt idx="53">
                  <c:v>53.63</c:v>
                </c:pt>
                <c:pt idx="54">
                  <c:v>85.1</c:v>
                </c:pt>
                <c:pt idx="55">
                  <c:v>41.69</c:v>
                </c:pt>
                <c:pt idx="56">
                  <c:v>39.79</c:v>
                </c:pt>
                <c:pt idx="57">
                  <c:v>49.94</c:v>
                </c:pt>
                <c:pt idx="58">
                  <c:v>89.01</c:v>
                </c:pt>
                <c:pt idx="59">
                  <c:v>100.13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4-433C-A6F0-C1597F9D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7648"/>
        <c:axId val="202736768"/>
      </c:scatterChart>
      <c:valAx>
        <c:axId val="202267648"/>
        <c:scaling>
          <c:orientation val="minMax"/>
          <c:max val="2020"/>
          <c:min val="195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02736768"/>
        <c:crosses val="autoZero"/>
        <c:crossBetween val="midCat"/>
      </c:valAx>
      <c:valAx>
        <c:axId val="202736768"/>
        <c:scaling>
          <c:orientation val="minMax"/>
          <c:max val="1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0226764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289562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0699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RefEditT,RefEdit0,Plan1!$E$1:$E$61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RefEditDate,RefEdit0,Plan1!$B$1:$B$61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83820</xdr:colOff>
          <xdr:row>5</xdr:row>
          <xdr:rowOff>0</xdr:rowOff>
        </xdr:from>
        <xdr:to>
          <xdr:col>2</xdr:col>
          <xdr:colOff>594360</xdr:colOff>
          <xdr:row>6</xdr:row>
          <xdr:rowOff>0</xdr:rowOff>
        </xdr:to>
        <xdr:sp macro="" textlink="">
          <xdr:nvSpPr>
            <xdr:cNvPr id="3073" name="BT289562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38</xdr:row>
      <xdr:rowOff>0</xdr:rowOff>
    </xdr:from>
    <xdr:to>
      <xdr:col>7</xdr:col>
      <xdr:colOff>0</xdr:colOff>
      <xdr:row>55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topLeftCell="A55" zoomScale="70" zoomScaleNormal="70" workbookViewId="0">
      <selection activeCell="G63" sqref="G63:N75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3.332031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35</v>
      </c>
      <c r="D1" t="s">
        <v>2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</row>
    <row r="2" spans="1:9" x14ac:dyDescent="0.3">
      <c r="A2">
        <v>250</v>
      </c>
      <c r="B2">
        <v>1953</v>
      </c>
      <c r="C2" s="19">
        <v>19634</v>
      </c>
      <c r="D2">
        <v>1962</v>
      </c>
      <c r="E2" s="18">
        <f>C2-DATE(YEAR(C2),1,0)</f>
        <v>275</v>
      </c>
      <c r="F2">
        <f>DATE(YEAR(C2)+1,1,1)-DATE(YEAR(C2),1,1)</f>
        <v>365</v>
      </c>
      <c r="G2">
        <f>E2*(2*PI()/F2)</f>
        <v>4.733906738285989</v>
      </c>
      <c r="H2">
        <f>COS(G2)</f>
        <v>2.1516097436221345E-2</v>
      </c>
      <c r="I2">
        <f>SIN(G2)</f>
        <v>-0.99976850197989087</v>
      </c>
    </row>
    <row r="3" spans="1:9" x14ac:dyDescent="0.3">
      <c r="A3">
        <v>262</v>
      </c>
      <c r="B3">
        <v>1954</v>
      </c>
      <c r="C3" s="19">
        <v>19927</v>
      </c>
      <c r="D3">
        <v>1148</v>
      </c>
      <c r="E3" s="18">
        <f t="shared" ref="E3:E61" si="0">C3-DATE(YEAR(C3),1,0)</f>
        <v>203</v>
      </c>
      <c r="F3">
        <f t="shared" ref="F3:F47" si="1">DATE(YEAR(C3)+1,1,1)-DATE(YEAR(C3),1,1)</f>
        <v>365</v>
      </c>
      <c r="G3">
        <f t="shared" ref="G3:G47" si="2">E3*(2*PI()/F3)</f>
        <v>3.494483883171112</v>
      </c>
      <c r="H3">
        <f t="shared" ref="H3:H47" si="3">COS(G3)</f>
        <v>-0.93837739174086432</v>
      </c>
      <c r="I3">
        <f t="shared" ref="I3:I47" si="4">SIN(G3)</f>
        <v>-0.34561231267073284</v>
      </c>
    </row>
    <row r="4" spans="1:9" x14ac:dyDescent="0.3">
      <c r="A4">
        <v>274</v>
      </c>
      <c r="B4">
        <v>1955</v>
      </c>
      <c r="C4" s="19">
        <v>20245</v>
      </c>
      <c r="D4">
        <v>1670</v>
      </c>
      <c r="E4" s="18">
        <f t="shared" si="0"/>
        <v>156</v>
      </c>
      <c r="F4">
        <f t="shared" si="1"/>
        <v>365</v>
      </c>
      <c r="G4">
        <f t="shared" si="2"/>
        <v>2.6854161860822341</v>
      </c>
      <c r="H4">
        <f t="shared" si="3"/>
        <v>-0.89774339353423371</v>
      </c>
      <c r="I4">
        <f t="shared" si="4"/>
        <v>0.44051878435049502</v>
      </c>
    </row>
    <row r="5" spans="1:9" x14ac:dyDescent="0.3">
      <c r="A5">
        <v>286</v>
      </c>
      <c r="B5">
        <v>1956</v>
      </c>
      <c r="C5" s="19">
        <v>20550</v>
      </c>
      <c r="D5">
        <v>884</v>
      </c>
      <c r="E5" s="18">
        <f t="shared" si="0"/>
        <v>96</v>
      </c>
      <c r="F5">
        <f t="shared" si="1"/>
        <v>366</v>
      </c>
      <c r="G5">
        <f t="shared" si="2"/>
        <v>1.6480486051618586</v>
      </c>
      <c r="H5">
        <f t="shared" si="3"/>
        <v>-7.717546212664618E-2</v>
      </c>
      <c r="I5">
        <f t="shared" si="4"/>
        <v>0.9970175264485267</v>
      </c>
    </row>
    <row r="6" spans="1:9" x14ac:dyDescent="0.3">
      <c r="A6">
        <v>298</v>
      </c>
      <c r="B6">
        <v>1957</v>
      </c>
      <c r="C6" s="19">
        <v>21015</v>
      </c>
      <c r="D6">
        <v>760</v>
      </c>
      <c r="E6" s="18">
        <f t="shared" si="0"/>
        <v>195</v>
      </c>
      <c r="F6">
        <f t="shared" si="1"/>
        <v>365</v>
      </c>
      <c r="G6">
        <f t="shared" si="2"/>
        <v>3.3567702326027926</v>
      </c>
      <c r="H6">
        <f t="shared" si="3"/>
        <v>-0.9769384927771817</v>
      </c>
      <c r="I6">
        <f t="shared" si="4"/>
        <v>-0.2135209154397959</v>
      </c>
    </row>
    <row r="7" spans="1:9" x14ac:dyDescent="0.3">
      <c r="A7">
        <v>310</v>
      </c>
      <c r="B7">
        <v>1958</v>
      </c>
      <c r="C7" s="19">
        <v>21531</v>
      </c>
      <c r="D7">
        <v>824</v>
      </c>
      <c r="E7" s="18">
        <f t="shared" si="0"/>
        <v>346</v>
      </c>
      <c r="F7">
        <f t="shared" si="1"/>
        <v>365</v>
      </c>
      <c r="G7">
        <f t="shared" si="2"/>
        <v>5.9561153870798265</v>
      </c>
      <c r="H7">
        <f t="shared" si="3"/>
        <v>0.94698775307607508</v>
      </c>
      <c r="I7">
        <f t="shared" si="4"/>
        <v>-0.32126966169236515</v>
      </c>
    </row>
    <row r="8" spans="1:9" x14ac:dyDescent="0.3">
      <c r="A8">
        <v>322</v>
      </c>
      <c r="B8">
        <v>1959</v>
      </c>
      <c r="C8" s="19">
        <v>21688</v>
      </c>
      <c r="D8">
        <v>1118</v>
      </c>
      <c r="E8" s="18">
        <f t="shared" si="0"/>
        <v>138</v>
      </c>
      <c r="F8">
        <f t="shared" si="1"/>
        <v>365</v>
      </c>
      <c r="G8">
        <f t="shared" si="2"/>
        <v>2.3755604723035146</v>
      </c>
      <c r="H8">
        <f t="shared" si="3"/>
        <v>-0.72066714955386091</v>
      </c>
      <c r="I8">
        <f t="shared" si="4"/>
        <v>0.69328122688697769</v>
      </c>
    </row>
    <row r="9" spans="1:9" x14ac:dyDescent="0.3">
      <c r="A9">
        <v>334</v>
      </c>
      <c r="B9">
        <v>1960</v>
      </c>
      <c r="C9" s="19">
        <v>22159</v>
      </c>
      <c r="D9">
        <v>678.2</v>
      </c>
      <c r="E9" s="18">
        <f t="shared" si="0"/>
        <v>244</v>
      </c>
      <c r="F9">
        <f t="shared" si="1"/>
        <v>366</v>
      </c>
      <c r="G9">
        <f t="shared" si="2"/>
        <v>4.1887902047863905</v>
      </c>
      <c r="H9">
        <f t="shared" si="3"/>
        <v>-0.50000000000000044</v>
      </c>
      <c r="I9">
        <f t="shared" si="4"/>
        <v>-0.86602540378443837</v>
      </c>
    </row>
    <row r="10" spans="1:9" x14ac:dyDescent="0.3">
      <c r="A10">
        <v>346</v>
      </c>
      <c r="B10">
        <v>1961</v>
      </c>
      <c r="C10" s="19">
        <v>22575</v>
      </c>
      <c r="D10">
        <v>958</v>
      </c>
      <c r="E10" s="18">
        <f t="shared" si="0"/>
        <v>294</v>
      </c>
      <c r="F10">
        <f t="shared" si="1"/>
        <v>365</v>
      </c>
      <c r="G10">
        <f t="shared" si="2"/>
        <v>5.0609766583857487</v>
      </c>
      <c r="H10">
        <f t="shared" si="3"/>
        <v>0.34157076916785517</v>
      </c>
      <c r="I10">
        <f t="shared" si="4"/>
        <v>-0.93985605794189564</v>
      </c>
    </row>
    <row r="11" spans="1:9" x14ac:dyDescent="0.3">
      <c r="A11">
        <v>358</v>
      </c>
      <c r="B11">
        <v>1962</v>
      </c>
      <c r="C11" s="19">
        <v>22734</v>
      </c>
      <c r="D11">
        <v>365.2</v>
      </c>
      <c r="E11" s="18">
        <f t="shared" si="0"/>
        <v>88</v>
      </c>
      <c r="F11">
        <f t="shared" si="1"/>
        <v>365</v>
      </c>
      <c r="G11">
        <f t="shared" si="2"/>
        <v>1.5148501562515166</v>
      </c>
      <c r="H11">
        <f t="shared" si="3"/>
        <v>5.5916990100603262E-2</v>
      </c>
      <c r="I11">
        <f t="shared" si="4"/>
        <v>0.99843542115556427</v>
      </c>
    </row>
    <row r="12" spans="1:9" x14ac:dyDescent="0.3">
      <c r="A12">
        <v>370</v>
      </c>
      <c r="B12">
        <v>1963</v>
      </c>
      <c r="C12" s="19">
        <v>23280</v>
      </c>
      <c r="D12">
        <v>900</v>
      </c>
      <c r="E12" s="18">
        <f t="shared" si="0"/>
        <v>269</v>
      </c>
      <c r="F12">
        <f t="shared" si="1"/>
        <v>365</v>
      </c>
      <c r="G12">
        <f t="shared" si="2"/>
        <v>4.6306215003597497</v>
      </c>
      <c r="H12">
        <f t="shared" si="3"/>
        <v>-8.1676395330422882E-2</v>
      </c>
      <c r="I12">
        <f t="shared" si="4"/>
        <v>-0.99665890175417005</v>
      </c>
    </row>
    <row r="13" spans="1:9" x14ac:dyDescent="0.3">
      <c r="A13">
        <v>382</v>
      </c>
      <c r="B13">
        <v>1964</v>
      </c>
      <c r="C13" s="19">
        <v>23614</v>
      </c>
      <c r="D13">
        <v>488.9</v>
      </c>
      <c r="E13" s="18">
        <f t="shared" si="0"/>
        <v>238</v>
      </c>
      <c r="F13">
        <f t="shared" si="1"/>
        <v>366</v>
      </c>
      <c r="G13">
        <f t="shared" si="2"/>
        <v>4.0857871669637751</v>
      </c>
      <c r="H13">
        <f t="shared" si="3"/>
        <v>-0.5863955333706955</v>
      </c>
      <c r="I13">
        <f t="shared" si="4"/>
        <v>-0.81002486285477537</v>
      </c>
    </row>
    <row r="14" spans="1:9" x14ac:dyDescent="0.3">
      <c r="A14">
        <v>394</v>
      </c>
      <c r="B14">
        <v>1965</v>
      </c>
      <c r="C14" s="19">
        <v>23996</v>
      </c>
      <c r="D14">
        <v>1292</v>
      </c>
      <c r="E14" s="18">
        <f t="shared" si="0"/>
        <v>254</v>
      </c>
      <c r="F14">
        <f t="shared" si="1"/>
        <v>365</v>
      </c>
      <c r="G14">
        <f t="shared" si="2"/>
        <v>4.3724084055441503</v>
      </c>
      <c r="H14">
        <f t="shared" si="3"/>
        <v>-0.33346877891818705</v>
      </c>
      <c r="I14">
        <f t="shared" si="4"/>
        <v>-0.94276114339042061</v>
      </c>
    </row>
    <row r="15" spans="1:9" x14ac:dyDescent="0.3">
      <c r="A15">
        <v>406</v>
      </c>
      <c r="B15">
        <v>1966</v>
      </c>
      <c r="C15" s="19">
        <v>24188</v>
      </c>
      <c r="D15">
        <v>772</v>
      </c>
      <c r="E15" s="18">
        <f t="shared" si="0"/>
        <v>81</v>
      </c>
      <c r="F15">
        <f t="shared" si="1"/>
        <v>365</v>
      </c>
      <c r="G15">
        <f t="shared" si="2"/>
        <v>1.3943507120042369</v>
      </c>
      <c r="H15">
        <f t="shared" si="3"/>
        <v>0.17553149042142821</v>
      </c>
      <c r="I15">
        <f t="shared" si="4"/>
        <v>0.98447381675209222</v>
      </c>
    </row>
    <row r="16" spans="1:9" x14ac:dyDescent="0.3">
      <c r="A16">
        <v>417</v>
      </c>
      <c r="B16">
        <v>1967</v>
      </c>
      <c r="C16" s="19">
        <v>24719</v>
      </c>
      <c r="D16">
        <v>876</v>
      </c>
      <c r="E16" s="18">
        <f t="shared" si="0"/>
        <v>247</v>
      </c>
      <c r="F16">
        <f t="shared" si="1"/>
        <v>365</v>
      </c>
      <c r="G16">
        <f t="shared" si="2"/>
        <v>4.2519089612968708</v>
      </c>
      <c r="H16">
        <f t="shared" si="3"/>
        <v>-0.44437817810461339</v>
      </c>
      <c r="I16">
        <f t="shared" si="4"/>
        <v>-0.89583929073490887</v>
      </c>
    </row>
    <row r="17" spans="1:9" x14ac:dyDescent="0.3">
      <c r="A17">
        <v>429</v>
      </c>
      <c r="B17">
        <v>1968</v>
      </c>
      <c r="C17" s="19">
        <v>25119</v>
      </c>
      <c r="D17">
        <v>319</v>
      </c>
      <c r="E17" s="18">
        <f t="shared" si="0"/>
        <v>282</v>
      </c>
      <c r="F17">
        <f t="shared" si="1"/>
        <v>366</v>
      </c>
      <c r="G17">
        <f t="shared" si="2"/>
        <v>4.8411427776629603</v>
      </c>
      <c r="H17">
        <f t="shared" si="3"/>
        <v>0.12839835514655118</v>
      </c>
      <c r="I17">
        <f t="shared" si="4"/>
        <v>-0.99172267413610149</v>
      </c>
    </row>
    <row r="18" spans="1:9" x14ac:dyDescent="0.3">
      <c r="A18">
        <v>441</v>
      </c>
      <c r="B18">
        <v>1969</v>
      </c>
      <c r="C18" s="19">
        <v>25368</v>
      </c>
      <c r="D18">
        <v>689</v>
      </c>
      <c r="E18" s="18">
        <f t="shared" si="0"/>
        <v>165</v>
      </c>
      <c r="F18">
        <f t="shared" si="1"/>
        <v>365</v>
      </c>
      <c r="G18">
        <f t="shared" si="2"/>
        <v>2.8403440429715938</v>
      </c>
      <c r="H18">
        <f t="shared" si="3"/>
        <v>-0.95496675485525517</v>
      </c>
      <c r="I18">
        <f t="shared" si="4"/>
        <v>0.2967128192734903</v>
      </c>
    </row>
    <row r="19" spans="1:9" x14ac:dyDescent="0.3">
      <c r="A19">
        <v>453</v>
      </c>
      <c r="B19">
        <v>1970</v>
      </c>
      <c r="C19" s="19">
        <v>25741</v>
      </c>
      <c r="D19">
        <v>546</v>
      </c>
      <c r="E19" s="18">
        <f t="shared" si="0"/>
        <v>173</v>
      </c>
      <c r="F19">
        <f t="shared" si="1"/>
        <v>365</v>
      </c>
      <c r="G19">
        <f t="shared" si="2"/>
        <v>2.9780576935399132</v>
      </c>
      <c r="H19">
        <f t="shared" si="3"/>
        <v>-0.98665793289165704</v>
      </c>
      <c r="I19">
        <f t="shared" si="4"/>
        <v>0.16280701293851715</v>
      </c>
    </row>
    <row r="20" spans="1:9" x14ac:dyDescent="0.3">
      <c r="A20">
        <v>465</v>
      </c>
      <c r="B20">
        <v>1971</v>
      </c>
      <c r="C20" s="19">
        <v>26008</v>
      </c>
      <c r="D20">
        <v>912</v>
      </c>
      <c r="E20" s="18">
        <f t="shared" si="0"/>
        <v>75</v>
      </c>
      <c r="F20">
        <f t="shared" si="1"/>
        <v>365</v>
      </c>
      <c r="G20">
        <f t="shared" si="2"/>
        <v>1.291065474077997</v>
      </c>
      <c r="H20">
        <f t="shared" si="3"/>
        <v>0.27609697309746906</v>
      </c>
      <c r="I20">
        <f t="shared" si="4"/>
        <v>0.96112978387230075</v>
      </c>
    </row>
    <row r="21" spans="1:9" x14ac:dyDescent="0.3">
      <c r="A21">
        <v>477</v>
      </c>
      <c r="B21">
        <v>1972</v>
      </c>
      <c r="C21" s="19">
        <v>26562</v>
      </c>
      <c r="D21">
        <v>1304</v>
      </c>
      <c r="E21" s="18">
        <f t="shared" si="0"/>
        <v>264</v>
      </c>
      <c r="F21">
        <f t="shared" si="1"/>
        <v>366</v>
      </c>
      <c r="G21">
        <f t="shared" si="2"/>
        <v>4.5321336641951113</v>
      </c>
      <c r="H21">
        <f t="shared" si="3"/>
        <v>-0.17928075881073591</v>
      </c>
      <c r="I21">
        <f t="shared" si="4"/>
        <v>-0.98379795157351635</v>
      </c>
    </row>
    <row r="22" spans="1:9" x14ac:dyDescent="0.3">
      <c r="A22">
        <v>489</v>
      </c>
      <c r="B22">
        <v>1973</v>
      </c>
      <c r="C22" s="19">
        <v>26786</v>
      </c>
      <c r="D22">
        <v>1382</v>
      </c>
      <c r="E22" s="18">
        <f t="shared" si="0"/>
        <v>122</v>
      </c>
      <c r="F22">
        <f t="shared" si="1"/>
        <v>365</v>
      </c>
      <c r="G22">
        <f t="shared" si="2"/>
        <v>2.1001331711668754</v>
      </c>
      <c r="H22">
        <f t="shared" si="3"/>
        <v>-0.50496105472152042</v>
      </c>
      <c r="I22">
        <f t="shared" si="4"/>
        <v>0.86314212804991142</v>
      </c>
    </row>
    <row r="23" spans="1:9" x14ac:dyDescent="0.3">
      <c r="A23">
        <v>501</v>
      </c>
      <c r="B23">
        <v>1974</v>
      </c>
      <c r="C23" s="19">
        <v>27386</v>
      </c>
      <c r="D23">
        <v>689</v>
      </c>
      <c r="E23" s="18">
        <f t="shared" si="0"/>
        <v>357</v>
      </c>
      <c r="F23">
        <f t="shared" si="1"/>
        <v>365</v>
      </c>
      <c r="G23">
        <f t="shared" si="2"/>
        <v>6.1454716566112664</v>
      </c>
      <c r="H23">
        <f t="shared" si="3"/>
        <v>0.99053245213222274</v>
      </c>
      <c r="I23">
        <f t="shared" si="4"/>
        <v>-0.13727877211326517</v>
      </c>
    </row>
    <row r="24" spans="1:9" x14ac:dyDescent="0.3">
      <c r="A24">
        <v>513</v>
      </c>
      <c r="B24">
        <v>1975</v>
      </c>
      <c r="C24" s="19">
        <v>27528</v>
      </c>
      <c r="D24">
        <v>452.5</v>
      </c>
      <c r="E24" s="18">
        <f t="shared" si="0"/>
        <v>134</v>
      </c>
      <c r="F24">
        <f t="shared" si="1"/>
        <v>365</v>
      </c>
      <c r="G24">
        <f t="shared" si="2"/>
        <v>2.3067036470193547</v>
      </c>
      <c r="H24">
        <f t="shared" si="3"/>
        <v>-0.67125995756753132</v>
      </c>
      <c r="I24">
        <f t="shared" si="4"/>
        <v>0.74122201084859596</v>
      </c>
    </row>
    <row r="25" spans="1:9" x14ac:dyDescent="0.3">
      <c r="A25">
        <v>525</v>
      </c>
      <c r="B25">
        <v>1976</v>
      </c>
      <c r="C25" s="19">
        <v>27981</v>
      </c>
      <c r="D25">
        <v>1007.6</v>
      </c>
      <c r="E25" s="18">
        <f t="shared" si="0"/>
        <v>222</v>
      </c>
      <c r="F25">
        <f t="shared" si="1"/>
        <v>366</v>
      </c>
      <c r="G25">
        <f t="shared" si="2"/>
        <v>3.8111123994367984</v>
      </c>
      <c r="H25">
        <f t="shared" si="3"/>
        <v>-0.78411980657671043</v>
      </c>
      <c r="I25">
        <f t="shared" si="4"/>
        <v>-0.62060948182742282</v>
      </c>
    </row>
    <row r="26" spans="1:9" x14ac:dyDescent="0.3">
      <c r="A26">
        <v>537</v>
      </c>
      <c r="B26">
        <v>1977</v>
      </c>
      <c r="C26" s="19">
        <v>28328</v>
      </c>
      <c r="D26">
        <v>764</v>
      </c>
      <c r="E26" s="18">
        <f t="shared" si="0"/>
        <v>203</v>
      </c>
      <c r="F26">
        <f t="shared" si="1"/>
        <v>365</v>
      </c>
      <c r="G26">
        <f t="shared" si="2"/>
        <v>3.494483883171112</v>
      </c>
      <c r="H26">
        <f t="shared" si="3"/>
        <v>-0.93837739174086432</v>
      </c>
      <c r="I26">
        <f t="shared" si="4"/>
        <v>-0.34561231267073284</v>
      </c>
    </row>
    <row r="27" spans="1:9" x14ac:dyDescent="0.3">
      <c r="A27">
        <v>549</v>
      </c>
      <c r="B27">
        <v>1978</v>
      </c>
      <c r="C27" s="19">
        <v>28813</v>
      </c>
      <c r="D27">
        <v>1570</v>
      </c>
      <c r="E27" s="18">
        <f t="shared" si="0"/>
        <v>323</v>
      </c>
      <c r="F27">
        <f t="shared" si="1"/>
        <v>365</v>
      </c>
      <c r="G27">
        <f t="shared" si="2"/>
        <v>5.5601886416959072</v>
      </c>
      <c r="H27">
        <f t="shared" si="3"/>
        <v>0.749826401204568</v>
      </c>
      <c r="I27">
        <f t="shared" si="4"/>
        <v>-0.66163461824227898</v>
      </c>
    </row>
    <row r="28" spans="1:9" x14ac:dyDescent="0.3">
      <c r="A28">
        <v>561</v>
      </c>
      <c r="B28">
        <v>1979</v>
      </c>
      <c r="C28" s="19">
        <v>29124</v>
      </c>
      <c r="D28">
        <v>1112</v>
      </c>
      <c r="E28" s="18">
        <f t="shared" si="0"/>
        <v>269</v>
      </c>
      <c r="F28">
        <f t="shared" si="1"/>
        <v>365</v>
      </c>
      <c r="G28">
        <f t="shared" si="2"/>
        <v>4.6306215003597497</v>
      </c>
      <c r="H28">
        <f t="shared" si="3"/>
        <v>-8.1676395330422882E-2</v>
      </c>
      <c r="I28">
        <f t="shared" si="4"/>
        <v>-0.99665890175417005</v>
      </c>
    </row>
    <row r="29" spans="1:9" x14ac:dyDescent="0.3">
      <c r="A29">
        <v>573</v>
      </c>
      <c r="B29">
        <v>1980</v>
      </c>
      <c r="C29" s="19">
        <v>29516</v>
      </c>
      <c r="D29">
        <v>1324</v>
      </c>
      <c r="E29" s="18">
        <f t="shared" si="0"/>
        <v>296</v>
      </c>
      <c r="F29">
        <f t="shared" si="1"/>
        <v>366</v>
      </c>
      <c r="G29">
        <f t="shared" si="2"/>
        <v>5.0814831992490639</v>
      </c>
      <c r="H29">
        <f t="shared" si="3"/>
        <v>0.36077079921678279</v>
      </c>
      <c r="I29">
        <f t="shared" si="4"/>
        <v>-0.93265450753882262</v>
      </c>
    </row>
    <row r="30" spans="1:9" x14ac:dyDescent="0.3">
      <c r="A30">
        <v>585</v>
      </c>
      <c r="B30">
        <v>1981</v>
      </c>
      <c r="C30" s="19">
        <v>29854</v>
      </c>
      <c r="D30">
        <v>349.8</v>
      </c>
      <c r="E30" s="18">
        <f t="shared" si="0"/>
        <v>268</v>
      </c>
      <c r="F30">
        <f t="shared" si="1"/>
        <v>365</v>
      </c>
      <c r="G30">
        <f t="shared" si="2"/>
        <v>4.6134072940387094</v>
      </c>
      <c r="H30">
        <f t="shared" si="3"/>
        <v>-9.8820138732872112E-2</v>
      </c>
      <c r="I30">
        <f t="shared" si="4"/>
        <v>-0.99510531110069744</v>
      </c>
    </row>
    <row r="31" spans="1:9" x14ac:dyDescent="0.3">
      <c r="A31">
        <v>597</v>
      </c>
      <c r="B31">
        <v>1982</v>
      </c>
      <c r="C31" s="19">
        <v>30171</v>
      </c>
      <c r="D31">
        <v>1332</v>
      </c>
      <c r="E31" s="18">
        <f t="shared" si="0"/>
        <v>220</v>
      </c>
      <c r="F31">
        <f t="shared" si="1"/>
        <v>365</v>
      </c>
      <c r="G31">
        <f t="shared" si="2"/>
        <v>3.7871253906287916</v>
      </c>
      <c r="H31">
        <f t="shared" si="3"/>
        <v>-0.79877937288636502</v>
      </c>
      <c r="I31">
        <f t="shared" si="4"/>
        <v>-0.60162406322492235</v>
      </c>
    </row>
    <row r="32" spans="1:9" x14ac:dyDescent="0.3">
      <c r="A32">
        <v>609</v>
      </c>
      <c r="B32">
        <v>1983</v>
      </c>
      <c r="C32" s="19">
        <v>30387</v>
      </c>
      <c r="D32">
        <v>1208</v>
      </c>
      <c r="E32" s="18">
        <f t="shared" si="0"/>
        <v>71</v>
      </c>
      <c r="F32">
        <f t="shared" si="1"/>
        <v>365</v>
      </c>
      <c r="G32">
        <f t="shared" si="2"/>
        <v>1.2222086487938373</v>
      </c>
      <c r="H32">
        <f t="shared" si="3"/>
        <v>0.34157076916785561</v>
      </c>
      <c r="I32">
        <f t="shared" si="4"/>
        <v>0.93985605794189542</v>
      </c>
    </row>
    <row r="33" spans="1:9" x14ac:dyDescent="0.3">
      <c r="A33">
        <v>621</v>
      </c>
      <c r="B33">
        <v>1984</v>
      </c>
      <c r="C33" s="19">
        <v>30809</v>
      </c>
      <c r="D33">
        <v>2270</v>
      </c>
      <c r="E33" s="18">
        <f t="shared" si="0"/>
        <v>128</v>
      </c>
      <c r="F33">
        <f t="shared" si="1"/>
        <v>366</v>
      </c>
      <c r="G33">
        <f t="shared" si="2"/>
        <v>2.1973981402158116</v>
      </c>
      <c r="H33">
        <f t="shared" si="3"/>
        <v>-0.58639553337069561</v>
      </c>
      <c r="I33">
        <f t="shared" si="4"/>
        <v>0.81002486285477526</v>
      </c>
    </row>
    <row r="34" spans="1:9" x14ac:dyDescent="0.3">
      <c r="A34">
        <v>633</v>
      </c>
      <c r="B34">
        <v>1985</v>
      </c>
      <c r="C34" s="19">
        <v>31259</v>
      </c>
      <c r="D34">
        <v>738.4</v>
      </c>
      <c r="E34" s="18">
        <f t="shared" si="0"/>
        <v>212</v>
      </c>
      <c r="F34">
        <f t="shared" si="1"/>
        <v>365</v>
      </c>
      <c r="G34">
        <f t="shared" si="2"/>
        <v>3.6494117400604718</v>
      </c>
      <c r="H34">
        <f t="shared" si="3"/>
        <v>-0.87380710361108094</v>
      </c>
      <c r="I34">
        <f t="shared" si="4"/>
        <v>-0.48627270710868981</v>
      </c>
    </row>
    <row r="35" spans="1:9" x14ac:dyDescent="0.3">
      <c r="A35">
        <v>645</v>
      </c>
      <c r="B35">
        <v>1986</v>
      </c>
      <c r="C35" s="19">
        <v>31562</v>
      </c>
      <c r="D35">
        <v>896</v>
      </c>
      <c r="E35" s="18">
        <f t="shared" si="0"/>
        <v>150</v>
      </c>
      <c r="F35">
        <f t="shared" si="1"/>
        <v>365</v>
      </c>
      <c r="G35">
        <f t="shared" si="2"/>
        <v>2.582130948155994</v>
      </c>
      <c r="H35">
        <f t="shared" si="3"/>
        <v>-0.84754092289283089</v>
      </c>
      <c r="I35">
        <f t="shared" si="4"/>
        <v>0.5307300481619337</v>
      </c>
    </row>
    <row r="36" spans="1:9" x14ac:dyDescent="0.3">
      <c r="A36">
        <v>657</v>
      </c>
      <c r="B36">
        <v>1987</v>
      </c>
      <c r="C36" s="19">
        <v>31987</v>
      </c>
      <c r="D36">
        <v>1442</v>
      </c>
      <c r="E36" s="18">
        <f t="shared" si="0"/>
        <v>210</v>
      </c>
      <c r="F36">
        <f t="shared" si="1"/>
        <v>365</v>
      </c>
      <c r="G36">
        <f t="shared" si="2"/>
        <v>3.614983327418392</v>
      </c>
      <c r="H36">
        <f t="shared" si="3"/>
        <v>-0.89002757643467678</v>
      </c>
      <c r="I36">
        <f t="shared" si="4"/>
        <v>-0.45590669350845858</v>
      </c>
    </row>
    <row r="37" spans="1:9" x14ac:dyDescent="0.3">
      <c r="A37">
        <v>669</v>
      </c>
      <c r="B37">
        <v>1988</v>
      </c>
      <c r="C37" s="19">
        <v>32412</v>
      </c>
      <c r="D37">
        <v>1154</v>
      </c>
      <c r="E37" s="18">
        <f t="shared" si="0"/>
        <v>270</v>
      </c>
      <c r="F37">
        <f t="shared" si="1"/>
        <v>366</v>
      </c>
      <c r="G37">
        <f t="shared" si="2"/>
        <v>4.6351367020177277</v>
      </c>
      <c r="H37">
        <f t="shared" si="3"/>
        <v>-7.717546212664643E-2</v>
      </c>
      <c r="I37">
        <f t="shared" si="4"/>
        <v>-0.9970175264485267</v>
      </c>
    </row>
    <row r="38" spans="1:9" x14ac:dyDescent="0.3">
      <c r="A38">
        <v>681</v>
      </c>
      <c r="B38">
        <v>1989</v>
      </c>
      <c r="C38" s="19">
        <v>32775</v>
      </c>
      <c r="D38">
        <v>774</v>
      </c>
      <c r="E38" s="18">
        <f t="shared" si="0"/>
        <v>267</v>
      </c>
      <c r="F38">
        <f t="shared" si="1"/>
        <v>365</v>
      </c>
      <c r="G38">
        <f t="shared" si="2"/>
        <v>4.59619308771767</v>
      </c>
      <c r="H38">
        <f t="shared" si="3"/>
        <v>-0.11593459959550066</v>
      </c>
      <c r="I38">
        <f t="shared" si="4"/>
        <v>-0.99325684926741431</v>
      </c>
    </row>
    <row r="39" spans="1:9" x14ac:dyDescent="0.3">
      <c r="A39">
        <v>693</v>
      </c>
      <c r="B39">
        <v>1990</v>
      </c>
      <c r="C39" s="19">
        <v>33138</v>
      </c>
      <c r="D39">
        <v>988</v>
      </c>
      <c r="E39" s="18">
        <f t="shared" si="0"/>
        <v>265</v>
      </c>
      <c r="F39">
        <f t="shared" si="1"/>
        <v>365</v>
      </c>
      <c r="G39">
        <f t="shared" si="2"/>
        <v>4.5617646750755894</v>
      </c>
      <c r="H39">
        <f t="shared" si="3"/>
        <v>-0.15005539834465348</v>
      </c>
      <c r="I39">
        <f t="shared" si="4"/>
        <v>-0.98867759023234025</v>
      </c>
    </row>
    <row r="40" spans="1:9" x14ac:dyDescent="0.3">
      <c r="A40">
        <v>705</v>
      </c>
      <c r="B40">
        <v>1991</v>
      </c>
      <c r="C40" s="19">
        <v>33409</v>
      </c>
      <c r="D40">
        <v>530.6</v>
      </c>
      <c r="E40" s="18">
        <f t="shared" si="0"/>
        <v>171</v>
      </c>
      <c r="F40">
        <f t="shared" si="1"/>
        <v>365</v>
      </c>
      <c r="G40">
        <f t="shared" si="2"/>
        <v>2.9436292808978335</v>
      </c>
      <c r="H40">
        <f t="shared" si="3"/>
        <v>-0.98046916036163201</v>
      </c>
      <c r="I40">
        <f t="shared" si="4"/>
        <v>0.19667288979357647</v>
      </c>
    </row>
    <row r="41" spans="1:9" x14ac:dyDescent="0.3">
      <c r="A41">
        <v>717</v>
      </c>
      <c r="B41">
        <v>1992</v>
      </c>
      <c r="C41" s="19">
        <v>33708</v>
      </c>
      <c r="D41">
        <v>599</v>
      </c>
      <c r="E41" s="18">
        <f t="shared" si="0"/>
        <v>105</v>
      </c>
      <c r="F41">
        <f t="shared" si="1"/>
        <v>366</v>
      </c>
      <c r="G41">
        <f t="shared" si="2"/>
        <v>1.8025531618957829</v>
      </c>
      <c r="H41">
        <f t="shared" si="3"/>
        <v>-0.22968774213179541</v>
      </c>
      <c r="I41">
        <f t="shared" si="4"/>
        <v>0.97326437370038255</v>
      </c>
    </row>
    <row r="42" spans="1:9" x14ac:dyDescent="0.3">
      <c r="A42">
        <v>729</v>
      </c>
      <c r="B42">
        <v>1993</v>
      </c>
      <c r="C42" s="19">
        <v>34125</v>
      </c>
      <c r="D42">
        <v>864</v>
      </c>
      <c r="E42" s="18">
        <f t="shared" si="0"/>
        <v>156</v>
      </c>
      <c r="F42">
        <f t="shared" si="1"/>
        <v>365</v>
      </c>
      <c r="G42">
        <f t="shared" si="2"/>
        <v>2.6854161860822341</v>
      </c>
      <c r="H42">
        <f t="shared" si="3"/>
        <v>-0.89774339353423371</v>
      </c>
      <c r="I42">
        <f t="shared" si="4"/>
        <v>0.44051878435049502</v>
      </c>
    </row>
    <row r="43" spans="1:9" x14ac:dyDescent="0.3">
      <c r="A43">
        <v>741</v>
      </c>
      <c r="B43">
        <v>1994</v>
      </c>
      <c r="C43" s="19">
        <v>34522</v>
      </c>
      <c r="D43">
        <v>930</v>
      </c>
      <c r="E43" s="18">
        <f t="shared" si="0"/>
        <v>188</v>
      </c>
      <c r="F43">
        <f t="shared" si="1"/>
        <v>365</v>
      </c>
      <c r="G43">
        <f t="shared" si="2"/>
        <v>3.2362707883555126</v>
      </c>
      <c r="H43">
        <f t="shared" si="3"/>
        <v>-0.99552137241447525</v>
      </c>
      <c r="I43">
        <f t="shared" si="4"/>
        <v>-9.4536749817198881E-2</v>
      </c>
    </row>
    <row r="44" spans="1:9" x14ac:dyDescent="0.3">
      <c r="A44">
        <v>753</v>
      </c>
      <c r="B44">
        <v>1995</v>
      </c>
      <c r="C44" s="19">
        <v>34915</v>
      </c>
      <c r="D44">
        <v>800</v>
      </c>
      <c r="E44" s="18">
        <f t="shared" si="0"/>
        <v>216</v>
      </c>
      <c r="F44">
        <f t="shared" si="1"/>
        <v>365</v>
      </c>
      <c r="G44">
        <f t="shared" si="2"/>
        <v>3.7182685653446317</v>
      </c>
      <c r="H44">
        <f t="shared" si="3"/>
        <v>-0.83827970521777451</v>
      </c>
      <c r="I44">
        <f t="shared" si="4"/>
        <v>-0.54524043854065074</v>
      </c>
    </row>
    <row r="45" spans="1:9" x14ac:dyDescent="0.3">
      <c r="A45">
        <v>765</v>
      </c>
      <c r="B45">
        <v>1996</v>
      </c>
      <c r="C45" s="19">
        <v>35160</v>
      </c>
      <c r="D45">
        <v>631.4</v>
      </c>
      <c r="E45" s="18">
        <f t="shared" si="0"/>
        <v>96</v>
      </c>
      <c r="F45">
        <f t="shared" si="1"/>
        <v>366</v>
      </c>
      <c r="G45">
        <f t="shared" si="2"/>
        <v>1.6480486051618586</v>
      </c>
      <c r="H45">
        <f t="shared" si="3"/>
        <v>-7.717546212664618E-2</v>
      </c>
      <c r="I45">
        <f t="shared" si="4"/>
        <v>0.9970175264485267</v>
      </c>
    </row>
    <row r="46" spans="1:9" x14ac:dyDescent="0.3">
      <c r="A46">
        <v>777</v>
      </c>
      <c r="B46">
        <v>1997</v>
      </c>
      <c r="C46" s="19">
        <v>35718</v>
      </c>
      <c r="D46">
        <v>1214</v>
      </c>
      <c r="E46" s="18">
        <f t="shared" si="0"/>
        <v>288</v>
      </c>
      <c r="F46">
        <f t="shared" si="1"/>
        <v>365</v>
      </c>
      <c r="G46">
        <f t="shared" si="2"/>
        <v>4.9576914204595086</v>
      </c>
      <c r="H46">
        <f t="shared" si="3"/>
        <v>0.24284972209593494</v>
      </c>
      <c r="I46">
        <f t="shared" si="4"/>
        <v>-0.97006392185150725</v>
      </c>
    </row>
    <row r="47" spans="1:9" x14ac:dyDescent="0.3">
      <c r="A47">
        <v>789</v>
      </c>
      <c r="B47">
        <v>1998</v>
      </c>
      <c r="C47" s="19">
        <v>35898</v>
      </c>
      <c r="D47">
        <v>1236</v>
      </c>
      <c r="E47" s="18">
        <f t="shared" si="0"/>
        <v>103</v>
      </c>
      <c r="F47">
        <f t="shared" si="1"/>
        <v>365</v>
      </c>
      <c r="G47">
        <f t="shared" si="2"/>
        <v>1.773063251067116</v>
      </c>
      <c r="H47">
        <f t="shared" si="3"/>
        <v>-0.20089055513063506</v>
      </c>
      <c r="I47">
        <f t="shared" si="4"/>
        <v>0.97961369164549006</v>
      </c>
    </row>
    <row r="48" spans="1:9" x14ac:dyDescent="0.3">
      <c r="A48">
        <v>801</v>
      </c>
      <c r="B48">
        <v>1999</v>
      </c>
      <c r="C48" s="19">
        <v>36310</v>
      </c>
      <c r="D48">
        <v>604.4</v>
      </c>
      <c r="E48" s="18">
        <f t="shared" si="0"/>
        <v>150</v>
      </c>
      <c r="F48">
        <f t="shared" ref="F48:F61" si="5">DATE(YEAR(C48)+1,1,1)-DATE(YEAR(C48),1,1)</f>
        <v>365</v>
      </c>
      <c r="G48">
        <f t="shared" ref="G48:G61" si="6">E48*(2*PI()/F48)</f>
        <v>2.582130948155994</v>
      </c>
      <c r="H48">
        <f t="shared" ref="H48:H61" si="7">COS(G48)</f>
        <v>-0.84754092289283089</v>
      </c>
      <c r="I48">
        <f t="shared" ref="I48:I61" si="8">SIN(G48)</f>
        <v>0.5307300481619337</v>
      </c>
    </row>
    <row r="49" spans="1:12" x14ac:dyDescent="0.3">
      <c r="A49">
        <v>813</v>
      </c>
      <c r="B49">
        <v>2000</v>
      </c>
      <c r="C49" s="19">
        <v>36685</v>
      </c>
      <c r="D49">
        <v>800</v>
      </c>
      <c r="E49" s="18">
        <f t="shared" si="0"/>
        <v>160</v>
      </c>
      <c r="F49">
        <f t="shared" si="5"/>
        <v>366</v>
      </c>
      <c r="G49">
        <f t="shared" si="6"/>
        <v>2.7467476752697646</v>
      </c>
      <c r="H49">
        <f t="shared" si="7"/>
        <v>-0.923056206884176</v>
      </c>
      <c r="I49">
        <f t="shared" si="8"/>
        <v>0.38466509970700119</v>
      </c>
    </row>
    <row r="50" spans="1:12" x14ac:dyDescent="0.3">
      <c r="A50">
        <v>825</v>
      </c>
      <c r="B50">
        <v>2001</v>
      </c>
      <c r="C50" s="19">
        <v>36900</v>
      </c>
      <c r="D50">
        <v>796</v>
      </c>
      <c r="E50" s="18">
        <f t="shared" si="0"/>
        <v>9</v>
      </c>
      <c r="F50">
        <f t="shared" si="5"/>
        <v>365</v>
      </c>
      <c r="G50">
        <f t="shared" si="6"/>
        <v>0.15492785688935964</v>
      </c>
      <c r="H50">
        <f t="shared" si="7"/>
        <v>0.98802266566369756</v>
      </c>
      <c r="I50">
        <f t="shared" si="8"/>
        <v>0.15430882066428114</v>
      </c>
    </row>
    <row r="51" spans="1:12" x14ac:dyDescent="0.3">
      <c r="A51">
        <v>837</v>
      </c>
      <c r="B51">
        <v>2002</v>
      </c>
      <c r="C51" s="19">
        <v>37538</v>
      </c>
      <c r="D51">
        <v>1482</v>
      </c>
      <c r="E51" s="18">
        <f t="shared" si="0"/>
        <v>282</v>
      </c>
      <c r="F51">
        <f t="shared" si="5"/>
        <v>365</v>
      </c>
      <c r="G51">
        <f t="shared" si="6"/>
        <v>4.8544061825332694</v>
      </c>
      <c r="H51">
        <f t="shared" si="7"/>
        <v>0.14154029521704301</v>
      </c>
      <c r="I51">
        <f t="shared" si="8"/>
        <v>-0.98993249508735304</v>
      </c>
    </row>
    <row r="52" spans="1:12" x14ac:dyDescent="0.3">
      <c r="A52">
        <v>849</v>
      </c>
      <c r="B52">
        <v>2003</v>
      </c>
      <c r="C52" s="19">
        <v>37971</v>
      </c>
      <c r="D52">
        <v>1220</v>
      </c>
      <c r="E52" s="18">
        <f t="shared" si="0"/>
        <v>350</v>
      </c>
      <c r="F52">
        <f t="shared" si="5"/>
        <v>365</v>
      </c>
      <c r="G52">
        <f t="shared" si="6"/>
        <v>6.0249722123639868</v>
      </c>
      <c r="H52">
        <f t="shared" si="7"/>
        <v>0.9668478136052775</v>
      </c>
      <c r="I52">
        <f t="shared" si="8"/>
        <v>-0.25535329511618721</v>
      </c>
    </row>
    <row r="53" spans="1:12" x14ac:dyDescent="0.3">
      <c r="A53">
        <v>871</v>
      </c>
      <c r="B53">
        <v>2005</v>
      </c>
      <c r="C53" s="19">
        <v>38630</v>
      </c>
      <c r="D53">
        <v>1175</v>
      </c>
      <c r="E53" s="18">
        <f t="shared" si="0"/>
        <v>278</v>
      </c>
      <c r="F53">
        <f t="shared" si="5"/>
        <v>365</v>
      </c>
      <c r="G53">
        <f t="shared" si="6"/>
        <v>4.785549357249109</v>
      </c>
      <c r="H53">
        <f t="shared" si="7"/>
        <v>7.3095129898076872E-2</v>
      </c>
      <c r="I53">
        <f t="shared" si="8"/>
        <v>-0.9973249731081556</v>
      </c>
    </row>
    <row r="54" spans="1:12" x14ac:dyDescent="0.3">
      <c r="A54">
        <v>11</v>
      </c>
      <c r="B54">
        <v>2007</v>
      </c>
      <c r="C54" s="19">
        <v>39348</v>
      </c>
      <c r="D54">
        <v>1450</v>
      </c>
      <c r="E54" s="18">
        <f t="shared" si="0"/>
        <v>266</v>
      </c>
      <c r="F54">
        <f t="shared" si="5"/>
        <v>365</v>
      </c>
      <c r="G54">
        <f t="shared" si="6"/>
        <v>4.5789788813966297</v>
      </c>
      <c r="H54">
        <f t="shared" si="7"/>
        <v>-0.13301470653419636</v>
      </c>
      <c r="I54">
        <f t="shared" si="8"/>
        <v>-0.99111406399345459</v>
      </c>
    </row>
    <row r="55" spans="1:12" x14ac:dyDescent="0.3">
      <c r="A55">
        <v>23</v>
      </c>
      <c r="B55">
        <v>2008</v>
      </c>
      <c r="C55" s="19">
        <v>39747</v>
      </c>
      <c r="D55">
        <v>800</v>
      </c>
      <c r="E55" s="18">
        <f t="shared" si="0"/>
        <v>300</v>
      </c>
      <c r="F55">
        <f t="shared" si="5"/>
        <v>366</v>
      </c>
      <c r="G55">
        <f t="shared" si="6"/>
        <v>5.1501518911308084</v>
      </c>
      <c r="H55">
        <f t="shared" si="7"/>
        <v>0.42391439070986053</v>
      </c>
      <c r="I55">
        <f t="shared" si="8"/>
        <v>-0.90570226308047153</v>
      </c>
    </row>
    <row r="56" spans="1:12" x14ac:dyDescent="0.3">
      <c r="A56">
        <v>44</v>
      </c>
      <c r="B56">
        <v>2010</v>
      </c>
      <c r="C56" s="19">
        <v>40198</v>
      </c>
      <c r="D56">
        <v>1730</v>
      </c>
      <c r="E56" s="18">
        <f t="shared" si="0"/>
        <v>20</v>
      </c>
      <c r="F56">
        <f t="shared" si="5"/>
        <v>365</v>
      </c>
      <c r="G56">
        <f t="shared" si="6"/>
        <v>0.3442841264207992</v>
      </c>
      <c r="H56">
        <f t="shared" si="7"/>
        <v>0.94131731751284708</v>
      </c>
      <c r="I56">
        <f t="shared" si="8"/>
        <v>0.33752289959411325</v>
      </c>
    </row>
    <row r="57" spans="1:12" x14ac:dyDescent="0.3">
      <c r="A57">
        <v>56</v>
      </c>
      <c r="B57">
        <v>2011</v>
      </c>
      <c r="C57" s="19">
        <v>40764</v>
      </c>
      <c r="D57">
        <v>569.79999999999995</v>
      </c>
      <c r="E57" s="18">
        <f t="shared" si="0"/>
        <v>221</v>
      </c>
      <c r="F57">
        <f t="shared" si="5"/>
        <v>365</v>
      </c>
      <c r="G57">
        <f t="shared" si="6"/>
        <v>3.8043395969498315</v>
      </c>
      <c r="H57">
        <f t="shared" si="7"/>
        <v>-0.78830505583052568</v>
      </c>
      <c r="I57">
        <f t="shared" si="8"/>
        <v>-0.61528459996332741</v>
      </c>
    </row>
    <row r="58" spans="1:12" x14ac:dyDescent="0.3">
      <c r="A58">
        <v>68</v>
      </c>
      <c r="B58">
        <v>2012</v>
      </c>
      <c r="C58" s="19">
        <v>41185</v>
      </c>
      <c r="D58">
        <v>1220</v>
      </c>
      <c r="E58" s="18">
        <f t="shared" si="0"/>
        <v>277</v>
      </c>
      <c r="F58">
        <f t="shared" si="5"/>
        <v>366</v>
      </c>
      <c r="G58">
        <f t="shared" si="6"/>
        <v>4.7553069128107799</v>
      </c>
      <c r="H58">
        <f t="shared" si="7"/>
        <v>4.2904758199554353E-2</v>
      </c>
      <c r="I58">
        <f t="shared" si="8"/>
        <v>-0.99907916689511533</v>
      </c>
    </row>
    <row r="59" spans="1:12" x14ac:dyDescent="0.3">
      <c r="A59">
        <v>80</v>
      </c>
      <c r="B59">
        <v>2013</v>
      </c>
      <c r="C59" s="19">
        <v>41590</v>
      </c>
      <c r="D59">
        <v>820</v>
      </c>
      <c r="E59" s="18">
        <f t="shared" si="0"/>
        <v>316</v>
      </c>
      <c r="F59">
        <f t="shared" si="5"/>
        <v>365</v>
      </c>
      <c r="G59">
        <f t="shared" si="6"/>
        <v>5.4396891974486277</v>
      </c>
      <c r="H59">
        <f t="shared" si="7"/>
        <v>0.66485539796428594</v>
      </c>
      <c r="I59">
        <f t="shared" si="8"/>
        <v>-0.74697208769655565</v>
      </c>
    </row>
    <row r="60" spans="1:12" x14ac:dyDescent="0.3">
      <c r="A60">
        <v>92</v>
      </c>
      <c r="B60">
        <v>2014</v>
      </c>
      <c r="C60" s="19">
        <v>41820</v>
      </c>
      <c r="D60">
        <v>958</v>
      </c>
      <c r="E60" s="18">
        <f t="shared" si="0"/>
        <v>181</v>
      </c>
      <c r="F60">
        <f t="shared" si="5"/>
        <v>365</v>
      </c>
      <c r="G60">
        <f t="shared" si="6"/>
        <v>3.1157713441082331</v>
      </c>
      <c r="H60">
        <f t="shared" si="7"/>
        <v>-0.99966664851051124</v>
      </c>
      <c r="I60">
        <f t="shared" si="8"/>
        <v>2.5818440227133081E-2</v>
      </c>
    </row>
    <row r="61" spans="1:12" x14ac:dyDescent="0.3">
      <c r="A61">
        <v>104</v>
      </c>
      <c r="B61">
        <v>2015</v>
      </c>
      <c r="C61" s="19">
        <v>42286</v>
      </c>
      <c r="D61">
        <v>1750</v>
      </c>
      <c r="E61" s="18">
        <f t="shared" si="0"/>
        <v>282</v>
      </c>
      <c r="F61">
        <f t="shared" si="5"/>
        <v>365</v>
      </c>
      <c r="G61">
        <f t="shared" si="6"/>
        <v>4.8544061825332694</v>
      </c>
      <c r="H61">
        <f t="shared" si="7"/>
        <v>0.14154029521704301</v>
      </c>
      <c r="I61">
        <f t="shared" si="8"/>
        <v>-0.98993249508735304</v>
      </c>
    </row>
    <row r="62" spans="1:12" ht="15" thickBot="1" x14ac:dyDescent="0.35"/>
    <row r="63" spans="1:12" ht="15" thickBot="1" x14ac:dyDescent="0.35">
      <c r="H63" s="20"/>
      <c r="I63" s="21"/>
      <c r="J63" s="22"/>
      <c r="K63" s="23"/>
      <c r="L63" s="24"/>
    </row>
    <row r="64" spans="1:12" ht="15" thickBot="1" x14ac:dyDescent="0.35">
      <c r="G64" s="22"/>
      <c r="H64" s="25"/>
      <c r="I64" s="26"/>
      <c r="J64" s="25"/>
      <c r="K64" s="27"/>
      <c r="L64" s="27"/>
    </row>
    <row r="69" spans="10:10" x14ac:dyDescent="0.3">
      <c r="J69" s="28"/>
    </row>
    <row r="70" spans="10:10" x14ac:dyDescent="0.3">
      <c r="J70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1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1942</v>
      </c>
      <c r="B2" s="2">
        <v>65.67</v>
      </c>
    </row>
    <row r="3" spans="1:2" x14ac:dyDescent="0.3">
      <c r="A3" s="18">
        <v>1943</v>
      </c>
      <c r="B3" s="2">
        <v>21.42</v>
      </c>
    </row>
    <row r="4" spans="1:2" x14ac:dyDescent="0.3">
      <c r="A4" s="18">
        <v>1944</v>
      </c>
      <c r="B4" s="2">
        <v>24.86</v>
      </c>
    </row>
    <row r="5" spans="1:2" x14ac:dyDescent="0.3">
      <c r="A5" s="18">
        <v>1945</v>
      </c>
      <c r="B5" s="2">
        <v>27.92</v>
      </c>
    </row>
    <row r="6" spans="1:2" x14ac:dyDescent="0.3">
      <c r="A6" s="18">
        <v>1946</v>
      </c>
      <c r="B6" s="2">
        <v>45.47</v>
      </c>
    </row>
    <row r="7" spans="1:2" x14ac:dyDescent="0.3">
      <c r="A7" s="18">
        <v>1947</v>
      </c>
      <c r="B7" s="2">
        <v>52.11</v>
      </c>
    </row>
    <row r="8" spans="1:2" x14ac:dyDescent="0.3">
      <c r="A8" s="18">
        <v>1948</v>
      </c>
      <c r="B8" s="2">
        <v>62.41</v>
      </c>
    </row>
    <row r="9" spans="1:2" x14ac:dyDescent="0.3">
      <c r="A9" s="18">
        <v>1949</v>
      </c>
      <c r="B9" s="2">
        <v>36.21</v>
      </c>
    </row>
    <row r="10" spans="1:2" x14ac:dyDescent="0.3">
      <c r="A10" s="18">
        <v>1951</v>
      </c>
      <c r="B10" s="2">
        <v>33.35</v>
      </c>
    </row>
    <row r="11" spans="1:2" x14ac:dyDescent="0.3">
      <c r="A11" s="18">
        <v>1952</v>
      </c>
      <c r="B11" s="2">
        <v>35.75</v>
      </c>
    </row>
    <row r="12" spans="1:2" x14ac:dyDescent="0.3">
      <c r="A12" s="18">
        <v>1953</v>
      </c>
      <c r="B12" s="2">
        <v>68.760000000000005</v>
      </c>
    </row>
    <row r="13" spans="1:2" x14ac:dyDescent="0.3">
      <c r="A13" s="18">
        <v>1954</v>
      </c>
      <c r="B13" s="2">
        <v>101.22</v>
      </c>
    </row>
    <row r="14" spans="1:2" x14ac:dyDescent="0.3">
      <c r="A14" s="18">
        <v>1955</v>
      </c>
      <c r="B14" s="2">
        <v>66.23</v>
      </c>
    </row>
    <row r="15" spans="1:2" x14ac:dyDescent="0.3">
      <c r="A15" s="18">
        <v>1956</v>
      </c>
      <c r="B15" s="2">
        <v>40.51</v>
      </c>
    </row>
    <row r="16" spans="1:2" x14ac:dyDescent="0.3">
      <c r="A16" s="18">
        <v>1957</v>
      </c>
      <c r="B16" s="2">
        <v>28.83</v>
      </c>
    </row>
    <row r="17" spans="1:2" x14ac:dyDescent="0.3">
      <c r="A17" s="18">
        <v>1958</v>
      </c>
      <c r="B17" s="2">
        <v>55.02</v>
      </c>
    </row>
    <row r="18" spans="1:2" x14ac:dyDescent="0.3">
      <c r="A18" s="18">
        <v>1959</v>
      </c>
      <c r="B18" s="2">
        <v>79.489999999999995</v>
      </c>
    </row>
    <row r="19" spans="1:2" x14ac:dyDescent="0.3">
      <c r="A19" s="18">
        <v>1960</v>
      </c>
      <c r="B19" s="2">
        <v>39.11</v>
      </c>
    </row>
    <row r="20" spans="1:2" x14ac:dyDescent="0.3">
      <c r="A20" s="18">
        <v>1961</v>
      </c>
      <c r="B20" s="2">
        <v>81.22</v>
      </c>
    </row>
    <row r="21" spans="1:2" x14ac:dyDescent="0.3">
      <c r="A21" s="18">
        <v>1962</v>
      </c>
      <c r="B21" s="2">
        <v>18.510000000000002</v>
      </c>
    </row>
    <row r="22" spans="1:2" x14ac:dyDescent="0.3">
      <c r="A22" s="18">
        <v>1963</v>
      </c>
      <c r="B22" s="2">
        <v>50.84</v>
      </c>
    </row>
    <row r="23" spans="1:2" x14ac:dyDescent="0.3">
      <c r="A23" s="18">
        <v>1964</v>
      </c>
      <c r="B23" s="2">
        <v>27.67</v>
      </c>
    </row>
    <row r="24" spans="1:2" x14ac:dyDescent="0.3">
      <c r="A24" s="18">
        <v>1965</v>
      </c>
      <c r="B24" s="2">
        <v>56.62</v>
      </c>
    </row>
    <row r="25" spans="1:2" x14ac:dyDescent="0.3">
      <c r="A25" s="18">
        <v>1966</v>
      </c>
      <c r="B25" s="2">
        <v>83.77</v>
      </c>
    </row>
    <row r="26" spans="1:2" x14ac:dyDescent="0.3">
      <c r="A26" s="18">
        <v>1967</v>
      </c>
      <c r="B26" s="2">
        <v>53.06</v>
      </c>
    </row>
    <row r="27" spans="1:2" x14ac:dyDescent="0.3">
      <c r="A27" s="18">
        <v>1968</v>
      </c>
      <c r="B27" s="2">
        <v>18.72</v>
      </c>
    </row>
    <row r="28" spans="1:2" x14ac:dyDescent="0.3">
      <c r="A28" s="18">
        <v>1969</v>
      </c>
      <c r="B28" s="2">
        <v>43.75</v>
      </c>
    </row>
    <row r="29" spans="1:2" x14ac:dyDescent="0.3">
      <c r="A29" s="18">
        <v>1970</v>
      </c>
      <c r="B29" s="2">
        <v>51.72</v>
      </c>
    </row>
    <row r="30" spans="1:2" x14ac:dyDescent="0.3">
      <c r="A30" s="18">
        <v>1971</v>
      </c>
      <c r="B30" s="2">
        <v>52.67</v>
      </c>
    </row>
    <row r="31" spans="1:2" x14ac:dyDescent="0.3">
      <c r="A31" s="18">
        <v>1972</v>
      </c>
      <c r="B31" s="2">
        <v>100.34</v>
      </c>
    </row>
    <row r="32" spans="1:2" x14ac:dyDescent="0.3">
      <c r="A32" s="18">
        <v>1973</v>
      </c>
      <c r="B32" s="2">
        <v>87.58</v>
      </c>
    </row>
    <row r="33" spans="1:2" x14ac:dyDescent="0.3">
      <c r="A33" s="18">
        <v>1974</v>
      </c>
      <c r="B33" s="2">
        <v>42.82</v>
      </c>
    </row>
    <row r="34" spans="1:2" x14ac:dyDescent="0.3">
      <c r="A34" s="18">
        <v>1975</v>
      </c>
      <c r="B34" s="2">
        <v>49.17</v>
      </c>
    </row>
    <row r="35" spans="1:2" x14ac:dyDescent="0.3">
      <c r="A35" s="18">
        <v>1976</v>
      </c>
      <c r="B35" s="2">
        <v>50.64</v>
      </c>
    </row>
    <row r="36" spans="1:2" x14ac:dyDescent="0.3">
      <c r="A36" s="18">
        <v>1977</v>
      </c>
      <c r="B36" s="2">
        <v>55.28</v>
      </c>
    </row>
    <row r="37" spans="1:2" x14ac:dyDescent="0.3">
      <c r="A37" s="18">
        <v>1978</v>
      </c>
      <c r="B37" s="2">
        <v>32.549999999999997</v>
      </c>
    </row>
    <row r="38" spans="1:2" x14ac:dyDescent="0.3">
      <c r="A38" s="18">
        <v>1979</v>
      </c>
      <c r="B38" s="2">
        <v>69.05</v>
      </c>
    </row>
    <row r="39" spans="1:2" x14ac:dyDescent="0.3">
      <c r="A39" s="18">
        <v>1980</v>
      </c>
      <c r="B39" s="2">
        <v>49.74</v>
      </c>
    </row>
    <row r="40" spans="1:2" x14ac:dyDescent="0.3">
      <c r="A40" s="18">
        <v>1981</v>
      </c>
      <c r="B40" s="2">
        <v>26.97</v>
      </c>
    </row>
    <row r="41" spans="1:2" x14ac:dyDescent="0.3">
      <c r="A41" s="18">
        <v>1982</v>
      </c>
      <c r="B41" s="2">
        <v>99.61</v>
      </c>
    </row>
    <row r="42" spans="1:2" x14ac:dyDescent="0.3">
      <c r="A42" s="18">
        <v>1983</v>
      </c>
      <c r="B42" s="2">
        <v>91.56</v>
      </c>
    </row>
    <row r="43" spans="1:2" x14ac:dyDescent="0.3">
      <c r="A43" s="18">
        <v>1984</v>
      </c>
      <c r="B43" s="2">
        <v>100.6</v>
      </c>
    </row>
    <row r="44" spans="1:2" x14ac:dyDescent="0.3">
      <c r="A44" s="18">
        <v>1985</v>
      </c>
      <c r="B44" s="2">
        <v>72.39</v>
      </c>
    </row>
    <row r="45" spans="1:2" x14ac:dyDescent="0.3">
      <c r="A45" s="18">
        <v>1986</v>
      </c>
      <c r="B45" s="2">
        <v>88.29</v>
      </c>
    </row>
    <row r="46" spans="1:2" x14ac:dyDescent="0.3">
      <c r="A46" s="18">
        <v>1987</v>
      </c>
      <c r="B46" s="2">
        <v>88.81</v>
      </c>
    </row>
    <row r="47" spans="1:2" x14ac:dyDescent="0.3">
      <c r="A47" s="18">
        <v>1988</v>
      </c>
      <c r="B47" s="2">
        <v>43.39</v>
      </c>
    </row>
    <row r="48" spans="1:2" x14ac:dyDescent="0.3">
      <c r="A48" s="18">
        <v>1989</v>
      </c>
      <c r="B48" s="2">
        <v>58.7</v>
      </c>
    </row>
    <row r="49" spans="1:2" x14ac:dyDescent="0.3">
      <c r="A49" s="18">
        <v>1990</v>
      </c>
      <c r="B49" s="2">
        <v>101.53</v>
      </c>
    </row>
    <row r="50" spans="1:2" x14ac:dyDescent="0.3">
      <c r="A50" s="18">
        <v>1991</v>
      </c>
      <c r="B50" s="2">
        <v>71.23</v>
      </c>
    </row>
    <row r="51" spans="1:2" x14ac:dyDescent="0.3">
      <c r="A51" s="18">
        <v>1992</v>
      </c>
      <c r="B51" s="2">
        <v>98.51</v>
      </c>
    </row>
    <row r="52" spans="1:2" x14ac:dyDescent="0.3">
      <c r="A52" s="18">
        <v>1993</v>
      </c>
      <c r="B52" s="2">
        <v>85.55</v>
      </c>
    </row>
    <row r="53" spans="1:2" x14ac:dyDescent="0.3">
      <c r="A53" s="18">
        <v>1994</v>
      </c>
      <c r="B53" s="2">
        <v>66.27</v>
      </c>
    </row>
    <row r="54" spans="1:2" x14ac:dyDescent="0.3">
      <c r="A54" s="18">
        <v>1995</v>
      </c>
      <c r="B54" s="2">
        <v>48.54</v>
      </c>
    </row>
    <row r="55" spans="1:2" x14ac:dyDescent="0.3">
      <c r="A55" s="18">
        <v>1996</v>
      </c>
      <c r="B55" s="2">
        <v>50.18</v>
      </c>
    </row>
    <row r="56" spans="1:2" x14ac:dyDescent="0.3">
      <c r="A56" s="18">
        <v>1997</v>
      </c>
      <c r="B56" s="2">
        <v>77.849999999999994</v>
      </c>
    </row>
    <row r="57" spans="1:2" x14ac:dyDescent="0.3">
      <c r="A57" s="18">
        <v>1998</v>
      </c>
      <c r="B57" s="2">
        <v>102.64</v>
      </c>
    </row>
    <row r="58" spans="1:2" x14ac:dyDescent="0.3">
      <c r="A58" s="18">
        <v>1999</v>
      </c>
      <c r="B58" s="2">
        <v>62.31</v>
      </c>
    </row>
    <row r="59" spans="1:2" x14ac:dyDescent="0.3">
      <c r="A59" s="18">
        <v>2000</v>
      </c>
      <c r="B59" s="2">
        <v>56.72</v>
      </c>
    </row>
    <row r="60" spans="1:2" x14ac:dyDescent="0.3">
      <c r="A60" s="18">
        <v>2001</v>
      </c>
      <c r="B60" s="2">
        <v>82.64</v>
      </c>
    </row>
    <row r="61" spans="1:2" x14ac:dyDescent="0.3">
      <c r="A61" s="18">
        <v>2002</v>
      </c>
      <c r="B61" s="2">
        <v>141.94</v>
      </c>
    </row>
    <row r="62" spans="1:2" x14ac:dyDescent="0.3">
      <c r="A62" s="18">
        <v>2003</v>
      </c>
      <c r="B62" s="2">
        <v>83.76</v>
      </c>
    </row>
    <row r="63" spans="1:2" x14ac:dyDescent="0.3">
      <c r="A63" s="18">
        <v>2005</v>
      </c>
      <c r="B63" s="2">
        <v>76.63</v>
      </c>
    </row>
    <row r="64" spans="1:2" x14ac:dyDescent="0.3">
      <c r="A64" s="18">
        <v>2007</v>
      </c>
      <c r="B64" s="2">
        <v>48.17</v>
      </c>
    </row>
    <row r="65" spans="1:2" x14ac:dyDescent="0.3">
      <c r="A65" s="18">
        <v>2008</v>
      </c>
      <c r="B65" s="2">
        <v>53.63</v>
      </c>
    </row>
    <row r="66" spans="1:2" x14ac:dyDescent="0.3">
      <c r="A66" s="18">
        <v>2010</v>
      </c>
      <c r="B66" s="2">
        <v>85.1</v>
      </c>
    </row>
    <row r="67" spans="1:2" x14ac:dyDescent="0.3">
      <c r="A67" s="18">
        <v>2011</v>
      </c>
      <c r="B67" s="2">
        <v>41.69</v>
      </c>
    </row>
    <row r="68" spans="1:2" x14ac:dyDescent="0.3">
      <c r="A68" s="18">
        <v>2012</v>
      </c>
      <c r="B68" s="2">
        <v>39.79</v>
      </c>
    </row>
    <row r="69" spans="1:2" x14ac:dyDescent="0.3">
      <c r="A69" s="18">
        <v>2013</v>
      </c>
      <c r="B69" s="2">
        <v>49.94</v>
      </c>
    </row>
    <row r="70" spans="1:2" x14ac:dyDescent="0.3">
      <c r="A70" s="18">
        <v>2014</v>
      </c>
      <c r="B70" s="2">
        <v>89.01</v>
      </c>
    </row>
    <row r="71" spans="1:2" x14ac:dyDescent="0.3">
      <c r="A71" s="18">
        <v>2015</v>
      </c>
      <c r="B71" s="2">
        <v>100.13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6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1947</v>
      </c>
      <c r="B2" s="2">
        <v>52.11</v>
      </c>
    </row>
    <row r="3" spans="1:2" x14ac:dyDescent="0.3">
      <c r="A3" s="18">
        <v>1948</v>
      </c>
      <c r="B3" s="2">
        <v>62.41</v>
      </c>
    </row>
    <row r="4" spans="1:2" x14ac:dyDescent="0.3">
      <c r="A4" s="18">
        <v>1949</v>
      </c>
      <c r="B4" s="2">
        <v>36.21</v>
      </c>
    </row>
    <row r="5" spans="1:2" x14ac:dyDescent="0.3">
      <c r="A5" s="18">
        <v>1951</v>
      </c>
      <c r="B5" s="2">
        <v>33.35</v>
      </c>
    </row>
    <row r="6" spans="1:2" x14ac:dyDescent="0.3">
      <c r="A6" s="18">
        <v>1952</v>
      </c>
      <c r="B6" s="2">
        <v>35.75</v>
      </c>
    </row>
    <row r="7" spans="1:2" x14ac:dyDescent="0.3">
      <c r="A7" s="18">
        <v>1953</v>
      </c>
      <c r="B7" s="2">
        <v>68.760000000000005</v>
      </c>
    </row>
    <row r="8" spans="1:2" x14ac:dyDescent="0.3">
      <c r="A8" s="18">
        <v>1954</v>
      </c>
      <c r="B8" s="2">
        <v>101.22</v>
      </c>
    </row>
    <row r="9" spans="1:2" x14ac:dyDescent="0.3">
      <c r="A9" s="18">
        <v>1955</v>
      </c>
      <c r="B9" s="2">
        <v>66.23</v>
      </c>
    </row>
    <row r="10" spans="1:2" x14ac:dyDescent="0.3">
      <c r="A10" s="18">
        <v>1956</v>
      </c>
      <c r="B10" s="2">
        <v>40.51</v>
      </c>
    </row>
    <row r="11" spans="1:2" x14ac:dyDescent="0.3">
      <c r="A11" s="18">
        <v>1957</v>
      </c>
      <c r="B11" s="2">
        <v>28.83</v>
      </c>
    </row>
    <row r="12" spans="1:2" x14ac:dyDescent="0.3">
      <c r="A12" s="18">
        <v>1958</v>
      </c>
      <c r="B12" s="2">
        <v>55.02</v>
      </c>
    </row>
    <row r="13" spans="1:2" x14ac:dyDescent="0.3">
      <c r="A13" s="18">
        <v>1959</v>
      </c>
      <c r="B13" s="2">
        <v>79.489999999999995</v>
      </c>
    </row>
    <row r="14" spans="1:2" x14ac:dyDescent="0.3">
      <c r="A14" s="18">
        <v>1960</v>
      </c>
      <c r="B14" s="2">
        <v>39.11</v>
      </c>
    </row>
    <row r="15" spans="1:2" x14ac:dyDescent="0.3">
      <c r="A15" s="18">
        <v>1961</v>
      </c>
      <c r="B15" s="2">
        <v>81.22</v>
      </c>
    </row>
    <row r="16" spans="1:2" x14ac:dyDescent="0.3">
      <c r="A16" s="18">
        <v>1962</v>
      </c>
      <c r="B16" s="2">
        <v>18.510000000000002</v>
      </c>
    </row>
    <row r="17" spans="1:2" x14ac:dyDescent="0.3">
      <c r="A17" s="18">
        <v>1963</v>
      </c>
      <c r="B17" s="2">
        <v>50.84</v>
      </c>
    </row>
    <row r="18" spans="1:2" x14ac:dyDescent="0.3">
      <c r="A18" s="18">
        <v>1964</v>
      </c>
      <c r="B18" s="2">
        <v>27.67</v>
      </c>
    </row>
    <row r="19" spans="1:2" x14ac:dyDescent="0.3">
      <c r="A19" s="18">
        <v>1965</v>
      </c>
      <c r="B19" s="2">
        <v>56.62</v>
      </c>
    </row>
    <row r="20" spans="1:2" x14ac:dyDescent="0.3">
      <c r="A20" s="18">
        <v>1966</v>
      </c>
      <c r="B20" s="2">
        <v>83.77</v>
      </c>
    </row>
    <row r="21" spans="1:2" x14ac:dyDescent="0.3">
      <c r="A21" s="18">
        <v>1967</v>
      </c>
      <c r="B21" s="2">
        <v>53.06</v>
      </c>
    </row>
    <row r="22" spans="1:2" x14ac:dyDescent="0.3">
      <c r="A22" s="18">
        <v>1968</v>
      </c>
      <c r="B22" s="2">
        <v>18.72</v>
      </c>
    </row>
    <row r="23" spans="1:2" x14ac:dyDescent="0.3">
      <c r="A23" s="18">
        <v>1969</v>
      </c>
      <c r="B23" s="2">
        <v>43.75</v>
      </c>
    </row>
    <row r="24" spans="1:2" x14ac:dyDescent="0.3">
      <c r="A24" s="18">
        <v>1970</v>
      </c>
      <c r="B24" s="2">
        <v>51.72</v>
      </c>
    </row>
    <row r="25" spans="1:2" x14ac:dyDescent="0.3">
      <c r="A25" s="18">
        <v>1971</v>
      </c>
      <c r="B25" s="2">
        <v>52.67</v>
      </c>
    </row>
    <row r="26" spans="1:2" x14ac:dyDescent="0.3">
      <c r="A26" s="18">
        <v>1972</v>
      </c>
      <c r="B26" s="2">
        <v>100.34</v>
      </c>
    </row>
    <row r="27" spans="1:2" x14ac:dyDescent="0.3">
      <c r="A27" s="18">
        <v>1973</v>
      </c>
      <c r="B27" s="2">
        <v>87.58</v>
      </c>
    </row>
    <row r="28" spans="1:2" x14ac:dyDescent="0.3">
      <c r="A28" s="18">
        <v>1974</v>
      </c>
      <c r="B28" s="2">
        <v>42.82</v>
      </c>
    </row>
    <row r="29" spans="1:2" x14ac:dyDescent="0.3">
      <c r="A29" s="18">
        <v>1975</v>
      </c>
      <c r="B29" s="2">
        <v>49.17</v>
      </c>
    </row>
    <row r="30" spans="1:2" x14ac:dyDescent="0.3">
      <c r="A30" s="18">
        <v>1976</v>
      </c>
      <c r="B30" s="2">
        <v>50.64</v>
      </c>
    </row>
    <row r="31" spans="1:2" x14ac:dyDescent="0.3">
      <c r="A31" s="18">
        <v>1977</v>
      </c>
      <c r="B31" s="2">
        <v>55.28</v>
      </c>
    </row>
    <row r="32" spans="1:2" x14ac:dyDescent="0.3">
      <c r="A32" s="18">
        <v>1978</v>
      </c>
      <c r="B32" s="2">
        <v>32.549999999999997</v>
      </c>
    </row>
    <row r="33" spans="1:2" x14ac:dyDescent="0.3">
      <c r="A33" s="18">
        <v>1979</v>
      </c>
      <c r="B33" s="2">
        <v>69.05</v>
      </c>
    </row>
    <row r="34" spans="1:2" x14ac:dyDescent="0.3">
      <c r="A34" s="18">
        <v>1980</v>
      </c>
      <c r="B34" s="2">
        <v>49.74</v>
      </c>
    </row>
    <row r="35" spans="1:2" x14ac:dyDescent="0.3">
      <c r="A35" s="18">
        <v>1981</v>
      </c>
      <c r="B35" s="2">
        <v>26.97</v>
      </c>
    </row>
    <row r="36" spans="1:2" x14ac:dyDescent="0.3">
      <c r="A36" s="18">
        <v>1982</v>
      </c>
      <c r="B36" s="2">
        <v>99.61</v>
      </c>
    </row>
    <row r="37" spans="1:2" x14ac:dyDescent="0.3">
      <c r="A37" s="18">
        <v>1983</v>
      </c>
      <c r="B37" s="2">
        <v>91.56</v>
      </c>
    </row>
    <row r="38" spans="1:2" x14ac:dyDescent="0.3">
      <c r="A38" s="18">
        <v>1984</v>
      </c>
      <c r="B38" s="2">
        <v>100.6</v>
      </c>
    </row>
    <row r="39" spans="1:2" x14ac:dyDescent="0.3">
      <c r="A39" s="18">
        <v>1985</v>
      </c>
      <c r="B39" s="2">
        <v>72.39</v>
      </c>
    </row>
    <row r="40" spans="1:2" x14ac:dyDescent="0.3">
      <c r="A40" s="18">
        <v>1986</v>
      </c>
      <c r="B40" s="2">
        <v>88.29</v>
      </c>
    </row>
    <row r="41" spans="1:2" x14ac:dyDescent="0.3">
      <c r="A41" s="18">
        <v>1987</v>
      </c>
      <c r="B41" s="2">
        <v>88.81</v>
      </c>
    </row>
    <row r="42" spans="1:2" x14ac:dyDescent="0.3">
      <c r="A42" s="18">
        <v>1988</v>
      </c>
      <c r="B42" s="2">
        <v>43.39</v>
      </c>
    </row>
    <row r="43" spans="1:2" x14ac:dyDescent="0.3">
      <c r="A43" s="18">
        <v>1989</v>
      </c>
      <c r="B43" s="2">
        <v>58.7</v>
      </c>
    </row>
    <row r="44" spans="1:2" x14ac:dyDescent="0.3">
      <c r="A44" s="18">
        <v>1990</v>
      </c>
      <c r="B44" s="2">
        <v>101.53</v>
      </c>
    </row>
    <row r="45" spans="1:2" x14ac:dyDescent="0.3">
      <c r="A45" s="18">
        <v>1991</v>
      </c>
      <c r="B45" s="2">
        <v>71.23</v>
      </c>
    </row>
    <row r="46" spans="1:2" x14ac:dyDescent="0.3">
      <c r="A46" s="18">
        <v>1992</v>
      </c>
      <c r="B46" s="2">
        <v>98.51</v>
      </c>
    </row>
    <row r="47" spans="1:2" x14ac:dyDescent="0.3">
      <c r="A47" s="18">
        <v>1993</v>
      </c>
      <c r="B47" s="2">
        <v>85.55</v>
      </c>
    </row>
    <row r="48" spans="1:2" x14ac:dyDescent="0.3">
      <c r="A48" s="18">
        <v>1994</v>
      </c>
      <c r="B48" s="2">
        <v>66.27</v>
      </c>
    </row>
    <row r="49" spans="1:2" x14ac:dyDescent="0.3">
      <c r="A49" s="18">
        <v>1995</v>
      </c>
      <c r="B49" s="2">
        <v>48.54</v>
      </c>
    </row>
    <row r="50" spans="1:2" x14ac:dyDescent="0.3">
      <c r="A50" s="18">
        <v>1996</v>
      </c>
      <c r="B50" s="2">
        <v>50.18</v>
      </c>
    </row>
    <row r="51" spans="1:2" x14ac:dyDescent="0.3">
      <c r="A51" s="18">
        <v>1997</v>
      </c>
      <c r="B51" s="2">
        <v>77.849999999999994</v>
      </c>
    </row>
    <row r="52" spans="1:2" x14ac:dyDescent="0.3">
      <c r="A52" s="18">
        <v>1998</v>
      </c>
      <c r="B52" s="2">
        <v>102.64</v>
      </c>
    </row>
    <row r="53" spans="1:2" x14ac:dyDescent="0.3">
      <c r="A53" s="18">
        <v>1999</v>
      </c>
      <c r="B53" s="2">
        <v>62.31</v>
      </c>
    </row>
    <row r="54" spans="1:2" x14ac:dyDescent="0.3">
      <c r="A54" s="18">
        <v>2000</v>
      </c>
      <c r="B54" s="2">
        <v>56.72</v>
      </c>
    </row>
    <row r="55" spans="1:2" x14ac:dyDescent="0.3">
      <c r="A55" s="18">
        <v>2001</v>
      </c>
      <c r="B55" s="2">
        <v>82.64</v>
      </c>
    </row>
    <row r="56" spans="1:2" x14ac:dyDescent="0.3">
      <c r="A56" s="18">
        <v>2002</v>
      </c>
      <c r="B56" s="2">
        <v>141.94</v>
      </c>
    </row>
    <row r="57" spans="1:2" x14ac:dyDescent="0.3">
      <c r="A57" s="18">
        <v>2003</v>
      </c>
      <c r="B57" s="2">
        <v>83.76</v>
      </c>
    </row>
    <row r="58" spans="1:2" x14ac:dyDescent="0.3">
      <c r="A58" s="18">
        <v>2005</v>
      </c>
      <c r="B58" s="2">
        <v>76.63</v>
      </c>
    </row>
    <row r="59" spans="1:2" x14ac:dyDescent="0.3">
      <c r="A59" s="18">
        <v>2007</v>
      </c>
      <c r="B59" s="2">
        <v>48.17</v>
      </c>
    </row>
    <row r="60" spans="1:2" x14ac:dyDescent="0.3">
      <c r="A60" s="18">
        <v>2008</v>
      </c>
      <c r="B60" s="2">
        <v>53.63</v>
      </c>
    </row>
    <row r="61" spans="1:2" x14ac:dyDescent="0.3">
      <c r="A61" s="18">
        <v>2010</v>
      </c>
      <c r="B61" s="2">
        <v>85.1</v>
      </c>
    </row>
    <row r="62" spans="1:2" x14ac:dyDescent="0.3">
      <c r="A62" s="18">
        <v>2011</v>
      </c>
      <c r="B62" s="2">
        <v>41.69</v>
      </c>
    </row>
    <row r="63" spans="1:2" x14ac:dyDescent="0.3">
      <c r="A63" s="18">
        <v>2012</v>
      </c>
      <c r="B63" s="2">
        <v>39.79</v>
      </c>
    </row>
    <row r="64" spans="1:2" x14ac:dyDescent="0.3">
      <c r="A64" s="18">
        <v>2013</v>
      </c>
      <c r="B64" s="2">
        <v>49.94</v>
      </c>
    </row>
    <row r="65" spans="1:2" x14ac:dyDescent="0.3">
      <c r="A65" s="18">
        <v>2014</v>
      </c>
      <c r="B65" s="2">
        <v>89.01</v>
      </c>
    </row>
    <row r="66" spans="1:2" x14ac:dyDescent="0.3">
      <c r="A66" s="18">
        <v>2015</v>
      </c>
      <c r="B66" s="2">
        <v>100.13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1"/>
  <sheetViews>
    <sheetView workbookViewId="0"/>
  </sheetViews>
  <sheetFormatPr defaultRowHeight="14.4" x14ac:dyDescent="0.3"/>
  <sheetData>
    <row r="1" spans="1:2" x14ac:dyDescent="0.3">
      <c r="A1" s="18" t="s">
        <v>8</v>
      </c>
      <c r="B1" s="1" t="s">
        <v>15</v>
      </c>
    </row>
    <row r="2" spans="1:2" x14ac:dyDescent="0.3">
      <c r="A2" s="18">
        <v>1953</v>
      </c>
      <c r="B2" s="2">
        <v>68.760000000000005</v>
      </c>
    </row>
    <row r="3" spans="1:2" x14ac:dyDescent="0.3">
      <c r="A3" s="18">
        <v>1954</v>
      </c>
      <c r="B3" s="2">
        <v>101.22</v>
      </c>
    </row>
    <row r="4" spans="1:2" x14ac:dyDescent="0.3">
      <c r="A4" s="18">
        <v>1955</v>
      </c>
      <c r="B4" s="2">
        <v>66.23</v>
      </c>
    </row>
    <row r="5" spans="1:2" x14ac:dyDescent="0.3">
      <c r="A5" s="18">
        <v>1956</v>
      </c>
      <c r="B5" s="2">
        <v>40.51</v>
      </c>
    </row>
    <row r="6" spans="1:2" x14ac:dyDescent="0.3">
      <c r="A6" s="18">
        <v>1957</v>
      </c>
      <c r="B6" s="2">
        <v>28.83</v>
      </c>
    </row>
    <row r="7" spans="1:2" x14ac:dyDescent="0.3">
      <c r="A7" s="18">
        <v>1958</v>
      </c>
      <c r="B7" s="2">
        <v>55.02</v>
      </c>
    </row>
    <row r="8" spans="1:2" x14ac:dyDescent="0.3">
      <c r="A8" s="18">
        <v>1959</v>
      </c>
      <c r="B8" s="2">
        <v>79.489999999999995</v>
      </c>
    </row>
    <row r="9" spans="1:2" x14ac:dyDescent="0.3">
      <c r="A9" s="18">
        <v>1960</v>
      </c>
      <c r="B9" s="2">
        <v>39.11</v>
      </c>
    </row>
    <row r="10" spans="1:2" x14ac:dyDescent="0.3">
      <c r="A10" s="18">
        <v>1961</v>
      </c>
      <c r="B10" s="2">
        <v>81.22</v>
      </c>
    </row>
    <row r="11" spans="1:2" x14ac:dyDescent="0.3">
      <c r="A11" s="18">
        <v>1962</v>
      </c>
      <c r="B11" s="2">
        <v>18.510000000000002</v>
      </c>
    </row>
    <row r="12" spans="1:2" x14ac:dyDescent="0.3">
      <c r="A12" s="18">
        <v>1963</v>
      </c>
      <c r="B12" s="2">
        <v>50.84</v>
      </c>
    </row>
    <row r="13" spans="1:2" x14ac:dyDescent="0.3">
      <c r="A13" s="18">
        <v>1964</v>
      </c>
      <c r="B13" s="2">
        <v>27.67</v>
      </c>
    </row>
    <row r="14" spans="1:2" x14ac:dyDescent="0.3">
      <c r="A14" s="18">
        <v>1965</v>
      </c>
      <c r="B14" s="2">
        <v>56.62</v>
      </c>
    </row>
    <row r="15" spans="1:2" x14ac:dyDescent="0.3">
      <c r="A15" s="18">
        <v>1966</v>
      </c>
      <c r="B15" s="2">
        <v>83.77</v>
      </c>
    </row>
    <row r="16" spans="1:2" x14ac:dyDescent="0.3">
      <c r="A16" s="18">
        <v>1967</v>
      </c>
      <c r="B16" s="2">
        <v>53.06</v>
      </c>
    </row>
    <row r="17" spans="1:2" x14ac:dyDescent="0.3">
      <c r="A17" s="18">
        <v>1968</v>
      </c>
      <c r="B17" s="2">
        <v>18.72</v>
      </c>
    </row>
    <row r="18" spans="1:2" x14ac:dyDescent="0.3">
      <c r="A18" s="18">
        <v>1969</v>
      </c>
      <c r="B18" s="2">
        <v>43.75</v>
      </c>
    </row>
    <row r="19" spans="1:2" x14ac:dyDescent="0.3">
      <c r="A19" s="18">
        <v>1970</v>
      </c>
      <c r="B19" s="2">
        <v>51.72</v>
      </c>
    </row>
    <row r="20" spans="1:2" x14ac:dyDescent="0.3">
      <c r="A20" s="18">
        <v>1971</v>
      </c>
      <c r="B20" s="2">
        <v>52.67</v>
      </c>
    </row>
    <row r="21" spans="1:2" x14ac:dyDescent="0.3">
      <c r="A21" s="18">
        <v>1972</v>
      </c>
      <c r="B21" s="2">
        <v>100.34</v>
      </c>
    </row>
    <row r="22" spans="1:2" x14ac:dyDescent="0.3">
      <c r="A22" s="18">
        <v>1973</v>
      </c>
      <c r="B22" s="2">
        <v>87.58</v>
      </c>
    </row>
    <row r="23" spans="1:2" x14ac:dyDescent="0.3">
      <c r="A23" s="18">
        <v>1974</v>
      </c>
      <c r="B23" s="2">
        <v>42.82</v>
      </c>
    </row>
    <row r="24" spans="1:2" x14ac:dyDescent="0.3">
      <c r="A24" s="18">
        <v>1975</v>
      </c>
      <c r="B24" s="2">
        <v>49.17</v>
      </c>
    </row>
    <row r="25" spans="1:2" x14ac:dyDescent="0.3">
      <c r="A25" s="18">
        <v>1976</v>
      </c>
      <c r="B25" s="2">
        <v>50.64</v>
      </c>
    </row>
    <row r="26" spans="1:2" x14ac:dyDescent="0.3">
      <c r="A26" s="18">
        <v>1977</v>
      </c>
      <c r="B26" s="2">
        <v>55.28</v>
      </c>
    </row>
    <row r="27" spans="1:2" x14ac:dyDescent="0.3">
      <c r="A27" s="18">
        <v>1978</v>
      </c>
      <c r="B27" s="2">
        <v>32.549999999999997</v>
      </c>
    </row>
    <row r="28" spans="1:2" x14ac:dyDescent="0.3">
      <c r="A28" s="18">
        <v>1979</v>
      </c>
      <c r="B28" s="2">
        <v>69.05</v>
      </c>
    </row>
    <row r="29" spans="1:2" x14ac:dyDescent="0.3">
      <c r="A29" s="18">
        <v>1980</v>
      </c>
      <c r="B29" s="2">
        <v>49.74</v>
      </c>
    </row>
    <row r="30" spans="1:2" x14ac:dyDescent="0.3">
      <c r="A30" s="18">
        <v>1981</v>
      </c>
      <c r="B30" s="2">
        <v>26.97</v>
      </c>
    </row>
    <row r="31" spans="1:2" x14ac:dyDescent="0.3">
      <c r="A31" s="18">
        <v>1982</v>
      </c>
      <c r="B31" s="2">
        <v>99.61</v>
      </c>
    </row>
    <row r="32" spans="1:2" x14ac:dyDescent="0.3">
      <c r="A32" s="18">
        <v>1983</v>
      </c>
      <c r="B32" s="2">
        <v>91.56</v>
      </c>
    </row>
    <row r="33" spans="1:2" x14ac:dyDescent="0.3">
      <c r="A33" s="18">
        <v>1984</v>
      </c>
      <c r="B33" s="2">
        <v>100.6</v>
      </c>
    </row>
    <row r="34" spans="1:2" x14ac:dyDescent="0.3">
      <c r="A34" s="18">
        <v>1985</v>
      </c>
      <c r="B34" s="2">
        <v>72.39</v>
      </c>
    </row>
    <row r="35" spans="1:2" x14ac:dyDescent="0.3">
      <c r="A35" s="18">
        <v>1986</v>
      </c>
      <c r="B35" s="2">
        <v>88.29</v>
      </c>
    </row>
    <row r="36" spans="1:2" x14ac:dyDescent="0.3">
      <c r="A36" s="18">
        <v>1987</v>
      </c>
      <c r="B36" s="2">
        <v>88.81</v>
      </c>
    </row>
    <row r="37" spans="1:2" x14ac:dyDescent="0.3">
      <c r="A37" s="18">
        <v>1988</v>
      </c>
      <c r="B37" s="2">
        <v>43.39</v>
      </c>
    </row>
    <row r="38" spans="1:2" x14ac:dyDescent="0.3">
      <c r="A38" s="18">
        <v>1989</v>
      </c>
      <c r="B38" s="2">
        <v>58.7</v>
      </c>
    </row>
    <row r="39" spans="1:2" x14ac:dyDescent="0.3">
      <c r="A39" s="18">
        <v>1990</v>
      </c>
      <c r="B39" s="2">
        <v>101.53</v>
      </c>
    </row>
    <row r="40" spans="1:2" x14ac:dyDescent="0.3">
      <c r="A40" s="18">
        <v>1991</v>
      </c>
      <c r="B40" s="2">
        <v>71.23</v>
      </c>
    </row>
    <row r="41" spans="1:2" x14ac:dyDescent="0.3">
      <c r="A41" s="18">
        <v>1992</v>
      </c>
      <c r="B41" s="2">
        <v>98.51</v>
      </c>
    </row>
    <row r="42" spans="1:2" x14ac:dyDescent="0.3">
      <c r="A42" s="18">
        <v>1993</v>
      </c>
      <c r="B42" s="2">
        <v>85.55</v>
      </c>
    </row>
    <row r="43" spans="1:2" x14ac:dyDescent="0.3">
      <c r="A43" s="18">
        <v>1994</v>
      </c>
      <c r="B43" s="2">
        <v>66.27</v>
      </c>
    </row>
    <row r="44" spans="1:2" x14ac:dyDescent="0.3">
      <c r="A44" s="18">
        <v>1995</v>
      </c>
      <c r="B44" s="2">
        <v>48.54</v>
      </c>
    </row>
    <row r="45" spans="1:2" x14ac:dyDescent="0.3">
      <c r="A45" s="18">
        <v>1996</v>
      </c>
      <c r="B45" s="2">
        <v>50.18</v>
      </c>
    </row>
    <row r="46" spans="1:2" x14ac:dyDescent="0.3">
      <c r="A46" s="18">
        <v>1997</v>
      </c>
      <c r="B46" s="2">
        <v>77.849999999999994</v>
      </c>
    </row>
    <row r="47" spans="1:2" x14ac:dyDescent="0.3">
      <c r="A47" s="18">
        <v>1998</v>
      </c>
      <c r="B47" s="2">
        <v>102.64</v>
      </c>
    </row>
    <row r="48" spans="1:2" x14ac:dyDescent="0.3">
      <c r="A48" s="18">
        <v>1999</v>
      </c>
      <c r="B48" s="2">
        <v>62.31</v>
      </c>
    </row>
    <row r="49" spans="1:2" x14ac:dyDescent="0.3">
      <c r="A49" s="18">
        <v>2000</v>
      </c>
      <c r="B49" s="2">
        <v>56.72</v>
      </c>
    </row>
    <row r="50" spans="1:2" x14ac:dyDescent="0.3">
      <c r="A50" s="18">
        <v>2001</v>
      </c>
      <c r="B50" s="2">
        <v>82.64</v>
      </c>
    </row>
    <row r="51" spans="1:2" x14ac:dyDescent="0.3">
      <c r="A51" s="18">
        <v>2002</v>
      </c>
      <c r="B51" s="2">
        <v>141.94</v>
      </c>
    </row>
    <row r="52" spans="1:2" x14ac:dyDescent="0.3">
      <c r="A52" s="18">
        <v>2003</v>
      </c>
      <c r="B52" s="2">
        <v>83.76</v>
      </c>
    </row>
    <row r="53" spans="1:2" x14ac:dyDescent="0.3">
      <c r="A53" s="18">
        <v>2005</v>
      </c>
      <c r="B53" s="2">
        <v>76.63</v>
      </c>
    </row>
    <row r="54" spans="1:2" x14ac:dyDescent="0.3">
      <c r="A54" s="18">
        <v>2007</v>
      </c>
      <c r="B54" s="2">
        <v>48.17</v>
      </c>
    </row>
    <row r="55" spans="1:2" x14ac:dyDescent="0.3">
      <c r="A55" s="18">
        <v>2008</v>
      </c>
      <c r="B55" s="2">
        <v>53.63</v>
      </c>
    </row>
    <row r="56" spans="1:2" x14ac:dyDescent="0.3">
      <c r="A56" s="18">
        <v>2010</v>
      </c>
      <c r="B56" s="2">
        <v>85.1</v>
      </c>
    </row>
    <row r="57" spans="1:2" x14ac:dyDescent="0.3">
      <c r="A57" s="18">
        <v>2011</v>
      </c>
      <c r="B57" s="2">
        <v>41.69</v>
      </c>
    </row>
    <row r="58" spans="1:2" x14ac:dyDescent="0.3">
      <c r="A58" s="18">
        <v>2012</v>
      </c>
      <c r="B58" s="2">
        <v>39.79</v>
      </c>
    </row>
    <row r="59" spans="1:2" x14ac:dyDescent="0.3">
      <c r="A59" s="18">
        <v>2013</v>
      </c>
      <c r="B59" s="2">
        <v>49.94</v>
      </c>
    </row>
    <row r="60" spans="1:2" x14ac:dyDescent="0.3">
      <c r="A60" s="18">
        <v>2014</v>
      </c>
      <c r="B60" s="2">
        <v>89.01</v>
      </c>
    </row>
    <row r="61" spans="1:2" x14ac:dyDescent="0.3">
      <c r="A61" s="18">
        <v>2015</v>
      </c>
      <c r="B61" s="2">
        <v>100.13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800"/>
  </sheetPr>
  <dimension ref="B1:J55"/>
  <sheetViews>
    <sheetView topLeftCell="A13" zoomScaleNormal="100" workbookViewId="0"/>
  </sheetViews>
  <sheetFormatPr defaultRowHeight="14.4" x14ac:dyDescent="0.3"/>
  <cols>
    <col min="1" max="1" width="4.88671875" customWidth="1"/>
    <col min="2" max="2" width="9" customWidth="1"/>
    <col min="3" max="3" width="9.44140625" bestFit="1" customWidth="1"/>
  </cols>
  <sheetData>
    <row r="1" spans="2:9" x14ac:dyDescent="0.3">
      <c r="B1" t="s">
        <v>34</v>
      </c>
    </row>
    <row r="2" spans="2:9" x14ac:dyDescent="0.3">
      <c r="B2" t="s">
        <v>30</v>
      </c>
    </row>
    <row r="3" spans="2:9" x14ac:dyDescent="0.3">
      <c r="B3" t="s">
        <v>31</v>
      </c>
    </row>
    <row r="4" spans="2:9" x14ac:dyDescent="0.3">
      <c r="B4" t="s">
        <v>3</v>
      </c>
    </row>
    <row r="5" spans="2:9" x14ac:dyDescent="0.3">
      <c r="B5" t="s">
        <v>4</v>
      </c>
    </row>
    <row r="6" spans="2:9" x14ac:dyDescent="0.3">
      <c r="B6" t="s">
        <v>5</v>
      </c>
    </row>
    <row r="10" spans="2:9" x14ac:dyDescent="0.3">
      <c r="B10" t="s">
        <v>6</v>
      </c>
    </row>
    <row r="11" spans="2:9" ht="15" thickBot="1" x14ac:dyDescent="0.35"/>
    <row r="12" spans="2:9" x14ac:dyDescent="0.3">
      <c r="B12" s="4" t="s">
        <v>7</v>
      </c>
      <c r="C12" s="5" t="s">
        <v>8</v>
      </c>
      <c r="D12" s="5" t="s">
        <v>9</v>
      </c>
      <c r="E12" s="5" t="s">
        <v>10</v>
      </c>
      <c r="F12" s="5" t="s">
        <v>11</v>
      </c>
      <c r="G12" s="5" t="s">
        <v>12</v>
      </c>
      <c r="H12" s="5" t="s">
        <v>13</v>
      </c>
      <c r="I12" s="5" t="s">
        <v>14</v>
      </c>
    </row>
    <row r="13" spans="2:9" ht="15" thickBot="1" x14ac:dyDescent="0.35">
      <c r="B13" s="6" t="s">
        <v>15</v>
      </c>
      <c r="C13" s="7">
        <v>60</v>
      </c>
      <c r="D13" s="7">
        <v>0</v>
      </c>
      <c r="E13" s="7">
        <v>60</v>
      </c>
      <c r="F13" s="8">
        <v>18.510000000000002</v>
      </c>
      <c r="G13" s="8">
        <v>141.94</v>
      </c>
      <c r="H13" s="8">
        <v>65.649500000000003</v>
      </c>
      <c r="I13" s="8">
        <v>25.347276350523945</v>
      </c>
    </row>
    <row r="16" spans="2:9" x14ac:dyDescent="0.3">
      <c r="B16" t="s">
        <v>16</v>
      </c>
    </row>
    <row r="17" spans="2:10" ht="15" thickBot="1" x14ac:dyDescent="0.35"/>
    <row r="18" spans="2:10" x14ac:dyDescent="0.3">
      <c r="B18" s="9" t="s">
        <v>17</v>
      </c>
      <c r="C18" s="11">
        <v>0.16271186440677965</v>
      </c>
    </row>
    <row r="19" spans="2:10" x14ac:dyDescent="0.3">
      <c r="B19" s="3" t="s">
        <v>18</v>
      </c>
      <c r="C19" s="12">
        <v>288</v>
      </c>
    </row>
    <row r="20" spans="2:10" x14ac:dyDescent="0.3">
      <c r="B20" s="3" t="s">
        <v>19</v>
      </c>
      <c r="C20" s="12">
        <v>24583.333333333332</v>
      </c>
    </row>
    <row r="21" spans="2:10" x14ac:dyDescent="0.3">
      <c r="B21" s="3" t="s">
        <v>20</v>
      </c>
      <c r="C21" s="12">
        <v>6.7180383816952613E-2</v>
      </c>
    </row>
    <row r="22" spans="2:10" ht="15" thickBot="1" x14ac:dyDescent="0.35">
      <c r="B22" s="10" t="s">
        <v>21</v>
      </c>
      <c r="C22" s="13">
        <v>0.05</v>
      </c>
    </row>
    <row r="23" spans="2:10" x14ac:dyDescent="0.3">
      <c r="B23" s="14" t="s">
        <v>22</v>
      </c>
    </row>
    <row r="25" spans="2:10" x14ac:dyDescent="0.3">
      <c r="B25" s="14" t="s">
        <v>23</v>
      </c>
    </row>
    <row r="26" spans="2:10" x14ac:dyDescent="0.3">
      <c r="B26" s="14" t="s">
        <v>24</v>
      </c>
    </row>
    <row r="27" spans="2:10" x14ac:dyDescent="0.3">
      <c r="B27" s="14" t="s">
        <v>25</v>
      </c>
    </row>
    <row r="28" spans="2:10" ht="15" customHeight="1" x14ac:dyDescent="0.3">
      <c r="B28" s="29" t="s">
        <v>32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33</v>
      </c>
    </row>
    <row r="33" spans="2:5" x14ac:dyDescent="0.3">
      <c r="B33" s="14" t="s">
        <v>26</v>
      </c>
    </row>
    <row r="35" spans="2:5" x14ac:dyDescent="0.3">
      <c r="B35" s="14" t="s">
        <v>27</v>
      </c>
      <c r="D35" s="15">
        <v>0.35619565217391302</v>
      </c>
    </row>
    <row r="36" spans="2:5" x14ac:dyDescent="0.3">
      <c r="B36" s="14" t="s">
        <v>28</v>
      </c>
      <c r="D36" s="16">
        <v>0.25416666666666654</v>
      </c>
      <c r="E36" s="17">
        <v>0.50727730030333684</v>
      </c>
    </row>
    <row r="55" spans="7:7" x14ac:dyDescent="0.3">
      <c r="G55" t="s">
        <v>29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T289562">
              <controlPr defaultSize="0" print="0" autoFill="0" autoPict="0" macro="[1]!RelaunchCall">
                <anchor>
                  <from>
                    <xdr:col>2</xdr:col>
                    <xdr:colOff>83820</xdr:colOff>
                    <xdr:row>5</xdr:row>
                    <xdr:rowOff>0</xdr:rowOff>
                  </from>
                  <to>
                    <xdr:col>2</xdr:col>
                    <xdr:colOff>594360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Mann-Kendall trend tests_HID</vt:lpstr>
      <vt:lpstr>Mann-Kendall trend tests1_HID</vt:lpstr>
      <vt:lpstr>Mann-Kendall trend tests2_HID</vt:lpstr>
      <vt:lpstr>Mann-Kendall trend tests2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2016-10-15T02:07:53Z</dcterms:created>
  <dcterms:modified xsi:type="dcterms:W3CDTF">2018-05-31T21:24:21Z</dcterms:modified>
</cp:coreProperties>
</file>