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7B9A2F87-12D3-4125-93DA-4703C74C9C3D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" sheetId="2" r:id="rId3"/>
  </sheets>
  <externalReferences>
    <externalReference r:id="rId4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</calcChain>
</file>

<file path=xl/sharedStrings.xml><?xml version="1.0" encoding="utf-8"?>
<sst xmlns="http://schemas.openxmlformats.org/spreadsheetml/2006/main" count="42" uniqueCount="40">
  <si>
    <t xml:space="preserve"> Cod</t>
  </si>
  <si>
    <t xml:space="preserve"> Year</t>
  </si>
  <si>
    <t xml:space="preserve"> Maximum streamflow</t>
  </si>
  <si>
    <t>Time series: Workbook = 76500000.xlsx / Sheet = Plan1 / Range = Plan1!$E$1:$E$44 / 43 rows and 1 column</t>
  </si>
  <si>
    <t>Date data: Workbook = 76500000.xlsx / Sheet = Plan1 / Range = Plan1!$B$1:$B$44 / 43 rows and 1 column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</si>
  <si>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</si>
  <si>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</si>
  <si>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</si>
  <si>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</si>
  <si>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</si>
  <si>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</si>
  <si>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</si>
  <si>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</si>
  <si>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</si>
  <si>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</si>
  <si>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</si>
  <si>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</si>
  <si>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</si>
  <si>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</si>
  <si>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</si>
  <si>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</si>
  <si>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</si>
  <si>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</si>
  <si>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</si>
  <si>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The p-value is computed using an exact method.</t>
  </si>
  <si>
    <t>Test interpretation:</t>
  </si>
  <si>
    <t>H0: There is no trend in the series</t>
  </si>
  <si>
    <t>Ha: There is a trend in the series</t>
  </si>
  <si>
    <t>As the computed p-value is greater than the significance level alpha=0.05, one cannot reject the null hypothesis H0.</t>
  </si>
  <si>
    <t>The risk to reject the null hypothesis H0 while it is true is 18.16%.</t>
  </si>
  <si>
    <t>Sen's slope:</t>
  </si>
  <si>
    <t>Confidence interval:</t>
  </si>
  <si>
    <t xml:space="preserve"> </t>
  </si>
  <si>
    <r>
      <t>XLSTAT 2016.06.36438  - Mann-Kendall trend tests - Start time: 2016-10-15 at 7:33:07 PM / End time: 2016-10-15 at 7:33:08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</si>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</sst>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tests_HID'!$A$2:$A$44</c:f>
              <c:numCache>
                <c:formatCode>General</c:formatCode>
                <c:ptCount val="43"/>
                <c:pt idx="0">
                  <c:v>1952</c:v>
                </c:pt>
                <c:pt idx="1">
                  <c:v>1953</c:v>
                </c:pt>
                <c:pt idx="2">
                  <c:v>1956</c:v>
                </c:pt>
                <c:pt idx="3">
                  <c:v>1965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2007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</c:numCache>
            </c:numRef>
          </c:xVal>
          <c:yVal>
            <c:numRef>
              <c:f>'Mann-Kendall trend tests_HID'!$B$2:$B$44</c:f>
              <c:numCache>
                <c:formatCode>0</c:formatCode>
                <c:ptCount val="43"/>
                <c:pt idx="0">
                  <c:v>435.24</c:v>
                </c:pt>
                <c:pt idx="1">
                  <c:v>498.94</c:v>
                </c:pt>
                <c:pt idx="2">
                  <c:v>443.11</c:v>
                </c:pt>
                <c:pt idx="3">
                  <c:v>505.59</c:v>
                </c:pt>
                <c:pt idx="4">
                  <c:v>170.96</c:v>
                </c:pt>
                <c:pt idx="5">
                  <c:v>352.79</c:v>
                </c:pt>
                <c:pt idx="6">
                  <c:v>437.61</c:v>
                </c:pt>
                <c:pt idx="7">
                  <c:v>410.97</c:v>
                </c:pt>
                <c:pt idx="8">
                  <c:v>976.6</c:v>
                </c:pt>
                <c:pt idx="9">
                  <c:v>919.9</c:v>
                </c:pt>
                <c:pt idx="10">
                  <c:v>355.77</c:v>
                </c:pt>
                <c:pt idx="11">
                  <c:v>483.95</c:v>
                </c:pt>
                <c:pt idx="12">
                  <c:v>432</c:v>
                </c:pt>
                <c:pt idx="13">
                  <c:v>727.46</c:v>
                </c:pt>
                <c:pt idx="14">
                  <c:v>329.52</c:v>
                </c:pt>
                <c:pt idx="15">
                  <c:v>558.64</c:v>
                </c:pt>
                <c:pt idx="16">
                  <c:v>487.63</c:v>
                </c:pt>
                <c:pt idx="17">
                  <c:v>266.14</c:v>
                </c:pt>
                <c:pt idx="18">
                  <c:v>965.21</c:v>
                </c:pt>
                <c:pt idx="19">
                  <c:v>778.95</c:v>
                </c:pt>
                <c:pt idx="20">
                  <c:v>971.29</c:v>
                </c:pt>
                <c:pt idx="21">
                  <c:v>779.95</c:v>
                </c:pt>
                <c:pt idx="22">
                  <c:v>950.31</c:v>
                </c:pt>
                <c:pt idx="23">
                  <c:v>918.31</c:v>
                </c:pt>
                <c:pt idx="24">
                  <c:v>316.06</c:v>
                </c:pt>
                <c:pt idx="25">
                  <c:v>154.22</c:v>
                </c:pt>
                <c:pt idx="26">
                  <c:v>726.76</c:v>
                </c:pt>
                <c:pt idx="27">
                  <c:v>297.20999999999998</c:v>
                </c:pt>
                <c:pt idx="28">
                  <c:v>653.22</c:v>
                </c:pt>
                <c:pt idx="29">
                  <c:v>1275.28</c:v>
                </c:pt>
                <c:pt idx="30">
                  <c:v>405.84</c:v>
                </c:pt>
                <c:pt idx="31">
                  <c:v>610.44000000000005</c:v>
                </c:pt>
                <c:pt idx="32">
                  <c:v>819.68</c:v>
                </c:pt>
                <c:pt idx="33">
                  <c:v>1365.87</c:v>
                </c:pt>
                <c:pt idx="34">
                  <c:v>835.56</c:v>
                </c:pt>
                <c:pt idx="35">
                  <c:v>494.88</c:v>
                </c:pt>
                <c:pt idx="36">
                  <c:v>707.22</c:v>
                </c:pt>
                <c:pt idx="37">
                  <c:v>708.98</c:v>
                </c:pt>
                <c:pt idx="38">
                  <c:v>304.3</c:v>
                </c:pt>
                <c:pt idx="39">
                  <c:v>270.63</c:v>
                </c:pt>
                <c:pt idx="40">
                  <c:v>499.15</c:v>
                </c:pt>
                <c:pt idx="41">
                  <c:v>798.44</c:v>
                </c:pt>
                <c:pt idx="42">
                  <c:v>934.12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6-4C08-8B72-E67AD6540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35616"/>
        <c:axId val="140698752"/>
      </c:scatterChart>
      <c:valAx>
        <c:axId val="250735616"/>
        <c:scaling>
          <c:orientation val="minMax"/>
          <c:max val="2020"/>
          <c:min val="195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140698752"/>
        <c:crosses val="autoZero"/>
        <c:crossBetween val="midCat"/>
      </c:valAx>
      <c:valAx>
        <c:axId val="140698752"/>
        <c:scaling>
          <c:orientation val="minMax"/>
          <c:max val="14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50735616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704396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RefEdit_R,RefEdit0,
ClearSelections,CommandButton,False
ResetAll,CommandButton,False
Frame13,Frame,
RefEditT,RefEdit0,Plan1!$E$1:$E$44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RefEditDate,RefEdit0,Plan1!$B$1:$B$44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</xdr:colOff>
          <xdr:row>5</xdr:row>
          <xdr:rowOff>0</xdr:rowOff>
        </xdr:from>
        <xdr:to>
          <xdr:col>2</xdr:col>
          <xdr:colOff>556260</xdr:colOff>
          <xdr:row>6</xdr:row>
          <xdr:rowOff>0</xdr:rowOff>
        </xdr:to>
        <xdr:sp macro="" textlink="">
          <xdr:nvSpPr>
            <xdr:cNvPr id="1025" name="BT70439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36</xdr:row>
      <xdr:rowOff>0</xdr:rowOff>
    </xdr:from>
    <xdr:to>
      <xdr:col>7</xdr:col>
      <xdr:colOff>0</xdr:colOff>
      <xdr:row>53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abSelected="1" topLeftCell="D46" workbookViewId="0">
      <selection activeCell="G49" sqref="G49:M61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3.33203125" bestFit="1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34</v>
      </c>
      <c r="D1" t="s">
        <v>2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</row>
    <row r="2" spans="1:9" x14ac:dyDescent="0.3">
      <c r="A2">
        <v>138</v>
      </c>
      <c r="B2">
        <v>1952</v>
      </c>
      <c r="C2" s="19">
        <v>19151</v>
      </c>
      <c r="D2">
        <v>3190</v>
      </c>
      <c r="E2" s="18">
        <f>C2-DATE(YEAR(C2),1,0)</f>
        <v>158</v>
      </c>
      <c r="F2">
        <f>DATE(YEAR(C2)+1,1,1)-DATE(YEAR(C2),1,1)</f>
        <v>366</v>
      </c>
      <c r="G2">
        <f>E2*(2*PI()/F2)</f>
        <v>2.7124133293288923</v>
      </c>
      <c r="H2">
        <f>COS(G2)</f>
        <v>-0.90930755929223572</v>
      </c>
      <c r="I2">
        <f>SIN(G2)</f>
        <v>0.41612469599147461</v>
      </c>
    </row>
    <row r="3" spans="1:9" x14ac:dyDescent="0.3">
      <c r="A3">
        <v>149</v>
      </c>
      <c r="B3">
        <v>1953</v>
      </c>
      <c r="C3" s="19">
        <v>19664</v>
      </c>
      <c r="D3">
        <v>3900</v>
      </c>
      <c r="E3" s="18">
        <f t="shared" ref="E3:E44" si="0">C3-DATE(YEAR(C3),1,0)</f>
        <v>305</v>
      </c>
      <c r="F3">
        <f t="shared" ref="F3:F44" si="1">DATE(YEAR(C3)+1,1,1)-DATE(YEAR(C3),1,1)</f>
        <v>365</v>
      </c>
      <c r="G3">
        <f t="shared" ref="G3:G44" si="2">E3*(2*PI()/F3)</f>
        <v>5.2503329279171878</v>
      </c>
      <c r="H3">
        <f t="shared" ref="H3:H44" si="3">COS(G3)</f>
        <v>0.51237141212842274</v>
      </c>
      <c r="I3">
        <f t="shared" ref="I3:I44" si="4">SIN(G3)</f>
        <v>-0.85876395827580354</v>
      </c>
    </row>
    <row r="4" spans="1:9" x14ac:dyDescent="0.3">
      <c r="A4">
        <v>176</v>
      </c>
      <c r="B4">
        <v>1956</v>
      </c>
      <c r="C4" s="19">
        <v>20490</v>
      </c>
      <c r="D4">
        <v>2144</v>
      </c>
      <c r="E4" s="18">
        <f t="shared" si="0"/>
        <v>36</v>
      </c>
      <c r="F4">
        <f t="shared" si="1"/>
        <v>366</v>
      </c>
      <c r="G4">
        <f t="shared" si="2"/>
        <v>0.61801822693569697</v>
      </c>
      <c r="H4">
        <f t="shared" si="3"/>
        <v>0.81502833751681136</v>
      </c>
      <c r="I4">
        <f t="shared" si="4"/>
        <v>0.57942109820456367</v>
      </c>
    </row>
    <row r="5" spans="1:9" x14ac:dyDescent="0.3">
      <c r="A5">
        <v>210</v>
      </c>
      <c r="B5">
        <v>1965</v>
      </c>
      <c r="C5" s="19">
        <v>24000</v>
      </c>
      <c r="D5">
        <v>4437.25</v>
      </c>
      <c r="E5" s="18">
        <f t="shared" si="0"/>
        <v>258</v>
      </c>
      <c r="F5">
        <f t="shared" si="1"/>
        <v>365</v>
      </c>
      <c r="G5">
        <f t="shared" si="2"/>
        <v>4.4412652308283098</v>
      </c>
      <c r="H5">
        <f t="shared" si="3"/>
        <v>-0.26781430516217486</v>
      </c>
      <c r="I5">
        <f t="shared" si="4"/>
        <v>-0.9634705485641486</v>
      </c>
    </row>
    <row r="6" spans="1:9" x14ac:dyDescent="0.3">
      <c r="A6">
        <v>243</v>
      </c>
      <c r="B6">
        <v>1968</v>
      </c>
      <c r="C6" s="19">
        <v>25156</v>
      </c>
      <c r="D6">
        <v>1513.69</v>
      </c>
      <c r="E6" s="18">
        <f t="shared" si="0"/>
        <v>319</v>
      </c>
      <c r="F6">
        <f t="shared" si="1"/>
        <v>366</v>
      </c>
      <c r="G6">
        <f t="shared" si="2"/>
        <v>5.4763281775690933</v>
      </c>
      <c r="H6">
        <f t="shared" si="3"/>
        <v>0.69177136461422206</v>
      </c>
      <c r="I6">
        <f t="shared" si="4"/>
        <v>-0.72211659661011607</v>
      </c>
    </row>
    <row r="7" spans="1:9" x14ac:dyDescent="0.3">
      <c r="A7">
        <v>255</v>
      </c>
      <c r="B7">
        <v>1969</v>
      </c>
      <c r="C7" s="19">
        <v>25371</v>
      </c>
      <c r="D7">
        <v>2107.4299999999998</v>
      </c>
      <c r="E7" s="18">
        <f t="shared" si="0"/>
        <v>168</v>
      </c>
      <c r="F7">
        <f t="shared" si="1"/>
        <v>365</v>
      </c>
      <c r="G7">
        <f t="shared" si="2"/>
        <v>2.8919866619347134</v>
      </c>
      <c r="H7">
        <f t="shared" si="3"/>
        <v>-0.96900982572440608</v>
      </c>
      <c r="I7">
        <f t="shared" si="4"/>
        <v>0.24702218048093594</v>
      </c>
    </row>
    <row r="8" spans="1:9" x14ac:dyDescent="0.3">
      <c r="A8">
        <v>267</v>
      </c>
      <c r="B8">
        <v>1970</v>
      </c>
      <c r="C8" s="19">
        <v>25749</v>
      </c>
      <c r="D8">
        <v>2451.75</v>
      </c>
      <c r="E8" s="18">
        <f t="shared" si="0"/>
        <v>181</v>
      </c>
      <c r="F8">
        <f t="shared" si="1"/>
        <v>365</v>
      </c>
      <c r="G8">
        <f t="shared" si="2"/>
        <v>3.1157713441082331</v>
      </c>
      <c r="H8">
        <f t="shared" si="3"/>
        <v>-0.99966664851051124</v>
      </c>
      <c r="I8">
        <f t="shared" si="4"/>
        <v>2.5818440227133081E-2</v>
      </c>
    </row>
    <row r="9" spans="1:9" x14ac:dyDescent="0.3">
      <c r="A9">
        <v>278</v>
      </c>
      <c r="B9">
        <v>1971</v>
      </c>
      <c r="C9" s="19">
        <v>26115</v>
      </c>
      <c r="D9">
        <v>2032.47</v>
      </c>
      <c r="E9" s="18">
        <f t="shared" si="0"/>
        <v>182</v>
      </c>
      <c r="F9">
        <f t="shared" si="1"/>
        <v>365</v>
      </c>
      <c r="G9">
        <f t="shared" si="2"/>
        <v>3.132985550429273</v>
      </c>
      <c r="H9">
        <f t="shared" si="3"/>
        <v>-0.99996295911626554</v>
      </c>
      <c r="I9">
        <f t="shared" si="4"/>
        <v>8.6069968886886977E-3</v>
      </c>
    </row>
    <row r="10" spans="1:9" x14ac:dyDescent="0.3">
      <c r="A10">
        <v>290</v>
      </c>
      <c r="B10">
        <v>1972</v>
      </c>
      <c r="C10" s="19">
        <v>26565</v>
      </c>
      <c r="D10">
        <v>3748.81</v>
      </c>
      <c r="E10" s="18">
        <f t="shared" si="0"/>
        <v>267</v>
      </c>
      <c r="F10">
        <f t="shared" si="1"/>
        <v>366</v>
      </c>
      <c r="G10">
        <f t="shared" si="2"/>
        <v>4.5836351831064199</v>
      </c>
      <c r="H10">
        <f t="shared" si="3"/>
        <v>-0.12839835514655065</v>
      </c>
      <c r="I10">
        <f t="shared" si="4"/>
        <v>-0.99172267413610149</v>
      </c>
    </row>
    <row r="11" spans="1:9" x14ac:dyDescent="0.3">
      <c r="A11">
        <v>302</v>
      </c>
      <c r="B11">
        <v>1973</v>
      </c>
      <c r="C11" s="19">
        <v>26790</v>
      </c>
      <c r="D11">
        <v>4551.1400000000003</v>
      </c>
      <c r="E11" s="18">
        <f t="shared" si="0"/>
        <v>126</v>
      </c>
      <c r="F11">
        <f t="shared" si="1"/>
        <v>365</v>
      </c>
      <c r="G11">
        <f t="shared" si="2"/>
        <v>2.1689899964510353</v>
      </c>
      <c r="H11">
        <f t="shared" si="3"/>
        <v>-0.56315072427491863</v>
      </c>
      <c r="I11">
        <f t="shared" si="4"/>
        <v>0.82635419872390958</v>
      </c>
    </row>
    <row r="12" spans="1:9" x14ac:dyDescent="0.3">
      <c r="A12">
        <v>314</v>
      </c>
      <c r="B12">
        <v>1974</v>
      </c>
      <c r="C12" s="19">
        <v>27254</v>
      </c>
      <c r="D12">
        <v>1389.91</v>
      </c>
      <c r="E12" s="18">
        <f t="shared" si="0"/>
        <v>225</v>
      </c>
      <c r="F12">
        <f t="shared" si="1"/>
        <v>365</v>
      </c>
      <c r="G12">
        <f t="shared" si="2"/>
        <v>3.8731964222339914</v>
      </c>
      <c r="H12">
        <f t="shared" si="3"/>
        <v>-0.74410393987136081</v>
      </c>
      <c r="I12">
        <f t="shared" si="4"/>
        <v>-0.66806386421353325</v>
      </c>
    </row>
    <row r="13" spans="1:9" x14ac:dyDescent="0.3">
      <c r="A13">
        <v>326</v>
      </c>
      <c r="B13">
        <v>1975</v>
      </c>
      <c r="C13" s="19">
        <v>27654</v>
      </c>
      <c r="D13">
        <v>1998.88</v>
      </c>
      <c r="E13" s="18">
        <f t="shared" si="0"/>
        <v>260</v>
      </c>
      <c r="F13">
        <f t="shared" si="1"/>
        <v>365</v>
      </c>
      <c r="G13">
        <f t="shared" si="2"/>
        <v>4.4756936434703896</v>
      </c>
      <c r="H13">
        <f t="shared" si="3"/>
        <v>-0.23449138957041052</v>
      </c>
      <c r="I13">
        <f t="shared" si="4"/>
        <v>-0.97211819662906118</v>
      </c>
    </row>
    <row r="14" spans="1:9" x14ac:dyDescent="0.3">
      <c r="A14">
        <v>338</v>
      </c>
      <c r="B14">
        <v>1976</v>
      </c>
      <c r="C14" s="19">
        <v>27984</v>
      </c>
      <c r="D14">
        <v>3029.69</v>
      </c>
      <c r="E14" s="18">
        <f t="shared" si="0"/>
        <v>225</v>
      </c>
      <c r="F14">
        <f t="shared" si="1"/>
        <v>366</v>
      </c>
      <c r="G14">
        <f t="shared" si="2"/>
        <v>3.8626139183481065</v>
      </c>
      <c r="H14">
        <f t="shared" si="3"/>
        <v>-0.75113193087051988</v>
      </c>
      <c r="I14">
        <f t="shared" si="4"/>
        <v>-0.66015212067123186</v>
      </c>
    </row>
    <row r="15" spans="1:9" x14ac:dyDescent="0.3">
      <c r="A15">
        <v>350</v>
      </c>
      <c r="B15">
        <v>1977</v>
      </c>
      <c r="C15" s="19">
        <v>28340</v>
      </c>
      <c r="D15">
        <v>855.31</v>
      </c>
      <c r="E15" s="18">
        <f t="shared" si="0"/>
        <v>215</v>
      </c>
      <c r="F15">
        <f t="shared" si="1"/>
        <v>365</v>
      </c>
      <c r="G15">
        <f t="shared" si="2"/>
        <v>3.7010543590235918</v>
      </c>
      <c r="H15">
        <f t="shared" si="3"/>
        <v>-0.84754092289283123</v>
      </c>
      <c r="I15">
        <f t="shared" si="4"/>
        <v>-0.53073004816193314</v>
      </c>
    </row>
    <row r="16" spans="1:9" x14ac:dyDescent="0.3">
      <c r="A16">
        <v>361</v>
      </c>
      <c r="B16">
        <v>1978</v>
      </c>
      <c r="C16" s="19">
        <v>28823</v>
      </c>
      <c r="D16">
        <v>2444.29</v>
      </c>
      <c r="E16" s="18">
        <f t="shared" si="0"/>
        <v>333</v>
      </c>
      <c r="F16">
        <f t="shared" si="1"/>
        <v>365</v>
      </c>
      <c r="G16">
        <f t="shared" si="2"/>
        <v>5.7323307049063068</v>
      </c>
      <c r="H16">
        <f t="shared" si="3"/>
        <v>0.85207752110130885</v>
      </c>
      <c r="I16">
        <f t="shared" si="4"/>
        <v>-0.52341560736555104</v>
      </c>
    </row>
    <row r="17" spans="1:9" x14ac:dyDescent="0.3">
      <c r="A17">
        <v>373</v>
      </c>
      <c r="B17">
        <v>1979</v>
      </c>
      <c r="C17" s="19">
        <v>29136</v>
      </c>
      <c r="D17">
        <v>4740.87</v>
      </c>
      <c r="E17" s="18">
        <f t="shared" si="0"/>
        <v>281</v>
      </c>
      <c r="F17">
        <f t="shared" si="1"/>
        <v>365</v>
      </c>
      <c r="G17">
        <f t="shared" si="2"/>
        <v>4.8371919762122291</v>
      </c>
      <c r="H17">
        <f t="shared" si="3"/>
        <v>0.12447926388678869</v>
      </c>
      <c r="I17">
        <f t="shared" si="4"/>
        <v>-0.99222220941793238</v>
      </c>
    </row>
    <row r="18" spans="1:9" x14ac:dyDescent="0.3">
      <c r="A18">
        <v>385</v>
      </c>
      <c r="B18">
        <v>1980</v>
      </c>
      <c r="C18" s="19">
        <v>29518</v>
      </c>
      <c r="D18">
        <v>2634.49</v>
      </c>
      <c r="E18" s="18">
        <f t="shared" si="0"/>
        <v>298</v>
      </c>
      <c r="F18">
        <f t="shared" si="1"/>
        <v>366</v>
      </c>
      <c r="G18">
        <f t="shared" si="2"/>
        <v>5.1158175451899366</v>
      </c>
      <c r="H18">
        <f t="shared" si="3"/>
        <v>0.39257396461417188</v>
      </c>
      <c r="I18">
        <f t="shared" si="4"/>
        <v>-0.91972043703894657</v>
      </c>
    </row>
    <row r="19" spans="1:9" x14ac:dyDescent="0.3">
      <c r="A19">
        <v>397</v>
      </c>
      <c r="B19">
        <v>1981</v>
      </c>
      <c r="C19" s="19">
        <v>29640</v>
      </c>
      <c r="D19">
        <v>1277.04</v>
      </c>
      <c r="E19" s="18">
        <f t="shared" si="0"/>
        <v>54</v>
      </c>
      <c r="F19">
        <f t="shared" si="1"/>
        <v>365</v>
      </c>
      <c r="G19">
        <f t="shared" si="2"/>
        <v>0.92956714133615792</v>
      </c>
      <c r="H19">
        <f t="shared" si="3"/>
        <v>0.59818091440591636</v>
      </c>
      <c r="I19">
        <f t="shared" si="4"/>
        <v>0.80136108817467655</v>
      </c>
    </row>
    <row r="20" spans="1:9" x14ac:dyDescent="0.3">
      <c r="A20">
        <v>409</v>
      </c>
      <c r="B20">
        <v>1982</v>
      </c>
      <c r="C20" s="19">
        <v>30252</v>
      </c>
      <c r="D20">
        <v>4375.78</v>
      </c>
      <c r="E20" s="18">
        <f t="shared" si="0"/>
        <v>301</v>
      </c>
      <c r="F20">
        <f t="shared" si="1"/>
        <v>365</v>
      </c>
      <c r="G20">
        <f t="shared" si="2"/>
        <v>5.1814761026330283</v>
      </c>
      <c r="H20">
        <f t="shared" si="3"/>
        <v>0.45207220393230374</v>
      </c>
      <c r="I20">
        <f t="shared" si="4"/>
        <v>-0.89198134645954874</v>
      </c>
    </row>
    <row r="21" spans="1:9" x14ac:dyDescent="0.3">
      <c r="A21">
        <v>421</v>
      </c>
      <c r="B21">
        <v>1983</v>
      </c>
      <c r="C21" s="19">
        <v>30444</v>
      </c>
      <c r="D21">
        <v>3767.61</v>
      </c>
      <c r="E21" s="18">
        <f t="shared" si="0"/>
        <v>128</v>
      </c>
      <c r="F21">
        <f t="shared" si="1"/>
        <v>365</v>
      </c>
      <c r="G21">
        <f t="shared" si="2"/>
        <v>2.203418409093115</v>
      </c>
      <c r="H21">
        <f t="shared" si="3"/>
        <v>-0.59126144486357812</v>
      </c>
      <c r="I21">
        <f t="shared" si="4"/>
        <v>0.80647994632094477</v>
      </c>
    </row>
    <row r="22" spans="1:9" x14ac:dyDescent="0.3">
      <c r="A22">
        <v>433</v>
      </c>
      <c r="B22">
        <v>1984</v>
      </c>
      <c r="C22" s="19">
        <v>30844</v>
      </c>
      <c r="D22">
        <v>4144.4399999999996</v>
      </c>
      <c r="E22" s="18">
        <f t="shared" si="0"/>
        <v>163</v>
      </c>
      <c r="F22">
        <f t="shared" si="1"/>
        <v>366</v>
      </c>
      <c r="G22">
        <f t="shared" si="2"/>
        <v>2.7982491941810728</v>
      </c>
      <c r="H22">
        <f t="shared" si="3"/>
        <v>-0.94163439765912593</v>
      </c>
      <c r="I22">
        <f t="shared" si="4"/>
        <v>0.3366372842469102</v>
      </c>
    </row>
    <row r="23" spans="1:9" x14ac:dyDescent="0.3">
      <c r="A23">
        <v>446</v>
      </c>
      <c r="B23">
        <v>1985</v>
      </c>
      <c r="C23" s="19">
        <v>31144</v>
      </c>
      <c r="D23">
        <v>3674.1</v>
      </c>
      <c r="E23" s="18">
        <f t="shared" si="0"/>
        <v>97</v>
      </c>
      <c r="F23">
        <f t="shared" si="1"/>
        <v>365</v>
      </c>
      <c r="G23">
        <f t="shared" si="2"/>
        <v>1.6697780131408761</v>
      </c>
      <c r="H23">
        <f t="shared" si="3"/>
        <v>-9.882013873287121E-2</v>
      </c>
      <c r="I23">
        <f t="shared" si="4"/>
        <v>0.99510531110069755</v>
      </c>
    </row>
    <row r="24" spans="1:9" x14ac:dyDescent="0.3">
      <c r="A24">
        <v>458</v>
      </c>
      <c r="B24">
        <v>1986</v>
      </c>
      <c r="C24" s="19">
        <v>31565</v>
      </c>
      <c r="D24">
        <v>4254.24</v>
      </c>
      <c r="E24" s="18">
        <f t="shared" si="0"/>
        <v>153</v>
      </c>
      <c r="F24">
        <f t="shared" si="1"/>
        <v>365</v>
      </c>
      <c r="G24">
        <f t="shared" si="2"/>
        <v>2.633773567119114</v>
      </c>
      <c r="H24">
        <f t="shared" si="3"/>
        <v>-0.8738071036110806</v>
      </c>
      <c r="I24">
        <f t="shared" si="4"/>
        <v>0.48627270710869042</v>
      </c>
    </row>
    <row r="25" spans="1:9" x14ac:dyDescent="0.3">
      <c r="A25">
        <v>469</v>
      </c>
      <c r="B25">
        <v>1987</v>
      </c>
      <c r="C25" s="19">
        <v>31889</v>
      </c>
      <c r="D25">
        <v>4016.68</v>
      </c>
      <c r="E25" s="18">
        <f t="shared" si="0"/>
        <v>112</v>
      </c>
      <c r="F25">
        <f t="shared" si="1"/>
        <v>365</v>
      </c>
      <c r="G25">
        <f t="shared" si="2"/>
        <v>1.9279911079564758</v>
      </c>
      <c r="H25">
        <f t="shared" si="3"/>
        <v>-0.34964745525122842</v>
      </c>
      <c r="I25">
        <f t="shared" si="4"/>
        <v>0.93688134629543152</v>
      </c>
    </row>
    <row r="26" spans="1:9" x14ac:dyDescent="0.3">
      <c r="A26">
        <v>481</v>
      </c>
      <c r="B26">
        <v>1988</v>
      </c>
      <c r="C26" s="19">
        <v>32415</v>
      </c>
      <c r="D26">
        <v>3929.49</v>
      </c>
      <c r="E26" s="18">
        <f t="shared" si="0"/>
        <v>273</v>
      </c>
      <c r="F26">
        <f t="shared" si="1"/>
        <v>366</v>
      </c>
      <c r="G26">
        <f t="shared" si="2"/>
        <v>4.6866382209290354</v>
      </c>
      <c r="H26">
        <f t="shared" si="3"/>
        <v>-2.5747913654989001E-2</v>
      </c>
      <c r="I26">
        <f t="shared" si="4"/>
        <v>-0.99966846751431304</v>
      </c>
    </row>
    <row r="27" spans="1:9" x14ac:dyDescent="0.3">
      <c r="A27">
        <v>493</v>
      </c>
      <c r="B27">
        <v>1989</v>
      </c>
      <c r="C27" s="19">
        <v>32778</v>
      </c>
      <c r="D27">
        <v>1362.57</v>
      </c>
      <c r="E27" s="18">
        <f t="shared" si="0"/>
        <v>270</v>
      </c>
      <c r="F27">
        <f t="shared" si="1"/>
        <v>365</v>
      </c>
      <c r="G27">
        <f t="shared" si="2"/>
        <v>4.6478357066807892</v>
      </c>
      <c r="H27">
        <f t="shared" si="3"/>
        <v>-6.4508449449317135E-2</v>
      </c>
      <c r="I27">
        <f t="shared" si="4"/>
        <v>-0.99791716086539217</v>
      </c>
    </row>
    <row r="28" spans="1:9" x14ac:dyDescent="0.3">
      <c r="A28">
        <v>505</v>
      </c>
      <c r="B28">
        <v>1990</v>
      </c>
      <c r="C28" s="19">
        <v>33185</v>
      </c>
      <c r="D28">
        <v>3563.56</v>
      </c>
      <c r="E28" s="18">
        <f t="shared" si="0"/>
        <v>312</v>
      </c>
      <c r="F28">
        <f t="shared" si="1"/>
        <v>365</v>
      </c>
      <c r="G28">
        <f t="shared" si="2"/>
        <v>5.3708323721644682</v>
      </c>
      <c r="H28">
        <f t="shared" si="3"/>
        <v>0.61188640126872418</v>
      </c>
      <c r="I28">
        <f t="shared" si="4"/>
        <v>-0.79094565675677742</v>
      </c>
    </row>
    <row r="29" spans="1:9" x14ac:dyDescent="0.3">
      <c r="A29">
        <v>549</v>
      </c>
      <c r="B29">
        <v>1996</v>
      </c>
      <c r="C29" s="19">
        <v>35163</v>
      </c>
      <c r="D29">
        <v>1939.18</v>
      </c>
      <c r="E29" s="18">
        <f t="shared" si="0"/>
        <v>99</v>
      </c>
      <c r="F29">
        <f t="shared" si="1"/>
        <v>366</v>
      </c>
      <c r="G29">
        <f t="shared" si="2"/>
        <v>1.6995501240731667</v>
      </c>
      <c r="H29">
        <f t="shared" si="3"/>
        <v>-0.12839835514655085</v>
      </c>
      <c r="I29">
        <f t="shared" si="4"/>
        <v>0.99172267413610149</v>
      </c>
    </row>
    <row r="30" spans="1:9" x14ac:dyDescent="0.3">
      <c r="A30">
        <v>562</v>
      </c>
      <c r="B30">
        <v>1997</v>
      </c>
      <c r="C30" s="19">
        <v>35795</v>
      </c>
      <c r="D30">
        <v>4989.3900000000003</v>
      </c>
      <c r="E30" s="18">
        <f t="shared" si="0"/>
        <v>365</v>
      </c>
      <c r="F30">
        <f t="shared" si="1"/>
        <v>365</v>
      </c>
      <c r="G30">
        <f t="shared" si="2"/>
        <v>6.2831853071795862</v>
      </c>
      <c r="H30">
        <f t="shared" si="3"/>
        <v>1</v>
      </c>
      <c r="I30">
        <f t="shared" si="4"/>
        <v>-2.45029690981724E-16</v>
      </c>
    </row>
    <row r="31" spans="1:9" x14ac:dyDescent="0.3">
      <c r="A31">
        <v>572</v>
      </c>
      <c r="B31">
        <v>1998</v>
      </c>
      <c r="C31" s="19">
        <v>35799</v>
      </c>
      <c r="D31">
        <v>6766.83</v>
      </c>
      <c r="E31" s="18">
        <f t="shared" si="0"/>
        <v>4</v>
      </c>
      <c r="F31">
        <f t="shared" si="1"/>
        <v>365</v>
      </c>
      <c r="G31">
        <f t="shared" si="2"/>
        <v>6.8856825284159845E-2</v>
      </c>
      <c r="H31">
        <f t="shared" si="3"/>
        <v>0.9976303053065857</v>
      </c>
      <c r="I31">
        <f t="shared" si="4"/>
        <v>6.8802426802319863E-2</v>
      </c>
    </row>
    <row r="32" spans="1:9" x14ac:dyDescent="0.3">
      <c r="A32">
        <v>586</v>
      </c>
      <c r="B32">
        <v>1999</v>
      </c>
      <c r="C32" s="19">
        <v>36452</v>
      </c>
      <c r="D32">
        <v>1939.18</v>
      </c>
      <c r="E32" s="18">
        <f t="shared" si="0"/>
        <v>292</v>
      </c>
      <c r="F32">
        <f t="shared" si="1"/>
        <v>365</v>
      </c>
      <c r="G32">
        <f t="shared" si="2"/>
        <v>5.026548245743669</v>
      </c>
      <c r="H32">
        <f t="shared" si="3"/>
        <v>0.30901699437494723</v>
      </c>
      <c r="I32">
        <f t="shared" si="4"/>
        <v>-0.95105651629515364</v>
      </c>
    </row>
    <row r="33" spans="1:9" x14ac:dyDescent="0.3">
      <c r="A33">
        <v>598</v>
      </c>
      <c r="B33">
        <v>2000</v>
      </c>
      <c r="C33" s="19">
        <v>36794</v>
      </c>
      <c r="D33">
        <v>2466.71</v>
      </c>
      <c r="E33" s="18">
        <f t="shared" si="0"/>
        <v>269</v>
      </c>
      <c r="F33">
        <f t="shared" si="1"/>
        <v>366</v>
      </c>
      <c r="G33">
        <f t="shared" si="2"/>
        <v>4.6179695290472917</v>
      </c>
      <c r="H33">
        <f t="shared" si="3"/>
        <v>-9.4279221775424429E-2</v>
      </c>
      <c r="I33">
        <f t="shared" si="4"/>
        <v>-0.99554579419603817</v>
      </c>
    </row>
    <row r="34" spans="1:9" x14ac:dyDescent="0.3">
      <c r="A34">
        <v>608</v>
      </c>
      <c r="B34">
        <v>2001</v>
      </c>
      <c r="C34" s="19">
        <v>37050</v>
      </c>
      <c r="D34">
        <v>3777.03</v>
      </c>
      <c r="E34" s="18">
        <f t="shared" si="0"/>
        <v>159</v>
      </c>
      <c r="F34">
        <f t="shared" si="1"/>
        <v>365</v>
      </c>
      <c r="G34">
        <f t="shared" si="2"/>
        <v>2.7370588050453537</v>
      </c>
      <c r="H34">
        <f t="shared" si="3"/>
        <v>-0.91928596971861032</v>
      </c>
      <c r="I34">
        <f t="shared" si="4"/>
        <v>0.39359027665646712</v>
      </c>
    </row>
    <row r="35" spans="1:9" x14ac:dyDescent="0.3">
      <c r="A35">
        <v>620</v>
      </c>
      <c r="B35">
        <v>2002</v>
      </c>
      <c r="C35" s="19">
        <v>37543</v>
      </c>
      <c r="D35">
        <v>6448.19</v>
      </c>
      <c r="E35" s="18">
        <f t="shared" si="0"/>
        <v>287</v>
      </c>
      <c r="F35">
        <f t="shared" si="1"/>
        <v>365</v>
      </c>
      <c r="G35">
        <f t="shared" si="2"/>
        <v>4.9404772141384692</v>
      </c>
      <c r="H35">
        <f t="shared" si="3"/>
        <v>0.22611568550828803</v>
      </c>
      <c r="I35">
        <f t="shared" si="4"/>
        <v>-0.97410045517242061</v>
      </c>
    </row>
    <row r="36" spans="1:9" x14ac:dyDescent="0.3">
      <c r="A36">
        <v>632</v>
      </c>
      <c r="B36">
        <v>2003</v>
      </c>
      <c r="C36" s="19">
        <v>37975</v>
      </c>
      <c r="D36">
        <v>3987.5</v>
      </c>
      <c r="E36" s="18">
        <f t="shared" si="0"/>
        <v>354</v>
      </c>
      <c r="F36">
        <f t="shared" si="1"/>
        <v>365</v>
      </c>
      <c r="G36">
        <f t="shared" si="2"/>
        <v>6.0938290376481463</v>
      </c>
      <c r="H36">
        <f t="shared" si="3"/>
        <v>0.98212560586800046</v>
      </c>
      <c r="I36">
        <f t="shared" si="4"/>
        <v>-0.1882267098432448</v>
      </c>
    </row>
    <row r="37" spans="1:9" x14ac:dyDescent="0.3">
      <c r="A37">
        <v>6</v>
      </c>
      <c r="B37">
        <v>2007</v>
      </c>
      <c r="C37" s="19">
        <v>39352</v>
      </c>
      <c r="D37">
        <v>1998.4</v>
      </c>
      <c r="E37" s="18">
        <f t="shared" si="0"/>
        <v>270</v>
      </c>
      <c r="F37">
        <f t="shared" si="1"/>
        <v>365</v>
      </c>
      <c r="G37">
        <f t="shared" si="2"/>
        <v>4.6478357066807892</v>
      </c>
      <c r="H37">
        <f t="shared" si="3"/>
        <v>-6.4508449449317135E-2</v>
      </c>
      <c r="I37">
        <f t="shared" si="4"/>
        <v>-0.99791716086539217</v>
      </c>
    </row>
    <row r="38" spans="1:9" x14ac:dyDescent="0.3">
      <c r="A38">
        <v>31</v>
      </c>
      <c r="B38">
        <v>2009</v>
      </c>
      <c r="C38" s="19">
        <v>40143</v>
      </c>
      <c r="D38">
        <v>6992</v>
      </c>
      <c r="E38" s="18">
        <f t="shared" si="0"/>
        <v>330</v>
      </c>
      <c r="F38">
        <f t="shared" si="1"/>
        <v>365</v>
      </c>
      <c r="G38">
        <f t="shared" si="2"/>
        <v>5.6806880859431876</v>
      </c>
      <c r="H38">
        <f t="shared" si="3"/>
        <v>0.82392300575755417</v>
      </c>
      <c r="I38">
        <f t="shared" si="4"/>
        <v>-0.56670175629111774</v>
      </c>
    </row>
    <row r="39" spans="1:9" x14ac:dyDescent="0.3">
      <c r="A39">
        <v>44</v>
      </c>
      <c r="B39">
        <v>2010</v>
      </c>
      <c r="C39" s="19">
        <v>40438</v>
      </c>
      <c r="D39">
        <v>2522</v>
      </c>
      <c r="E39" s="18">
        <f t="shared" si="0"/>
        <v>260</v>
      </c>
      <c r="F39">
        <f t="shared" si="1"/>
        <v>365</v>
      </c>
      <c r="G39">
        <f t="shared" si="2"/>
        <v>4.4756936434703896</v>
      </c>
      <c r="H39">
        <f t="shared" si="3"/>
        <v>-0.23449138957041052</v>
      </c>
      <c r="I39">
        <f t="shared" si="4"/>
        <v>-0.97211819662906118</v>
      </c>
    </row>
    <row r="40" spans="1:9" x14ac:dyDescent="0.3">
      <c r="A40">
        <v>53</v>
      </c>
      <c r="B40">
        <v>2011</v>
      </c>
      <c r="C40" s="19">
        <v>40759</v>
      </c>
      <c r="D40">
        <v>1240</v>
      </c>
      <c r="E40" s="18">
        <f t="shared" si="0"/>
        <v>216</v>
      </c>
      <c r="F40">
        <f t="shared" si="1"/>
        <v>365</v>
      </c>
      <c r="G40">
        <f t="shared" si="2"/>
        <v>3.7182685653446317</v>
      </c>
      <c r="H40">
        <f t="shared" si="3"/>
        <v>-0.83827970521777451</v>
      </c>
      <c r="I40">
        <f t="shared" si="4"/>
        <v>-0.54524043854065074</v>
      </c>
    </row>
    <row r="41" spans="1:9" x14ac:dyDescent="0.3">
      <c r="A41">
        <v>66</v>
      </c>
      <c r="B41">
        <v>2012</v>
      </c>
      <c r="C41" s="19">
        <v>41199</v>
      </c>
      <c r="D41">
        <v>2985.6</v>
      </c>
      <c r="E41" s="18">
        <f t="shared" si="0"/>
        <v>291</v>
      </c>
      <c r="F41">
        <f t="shared" si="1"/>
        <v>366</v>
      </c>
      <c r="G41">
        <f t="shared" si="2"/>
        <v>4.9956473343968844</v>
      </c>
      <c r="H41">
        <f t="shared" si="3"/>
        <v>0.27948563485160949</v>
      </c>
      <c r="I41">
        <f t="shared" si="4"/>
        <v>-0.96014987367160176</v>
      </c>
    </row>
    <row r="42" spans="1:9" x14ac:dyDescent="0.3">
      <c r="A42">
        <v>78</v>
      </c>
      <c r="B42">
        <v>2013</v>
      </c>
      <c r="C42" s="19">
        <v>41593</v>
      </c>
      <c r="D42">
        <v>1156</v>
      </c>
      <c r="E42" s="18">
        <f t="shared" si="0"/>
        <v>319</v>
      </c>
      <c r="F42">
        <f t="shared" si="1"/>
        <v>365</v>
      </c>
      <c r="G42">
        <f t="shared" si="2"/>
        <v>5.4913318164117477</v>
      </c>
      <c r="H42">
        <f t="shared" si="3"/>
        <v>0.70252747416915662</v>
      </c>
      <c r="I42">
        <f t="shared" si="4"/>
        <v>-0.71165662228177506</v>
      </c>
    </row>
    <row r="43" spans="1:9" x14ac:dyDescent="0.3">
      <c r="A43">
        <v>88</v>
      </c>
      <c r="B43">
        <v>2014</v>
      </c>
      <c r="C43" s="19">
        <v>41757</v>
      </c>
      <c r="D43">
        <v>2480</v>
      </c>
      <c r="E43" s="18">
        <f t="shared" si="0"/>
        <v>118</v>
      </c>
      <c r="F43">
        <f t="shared" si="1"/>
        <v>365</v>
      </c>
      <c r="G43">
        <f t="shared" si="2"/>
        <v>2.0312763458827154</v>
      </c>
      <c r="H43">
        <f t="shared" si="3"/>
        <v>-0.44437817810461322</v>
      </c>
      <c r="I43">
        <f t="shared" si="4"/>
        <v>0.89583929073490898</v>
      </c>
    </row>
    <row r="44" spans="1:9" x14ac:dyDescent="0.3">
      <c r="A44">
        <v>100</v>
      </c>
      <c r="B44">
        <v>2015</v>
      </c>
      <c r="C44" s="19">
        <v>42366</v>
      </c>
      <c r="D44">
        <v>6288</v>
      </c>
      <c r="E44" s="18">
        <f t="shared" si="0"/>
        <v>362</v>
      </c>
      <c r="F44">
        <f t="shared" si="1"/>
        <v>365</v>
      </c>
      <c r="G44">
        <f t="shared" si="2"/>
        <v>6.2315426882164662</v>
      </c>
      <c r="H44">
        <f t="shared" si="3"/>
        <v>0.99866681628847587</v>
      </c>
      <c r="I44">
        <f t="shared" si="4"/>
        <v>-5.161966722325418E-2</v>
      </c>
    </row>
    <row r="45" spans="1:9" x14ac:dyDescent="0.3">
      <c r="E45" s="18"/>
    </row>
    <row r="46" spans="1:9" x14ac:dyDescent="0.3">
      <c r="E46" s="18"/>
    </row>
    <row r="47" spans="1:9" x14ac:dyDescent="0.3">
      <c r="E47" s="18"/>
    </row>
    <row r="48" spans="1:9" ht="15" thickBot="1" x14ac:dyDescent="0.35"/>
    <row r="49" spans="7:12" ht="15" thickBot="1" x14ac:dyDescent="0.35">
      <c r="H49" s="20"/>
      <c r="I49" s="21"/>
      <c r="J49" s="22"/>
      <c r="K49" s="23"/>
      <c r="L49" s="24"/>
    </row>
    <row r="50" spans="7:12" ht="15" thickBot="1" x14ac:dyDescent="0.35">
      <c r="G50" s="22"/>
      <c r="H50" s="25"/>
      <c r="I50" s="26"/>
      <c r="J50" s="25"/>
      <c r="K50" s="27"/>
      <c r="L50" s="27"/>
    </row>
    <row r="55" spans="7:12" x14ac:dyDescent="0.3">
      <c r="J55" s="28"/>
    </row>
    <row r="56" spans="7:12" x14ac:dyDescent="0.3">
      <c r="J56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4"/>
  <sheetViews>
    <sheetView workbookViewId="0"/>
  </sheetViews>
  <sheetFormatPr defaultRowHeight="14.4" x14ac:dyDescent="0.3"/>
  <sheetData>
    <row r="1" spans="1:2" x14ac:dyDescent="0.3">
      <c r="A1" s="18" t="s">
        <v>10</v>
      </c>
      <c r="B1" s="1" t="s">
        <v>17</v>
      </c>
    </row>
    <row r="2" spans="1:2" x14ac:dyDescent="0.3">
      <c r="A2" s="18">
        <v>1952</v>
      </c>
      <c r="B2" s="2">
        <v>435.24</v>
      </c>
    </row>
    <row r="3" spans="1:2" x14ac:dyDescent="0.3">
      <c r="A3" s="18">
        <v>1953</v>
      </c>
      <c r="B3" s="2">
        <v>498.94</v>
      </c>
    </row>
    <row r="4" spans="1:2" x14ac:dyDescent="0.3">
      <c r="A4" s="18">
        <v>1956</v>
      </c>
      <c r="B4" s="2">
        <v>443.11</v>
      </c>
    </row>
    <row r="5" spans="1:2" x14ac:dyDescent="0.3">
      <c r="A5" s="18">
        <v>1965</v>
      </c>
      <c r="B5" s="2">
        <v>505.59</v>
      </c>
    </row>
    <row r="6" spans="1:2" x14ac:dyDescent="0.3">
      <c r="A6" s="18">
        <v>1968</v>
      </c>
      <c r="B6" s="2">
        <v>170.96</v>
      </c>
    </row>
    <row r="7" spans="1:2" x14ac:dyDescent="0.3">
      <c r="A7" s="18">
        <v>1969</v>
      </c>
      <c r="B7" s="2">
        <v>352.79</v>
      </c>
    </row>
    <row r="8" spans="1:2" x14ac:dyDescent="0.3">
      <c r="A8" s="18">
        <v>1970</v>
      </c>
      <c r="B8" s="2">
        <v>437.61</v>
      </c>
    </row>
    <row r="9" spans="1:2" x14ac:dyDescent="0.3">
      <c r="A9" s="18">
        <v>1971</v>
      </c>
      <c r="B9" s="2">
        <v>410.97</v>
      </c>
    </row>
    <row r="10" spans="1:2" x14ac:dyDescent="0.3">
      <c r="A10" s="18">
        <v>1972</v>
      </c>
      <c r="B10" s="2">
        <v>976.6</v>
      </c>
    </row>
    <row r="11" spans="1:2" x14ac:dyDescent="0.3">
      <c r="A11" s="18">
        <v>1973</v>
      </c>
      <c r="B11" s="2">
        <v>919.9</v>
      </c>
    </row>
    <row r="12" spans="1:2" x14ac:dyDescent="0.3">
      <c r="A12" s="18">
        <v>1974</v>
      </c>
      <c r="B12" s="2">
        <v>355.77</v>
      </c>
    </row>
    <row r="13" spans="1:2" x14ac:dyDescent="0.3">
      <c r="A13" s="18">
        <v>1975</v>
      </c>
      <c r="B13" s="2">
        <v>483.95</v>
      </c>
    </row>
    <row r="14" spans="1:2" x14ac:dyDescent="0.3">
      <c r="A14" s="18">
        <v>1976</v>
      </c>
      <c r="B14" s="2">
        <v>432</v>
      </c>
    </row>
    <row r="15" spans="1:2" x14ac:dyDescent="0.3">
      <c r="A15" s="18">
        <v>1977</v>
      </c>
      <c r="B15" s="2">
        <v>727.46</v>
      </c>
    </row>
    <row r="16" spans="1:2" x14ac:dyDescent="0.3">
      <c r="A16" s="18">
        <v>1978</v>
      </c>
      <c r="B16" s="2">
        <v>329.52</v>
      </c>
    </row>
    <row r="17" spans="1:2" x14ac:dyDescent="0.3">
      <c r="A17" s="18">
        <v>1979</v>
      </c>
      <c r="B17" s="2">
        <v>558.64</v>
      </c>
    </row>
    <row r="18" spans="1:2" x14ac:dyDescent="0.3">
      <c r="A18" s="18">
        <v>1980</v>
      </c>
      <c r="B18" s="2">
        <v>487.63</v>
      </c>
    </row>
    <row r="19" spans="1:2" x14ac:dyDescent="0.3">
      <c r="A19" s="18">
        <v>1981</v>
      </c>
      <c r="B19" s="2">
        <v>266.14</v>
      </c>
    </row>
    <row r="20" spans="1:2" x14ac:dyDescent="0.3">
      <c r="A20" s="18">
        <v>1982</v>
      </c>
      <c r="B20" s="2">
        <v>965.21</v>
      </c>
    </row>
    <row r="21" spans="1:2" x14ac:dyDescent="0.3">
      <c r="A21" s="18">
        <v>1983</v>
      </c>
      <c r="B21" s="2">
        <v>778.95</v>
      </c>
    </row>
    <row r="22" spans="1:2" x14ac:dyDescent="0.3">
      <c r="A22" s="18">
        <v>1984</v>
      </c>
      <c r="B22" s="2">
        <v>971.29</v>
      </c>
    </row>
    <row r="23" spans="1:2" x14ac:dyDescent="0.3">
      <c r="A23" s="18">
        <v>1985</v>
      </c>
      <c r="B23" s="2">
        <v>779.95</v>
      </c>
    </row>
    <row r="24" spans="1:2" x14ac:dyDescent="0.3">
      <c r="A24" s="18">
        <v>1986</v>
      </c>
      <c r="B24" s="2">
        <v>950.31</v>
      </c>
    </row>
    <row r="25" spans="1:2" x14ac:dyDescent="0.3">
      <c r="A25" s="18">
        <v>1987</v>
      </c>
      <c r="B25" s="2">
        <v>918.31</v>
      </c>
    </row>
    <row r="26" spans="1:2" x14ac:dyDescent="0.3">
      <c r="A26" s="18">
        <v>1988</v>
      </c>
      <c r="B26" s="2">
        <v>316.06</v>
      </c>
    </row>
    <row r="27" spans="1:2" x14ac:dyDescent="0.3">
      <c r="A27" s="18">
        <v>1989</v>
      </c>
      <c r="B27" s="2">
        <v>154.22</v>
      </c>
    </row>
    <row r="28" spans="1:2" x14ac:dyDescent="0.3">
      <c r="A28" s="18">
        <v>1990</v>
      </c>
      <c r="B28" s="2">
        <v>726.76</v>
      </c>
    </row>
    <row r="29" spans="1:2" x14ac:dyDescent="0.3">
      <c r="A29" s="18">
        <v>1996</v>
      </c>
      <c r="B29" s="2">
        <v>297.20999999999998</v>
      </c>
    </row>
    <row r="30" spans="1:2" x14ac:dyDescent="0.3">
      <c r="A30" s="18">
        <v>1997</v>
      </c>
      <c r="B30" s="2">
        <v>653.22</v>
      </c>
    </row>
    <row r="31" spans="1:2" x14ac:dyDescent="0.3">
      <c r="A31" s="18">
        <v>1998</v>
      </c>
      <c r="B31" s="2">
        <v>1275.28</v>
      </c>
    </row>
    <row r="32" spans="1:2" x14ac:dyDescent="0.3">
      <c r="A32" s="18">
        <v>1999</v>
      </c>
      <c r="B32" s="2">
        <v>405.84</v>
      </c>
    </row>
    <row r="33" spans="1:2" x14ac:dyDescent="0.3">
      <c r="A33" s="18">
        <v>2000</v>
      </c>
      <c r="B33" s="2">
        <v>610.44000000000005</v>
      </c>
    </row>
    <row r="34" spans="1:2" x14ac:dyDescent="0.3">
      <c r="A34" s="18">
        <v>2001</v>
      </c>
      <c r="B34" s="2">
        <v>819.68</v>
      </c>
    </row>
    <row r="35" spans="1:2" x14ac:dyDescent="0.3">
      <c r="A35" s="18">
        <v>2002</v>
      </c>
      <c r="B35" s="2">
        <v>1365.87</v>
      </c>
    </row>
    <row r="36" spans="1:2" x14ac:dyDescent="0.3">
      <c r="A36" s="18">
        <v>2003</v>
      </c>
      <c r="B36" s="2">
        <v>835.56</v>
      </c>
    </row>
    <row r="37" spans="1:2" x14ac:dyDescent="0.3">
      <c r="A37" s="18">
        <v>2007</v>
      </c>
      <c r="B37" s="2">
        <v>494.88</v>
      </c>
    </row>
    <row r="38" spans="1:2" x14ac:dyDescent="0.3">
      <c r="A38" s="18">
        <v>2009</v>
      </c>
      <c r="B38" s="2">
        <v>707.22</v>
      </c>
    </row>
    <row r="39" spans="1:2" x14ac:dyDescent="0.3">
      <c r="A39" s="18">
        <v>2010</v>
      </c>
      <c r="B39" s="2">
        <v>708.98</v>
      </c>
    </row>
    <row r="40" spans="1:2" x14ac:dyDescent="0.3">
      <c r="A40" s="18">
        <v>2011</v>
      </c>
      <c r="B40" s="2">
        <v>304.3</v>
      </c>
    </row>
    <row r="41" spans="1:2" x14ac:dyDescent="0.3">
      <c r="A41" s="18">
        <v>2012</v>
      </c>
      <c r="B41" s="2">
        <v>270.63</v>
      </c>
    </row>
    <row r="42" spans="1:2" x14ac:dyDescent="0.3">
      <c r="A42" s="18">
        <v>2013</v>
      </c>
      <c r="B42" s="2">
        <v>499.15</v>
      </c>
    </row>
    <row r="43" spans="1:2" x14ac:dyDescent="0.3">
      <c r="A43" s="18">
        <v>2014</v>
      </c>
      <c r="B43" s="2">
        <v>798.44</v>
      </c>
    </row>
    <row r="44" spans="1:2" x14ac:dyDescent="0.3">
      <c r="A44" s="18">
        <v>2015</v>
      </c>
      <c r="B44" s="2">
        <v>934.12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800"/>
  </sheetPr>
  <dimension ref="B1:J53"/>
  <sheetViews>
    <sheetView zoomScaleNormal="100" workbookViewId="0"/>
  </sheetViews>
  <sheetFormatPr defaultRowHeight="14.4" x14ac:dyDescent="0.3"/>
  <cols>
    <col min="1" max="1" width="5" customWidth="1"/>
    <col min="2" max="2" width="9.109375" customWidth="1"/>
  </cols>
  <sheetData>
    <row r="1" spans="2:9" x14ac:dyDescent="0.3">
      <c r="B1" t="s">
        <v>33</v>
      </c>
    </row>
    <row r="2" spans="2:9" x14ac:dyDescent="0.3">
      <c r="B2" t="s">
        <v>3</v>
      </c>
    </row>
    <row r="3" spans="2:9" x14ac:dyDescent="0.3">
      <c r="B3" t="s">
        <v>4</v>
      </c>
    </row>
    <row r="4" spans="2:9" x14ac:dyDescent="0.3">
      <c r="B4" t="s">
        <v>5</v>
      </c>
    </row>
    <row r="5" spans="2:9" x14ac:dyDescent="0.3">
      <c r="B5" t="s">
        <v>6</v>
      </c>
    </row>
    <row r="6" spans="2:9" x14ac:dyDescent="0.3">
      <c r="B6" t="s">
        <v>7</v>
      </c>
    </row>
    <row r="10" spans="2:9" x14ac:dyDescent="0.3">
      <c r="B10" t="s">
        <v>8</v>
      </c>
    </row>
    <row r="11" spans="2:9" ht="15" thickBot="1" x14ac:dyDescent="0.35"/>
    <row r="12" spans="2:9" x14ac:dyDescent="0.3">
      <c r="B12" s="4" t="s">
        <v>9</v>
      </c>
      <c r="C12" s="5" t="s">
        <v>10</v>
      </c>
      <c r="D12" s="5" t="s">
        <v>11</v>
      </c>
      <c r="E12" s="5" t="s">
        <v>12</v>
      </c>
      <c r="F12" s="5" t="s">
        <v>13</v>
      </c>
      <c r="G12" s="5" t="s">
        <v>14</v>
      </c>
      <c r="H12" s="5" t="s">
        <v>15</v>
      </c>
      <c r="I12" s="5" t="s">
        <v>16</v>
      </c>
    </row>
    <row r="13" spans="2:9" ht="15" thickBot="1" x14ac:dyDescent="0.35">
      <c r="B13" s="6" t="s">
        <v>17</v>
      </c>
      <c r="C13" s="7">
        <v>43</v>
      </c>
      <c r="D13" s="7">
        <v>0</v>
      </c>
      <c r="E13" s="7">
        <v>43</v>
      </c>
      <c r="F13" s="8">
        <v>154.22</v>
      </c>
      <c r="G13" s="8">
        <v>1365.87</v>
      </c>
      <c r="H13" s="8">
        <v>612.4348837209302</v>
      </c>
      <c r="I13" s="8">
        <v>286.91653589230185</v>
      </c>
    </row>
    <row r="16" spans="2:9" x14ac:dyDescent="0.3">
      <c r="B16" t="s">
        <v>18</v>
      </c>
    </row>
    <row r="17" spans="2:10" ht="15" thickBot="1" x14ac:dyDescent="0.35"/>
    <row r="18" spans="2:10" x14ac:dyDescent="0.3">
      <c r="B18" s="9" t="s">
        <v>19</v>
      </c>
      <c r="C18" s="11">
        <v>0.14285714285714285</v>
      </c>
    </row>
    <row r="19" spans="2:10" x14ac:dyDescent="0.3">
      <c r="B19" s="3" t="s">
        <v>20</v>
      </c>
      <c r="C19" s="12">
        <v>129</v>
      </c>
    </row>
    <row r="20" spans="2:10" x14ac:dyDescent="0.3">
      <c r="B20" s="3" t="s">
        <v>21</v>
      </c>
      <c r="C20" s="12">
        <v>0</v>
      </c>
    </row>
    <row r="21" spans="2:10" x14ac:dyDescent="0.3">
      <c r="B21" s="3" t="s">
        <v>22</v>
      </c>
      <c r="C21" s="12">
        <v>0.18164282650142491</v>
      </c>
    </row>
    <row r="22" spans="2:10" ht="15" thickBot="1" x14ac:dyDescent="0.35">
      <c r="B22" s="10" t="s">
        <v>23</v>
      </c>
      <c r="C22" s="13">
        <v>0.05</v>
      </c>
    </row>
    <row r="23" spans="2:10" x14ac:dyDescent="0.3">
      <c r="B23" s="14" t="s">
        <v>24</v>
      </c>
    </row>
    <row r="25" spans="2:10" x14ac:dyDescent="0.3">
      <c r="B25" s="14" t="s">
        <v>25</v>
      </c>
    </row>
    <row r="26" spans="2:10" x14ac:dyDescent="0.3">
      <c r="B26" s="14" t="s">
        <v>26</v>
      </c>
    </row>
    <row r="27" spans="2:10" x14ac:dyDescent="0.3">
      <c r="B27" s="14" t="s">
        <v>27</v>
      </c>
    </row>
    <row r="28" spans="2:10" ht="15" customHeight="1" x14ac:dyDescent="0.3">
      <c r="B28" s="29" t="s">
        <v>28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29</v>
      </c>
    </row>
    <row r="33" spans="2:5" x14ac:dyDescent="0.3">
      <c r="B33" s="14" t="s">
        <v>30</v>
      </c>
      <c r="D33" s="15">
        <v>5.651612903225808</v>
      </c>
    </row>
    <row r="34" spans="2:5" x14ac:dyDescent="0.3">
      <c r="B34" s="14" t="s">
        <v>31</v>
      </c>
      <c r="D34" s="16">
        <v>3.7292559523809543</v>
      </c>
      <c r="E34" s="17">
        <v>7.3727509652509653</v>
      </c>
    </row>
    <row r="53" spans="7:7" x14ac:dyDescent="0.3">
      <c r="G53" t="s">
        <v>32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T704396">
              <controlPr defaultSize="0" print="0" autoFill="0" autoPict="0" macro="[1]!RelaunchCall">
                <anchor>
                  <from>
                    <xdr:col>2</xdr:col>
                    <xdr:colOff>45720</xdr:colOff>
                    <xdr:row>5</xdr:row>
                    <xdr:rowOff>0</xdr:rowOff>
                  </from>
                  <to>
                    <xdr:col>2</xdr:col>
                    <xdr:colOff>556260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Mann-Kendall trend tests_HID</vt:lpstr>
      <vt:lpstr>Mann-Kendall trend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2016-10-15T02:13:10Z</dcterms:created>
  <dcterms:modified xsi:type="dcterms:W3CDTF">2018-05-31T21:24:37Z</dcterms:modified>
</cp:coreProperties>
</file>