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95C9BEB9-B4C7-4D3E-B18D-A9F9E119264F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<sst xmlns="http://schemas.openxmlformats.org/spreadsheetml/2006/main" count="49" uniqueCount="41">
  <si>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</si>
  <si>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</si>
  <si>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</si>
  <si>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</si>
  <si>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</si>
  <si>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</si>
  <si>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</si>
  <si>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</si>
  <si>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</si>
  <si>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</si>
  <si>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</si>
  <si>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</si>
  <si>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</si>
  <si>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</si>
  <si>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</si>
  <si>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</si>
  <si>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</si>
  <si>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</si>
  <si>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</si>
  <si>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</si>
  <si>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</si>
  <si>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</si>
  <si>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</si>
  <si>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</si>
  <si>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</si>
  <si>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</si>
  <si>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</si>
  <si>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Sen's slope:</t>
  </si>
  <si>
    <t>Confidence interval:</t>
  </si>
  <si>
    <t xml:space="preserve"> </t>
  </si>
  <si>
    <t>Time series: Workbook = 76650000_MK.xlsx / Sheet = Plan1 / Range = Plan1!$E$1:$E$52 / 51 rows and 1 column</t>
  </si>
  <si>
    <t>Date data: Workbook = 76650000_MK.xlsx / Sheet = Plan1 / Range = Plan1!$B$1:$B$52 / 51 rows and 1 column</t>
  </si>
  <si>
    <t>As the computed p-value is greater than the significance level alpha=0.05, one cannot reject the null hypothesis H0.</t>
  </si>
  <si>
    <t>The risk to reject the null hypothesis H0 while it is true is 7.66%.</t>
  </si>
  <si>
    <r>
      <t>XLSTAT 2016.06.36438  - Mann-Kendall trend tests - Start time: 2016-10-29 at 7:00:09 PM / End time: 2016-10-29 at 7:00:09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</si>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</sst>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tests3_HID'!$A$2:$A$52</c:f>
              <c:numCache>
                <c:formatCode>General</c:formatCode>
                <c:ptCount val="51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2007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'Mann-Kendall trend tests3_HID'!$B$2:$B$52</c:f>
              <c:numCache>
                <c:formatCode>0</c:formatCode>
                <c:ptCount val="51"/>
                <c:pt idx="0">
                  <c:v>76.83</c:v>
                </c:pt>
                <c:pt idx="1">
                  <c:v>45.1</c:v>
                </c:pt>
                <c:pt idx="2">
                  <c:v>78.400000000000006</c:v>
                </c:pt>
                <c:pt idx="3">
                  <c:v>38.619999999999997</c:v>
                </c:pt>
                <c:pt idx="4">
                  <c:v>47.66</c:v>
                </c:pt>
                <c:pt idx="5">
                  <c:v>38.6</c:v>
                </c:pt>
                <c:pt idx="6">
                  <c:v>52.81</c:v>
                </c:pt>
                <c:pt idx="7">
                  <c:v>77.39</c:v>
                </c:pt>
                <c:pt idx="8">
                  <c:v>59.41</c:v>
                </c:pt>
                <c:pt idx="9">
                  <c:v>33.76</c:v>
                </c:pt>
                <c:pt idx="10">
                  <c:v>49.81</c:v>
                </c:pt>
                <c:pt idx="11">
                  <c:v>55.61</c:v>
                </c:pt>
                <c:pt idx="12">
                  <c:v>46.16</c:v>
                </c:pt>
                <c:pt idx="13">
                  <c:v>85.98</c:v>
                </c:pt>
                <c:pt idx="14">
                  <c:v>88.11</c:v>
                </c:pt>
                <c:pt idx="15">
                  <c:v>38.78</c:v>
                </c:pt>
                <c:pt idx="16">
                  <c:v>59.31</c:v>
                </c:pt>
                <c:pt idx="17">
                  <c:v>59.03</c:v>
                </c:pt>
                <c:pt idx="18">
                  <c:v>60.47</c:v>
                </c:pt>
                <c:pt idx="19">
                  <c:v>52.67</c:v>
                </c:pt>
                <c:pt idx="20">
                  <c:v>70.05</c:v>
                </c:pt>
                <c:pt idx="21">
                  <c:v>50.49</c:v>
                </c:pt>
                <c:pt idx="22">
                  <c:v>34.65</c:v>
                </c:pt>
                <c:pt idx="23">
                  <c:v>82.44</c:v>
                </c:pt>
                <c:pt idx="24">
                  <c:v>80.66</c:v>
                </c:pt>
                <c:pt idx="25">
                  <c:v>101.23</c:v>
                </c:pt>
                <c:pt idx="26">
                  <c:v>78.650000000000006</c:v>
                </c:pt>
                <c:pt idx="27">
                  <c:v>114.61</c:v>
                </c:pt>
                <c:pt idx="28">
                  <c:v>48.95</c:v>
                </c:pt>
                <c:pt idx="29">
                  <c:v>46.58</c:v>
                </c:pt>
                <c:pt idx="30">
                  <c:v>75.209999999999994</c:v>
                </c:pt>
                <c:pt idx="31">
                  <c:v>35.92</c:v>
                </c:pt>
                <c:pt idx="32">
                  <c:v>55.73</c:v>
                </c:pt>
                <c:pt idx="33">
                  <c:v>66.06</c:v>
                </c:pt>
                <c:pt idx="34">
                  <c:v>82.11</c:v>
                </c:pt>
                <c:pt idx="35">
                  <c:v>114.23</c:v>
                </c:pt>
                <c:pt idx="36">
                  <c:v>58.33</c:v>
                </c:pt>
                <c:pt idx="37">
                  <c:v>73.05</c:v>
                </c:pt>
                <c:pt idx="38">
                  <c:v>76.430000000000007</c:v>
                </c:pt>
                <c:pt idx="39">
                  <c:v>114.8</c:v>
                </c:pt>
                <c:pt idx="40">
                  <c:v>98.13</c:v>
                </c:pt>
                <c:pt idx="41">
                  <c:v>39.28</c:v>
                </c:pt>
                <c:pt idx="42">
                  <c:v>68.27</c:v>
                </c:pt>
                <c:pt idx="43">
                  <c:v>65.8</c:v>
                </c:pt>
                <c:pt idx="44">
                  <c:v>69.89</c:v>
                </c:pt>
                <c:pt idx="45">
                  <c:v>73.02</c:v>
                </c:pt>
                <c:pt idx="46">
                  <c:v>38.61</c:v>
                </c:pt>
                <c:pt idx="47">
                  <c:v>42.65</c:v>
                </c:pt>
                <c:pt idx="48">
                  <c:v>66.88</c:v>
                </c:pt>
                <c:pt idx="49">
                  <c:v>70.34</c:v>
                </c:pt>
                <c:pt idx="50">
                  <c:v>99.05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E-40C9-9CF4-9D0DC8A9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7792"/>
        <c:axId val="147338752"/>
      </c:scatterChart>
      <c:valAx>
        <c:axId val="147217792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7338752"/>
        <c:crosses val="autoZero"/>
        <c:crossBetween val="midCat"/>
      </c:valAx>
      <c:valAx>
        <c:axId val="147338752"/>
        <c:scaling>
          <c:orientation val="minMax"/>
          <c:max val="12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72177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RefEditT,RefEdit0,Plan1!$E$1:$E$52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RefEditDate,RefEdit0,Plan1!$B$1:$B$52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D48" zoomScale="85" zoomScaleNormal="85" workbookViewId="0">
      <selection activeCell="G54" sqref="G54:L65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300</v>
      </c>
      <c r="B2">
        <v>1959</v>
      </c>
      <c r="C2" s="19">
        <v>21730</v>
      </c>
      <c r="D2">
        <v>411.85</v>
      </c>
      <c r="E2" s="18">
        <f>C2-DATE(YEAR(C2),1,0)</f>
        <v>180</v>
      </c>
      <c r="F2">
        <f>DATE(YEAR(C2)+1,1,1)-DATE(YEAR(C2),1,1)</f>
        <v>365</v>
      </c>
      <c r="G2">
        <f>E2*(2*PI()/F2)</f>
        <v>3.0985571377871932</v>
      </c>
      <c r="H2">
        <f>COS(G2)</f>
        <v>-0.99907411510222999</v>
      </c>
      <c r="I2">
        <f>SIN(G2)</f>
        <v>4.3022233004530591E-2</v>
      </c>
    </row>
    <row r="3" spans="1:9" x14ac:dyDescent="0.3">
      <c r="A3">
        <v>312</v>
      </c>
      <c r="B3">
        <v>1960</v>
      </c>
      <c r="C3" s="19">
        <v>22177</v>
      </c>
      <c r="D3">
        <v>306.2</v>
      </c>
      <c r="E3" s="18">
        <f t="shared" ref="E3:E47" si="0">C3-DATE(YEAR(C3),1,0)</f>
        <v>262</v>
      </c>
      <c r="F3">
        <f t="shared" ref="F3:F47" si="1">DATE(YEAR(C3)+1,1,1)-DATE(YEAR(C3),1,1)</f>
        <v>366</v>
      </c>
      <c r="G3">
        <f t="shared" ref="G3:G47" si="2">E3*(2*PI()/F3)</f>
        <v>4.4977993182542395</v>
      </c>
      <c r="H3">
        <f t="shared" ref="H3:H47" si="3">COS(G3)</f>
        <v>-0.21294651993841573</v>
      </c>
      <c r="I3">
        <f t="shared" ref="I3:I47" si="4">SIN(G3)</f>
        <v>-0.97706385648335081</v>
      </c>
    </row>
    <row r="4" spans="1:9" x14ac:dyDescent="0.3">
      <c r="A4">
        <v>324</v>
      </c>
      <c r="B4">
        <v>1961</v>
      </c>
      <c r="C4" s="19">
        <v>22578</v>
      </c>
      <c r="D4">
        <v>493.5</v>
      </c>
      <c r="E4" s="18">
        <f t="shared" si="0"/>
        <v>297</v>
      </c>
      <c r="F4">
        <f t="shared" si="1"/>
        <v>365</v>
      </c>
      <c r="G4">
        <f t="shared" si="2"/>
        <v>5.1126192773488688</v>
      </c>
      <c r="H4">
        <f t="shared" si="3"/>
        <v>0.38963044953078774</v>
      </c>
      <c r="I4">
        <f t="shared" si="4"/>
        <v>-0.92097128771663461</v>
      </c>
    </row>
    <row r="5" spans="1:9" x14ac:dyDescent="0.3">
      <c r="A5">
        <v>336</v>
      </c>
      <c r="B5">
        <v>1962</v>
      </c>
      <c r="C5" s="19">
        <v>22736</v>
      </c>
      <c r="D5">
        <v>530.96</v>
      </c>
      <c r="E5" s="18">
        <f t="shared" si="0"/>
        <v>90</v>
      </c>
      <c r="F5">
        <f t="shared" si="1"/>
        <v>365</v>
      </c>
      <c r="G5">
        <f t="shared" si="2"/>
        <v>1.5492785688935966</v>
      </c>
      <c r="H5">
        <f t="shared" si="3"/>
        <v>2.1516097436222254E-2</v>
      </c>
      <c r="I5">
        <f t="shared" si="4"/>
        <v>0.99976850197989087</v>
      </c>
    </row>
    <row r="6" spans="1:9" x14ac:dyDescent="0.3">
      <c r="A6">
        <v>348</v>
      </c>
      <c r="B6">
        <v>1963</v>
      </c>
      <c r="C6" s="19">
        <v>23281</v>
      </c>
      <c r="D6">
        <v>355.47</v>
      </c>
      <c r="E6" s="18">
        <f t="shared" si="0"/>
        <v>270</v>
      </c>
      <c r="F6">
        <f t="shared" si="1"/>
        <v>365</v>
      </c>
      <c r="G6">
        <f t="shared" si="2"/>
        <v>4.6478357066807892</v>
      </c>
      <c r="H6">
        <f t="shared" si="3"/>
        <v>-6.4508449449317135E-2</v>
      </c>
      <c r="I6">
        <f t="shared" si="4"/>
        <v>-0.99791716086539217</v>
      </c>
    </row>
    <row r="7" spans="1:9" x14ac:dyDescent="0.3">
      <c r="A7">
        <v>360</v>
      </c>
      <c r="B7">
        <v>1964</v>
      </c>
      <c r="C7" s="19">
        <v>23493</v>
      </c>
      <c r="D7">
        <v>371.6</v>
      </c>
      <c r="E7" s="18">
        <f t="shared" si="0"/>
        <v>117</v>
      </c>
      <c r="F7">
        <f t="shared" si="1"/>
        <v>366</v>
      </c>
      <c r="G7">
        <f t="shared" si="2"/>
        <v>2.0085592375410153</v>
      </c>
      <c r="H7">
        <f t="shared" si="3"/>
        <v>-0.42391439070986064</v>
      </c>
      <c r="I7">
        <f t="shared" si="4"/>
        <v>0.90570226308047153</v>
      </c>
    </row>
    <row r="8" spans="1:9" x14ac:dyDescent="0.3">
      <c r="A8">
        <v>372</v>
      </c>
      <c r="B8">
        <v>1965</v>
      </c>
      <c r="C8" s="19">
        <v>24041</v>
      </c>
      <c r="D8">
        <v>460.86</v>
      </c>
      <c r="E8" s="18">
        <f t="shared" si="0"/>
        <v>299</v>
      </c>
      <c r="F8">
        <f t="shared" si="1"/>
        <v>365</v>
      </c>
      <c r="G8">
        <f t="shared" si="2"/>
        <v>5.1470476899909485</v>
      </c>
      <c r="H8">
        <f t="shared" si="3"/>
        <v>0.42110087079608916</v>
      </c>
      <c r="I8">
        <f t="shared" si="4"/>
        <v>-0.90701381280263615</v>
      </c>
    </row>
    <row r="9" spans="1:9" x14ac:dyDescent="0.3">
      <c r="A9">
        <v>384</v>
      </c>
      <c r="B9">
        <v>1966</v>
      </c>
      <c r="C9" s="19">
        <v>24190</v>
      </c>
      <c r="D9">
        <v>756.07</v>
      </c>
      <c r="E9" s="18">
        <f t="shared" si="0"/>
        <v>83</v>
      </c>
      <c r="F9">
        <f t="shared" si="1"/>
        <v>365</v>
      </c>
      <c r="G9">
        <f t="shared" si="2"/>
        <v>1.4287791246463168</v>
      </c>
      <c r="H9">
        <f t="shared" si="3"/>
        <v>0.14154029521704323</v>
      </c>
      <c r="I9">
        <f t="shared" si="4"/>
        <v>0.98993249508735304</v>
      </c>
    </row>
    <row r="10" spans="1:9" x14ac:dyDescent="0.3">
      <c r="A10">
        <v>396</v>
      </c>
      <c r="B10">
        <v>1967</v>
      </c>
      <c r="C10" s="19">
        <v>24721</v>
      </c>
      <c r="D10">
        <v>489.14</v>
      </c>
      <c r="E10" s="18">
        <f t="shared" si="0"/>
        <v>249</v>
      </c>
      <c r="F10">
        <f t="shared" si="1"/>
        <v>365</v>
      </c>
      <c r="G10">
        <f t="shared" si="2"/>
        <v>4.2863373739389505</v>
      </c>
      <c r="H10">
        <f t="shared" si="3"/>
        <v>-0.41327860778290443</v>
      </c>
      <c r="I10">
        <f t="shared" si="4"/>
        <v>-0.91060463009421622</v>
      </c>
    </row>
    <row r="11" spans="1:9" x14ac:dyDescent="0.3">
      <c r="A11">
        <v>408</v>
      </c>
      <c r="B11">
        <v>1968</v>
      </c>
      <c r="C11" s="19">
        <v>25140</v>
      </c>
      <c r="D11">
        <v>181.46</v>
      </c>
      <c r="E11" s="18">
        <f t="shared" si="0"/>
        <v>303</v>
      </c>
      <c r="F11">
        <f t="shared" si="1"/>
        <v>366</v>
      </c>
      <c r="G11">
        <f t="shared" si="2"/>
        <v>5.2016534100421161</v>
      </c>
      <c r="H11">
        <f t="shared" si="3"/>
        <v>0.46997674302731957</v>
      </c>
      <c r="I11">
        <f t="shared" si="4"/>
        <v>-0.88267879832554763</v>
      </c>
    </row>
    <row r="12" spans="1:9" x14ac:dyDescent="0.3">
      <c r="A12">
        <v>420</v>
      </c>
      <c r="B12">
        <v>1969</v>
      </c>
      <c r="C12" s="19">
        <v>25370</v>
      </c>
      <c r="D12">
        <v>541.82000000000005</v>
      </c>
      <c r="E12" s="18">
        <f t="shared" si="0"/>
        <v>167</v>
      </c>
      <c r="F12">
        <f t="shared" si="1"/>
        <v>365</v>
      </c>
      <c r="G12">
        <f t="shared" si="2"/>
        <v>2.8747724556136736</v>
      </c>
      <c r="H12">
        <f t="shared" si="3"/>
        <v>-0.96461417569124341</v>
      </c>
      <c r="I12">
        <f t="shared" si="4"/>
        <v>0.26366549272800749</v>
      </c>
    </row>
    <row r="13" spans="1:9" x14ac:dyDescent="0.3">
      <c r="A13">
        <v>432</v>
      </c>
      <c r="B13">
        <v>1970</v>
      </c>
      <c r="C13" s="19">
        <v>25743</v>
      </c>
      <c r="D13">
        <v>361.17</v>
      </c>
      <c r="E13" s="18">
        <f t="shared" si="0"/>
        <v>175</v>
      </c>
      <c r="F13">
        <f t="shared" si="1"/>
        <v>365</v>
      </c>
      <c r="G13">
        <f t="shared" si="2"/>
        <v>3.0124861061819934</v>
      </c>
      <c r="H13">
        <f t="shared" si="3"/>
        <v>-0.99167731989928998</v>
      </c>
      <c r="I13">
        <f t="shared" si="4"/>
        <v>0.12874817745258088</v>
      </c>
    </row>
    <row r="14" spans="1:9" x14ac:dyDescent="0.3">
      <c r="A14">
        <v>444</v>
      </c>
      <c r="B14">
        <v>1971</v>
      </c>
      <c r="C14" s="19">
        <v>26114</v>
      </c>
      <c r="D14">
        <v>383.46</v>
      </c>
      <c r="E14" s="18">
        <f t="shared" si="0"/>
        <v>181</v>
      </c>
      <c r="F14">
        <f t="shared" si="1"/>
        <v>365</v>
      </c>
      <c r="G14">
        <f t="shared" si="2"/>
        <v>3.1157713441082331</v>
      </c>
      <c r="H14">
        <f t="shared" si="3"/>
        <v>-0.99966664851051124</v>
      </c>
      <c r="I14">
        <f t="shared" si="4"/>
        <v>2.5818440227133081E-2</v>
      </c>
    </row>
    <row r="15" spans="1:9" x14ac:dyDescent="0.3">
      <c r="A15">
        <v>456</v>
      </c>
      <c r="B15">
        <v>1972</v>
      </c>
      <c r="C15" s="19">
        <v>26564</v>
      </c>
      <c r="D15">
        <v>746.02</v>
      </c>
      <c r="E15" s="18">
        <f t="shared" si="0"/>
        <v>266</v>
      </c>
      <c r="F15">
        <f t="shared" si="1"/>
        <v>366</v>
      </c>
      <c r="G15">
        <f t="shared" si="2"/>
        <v>4.5664680101359831</v>
      </c>
      <c r="H15">
        <f t="shared" si="3"/>
        <v>-0.14540367380369032</v>
      </c>
      <c r="I15">
        <f t="shared" si="4"/>
        <v>-0.98937241301968293</v>
      </c>
    </row>
    <row r="16" spans="1:9" x14ac:dyDescent="0.3">
      <c r="A16">
        <v>468</v>
      </c>
      <c r="B16">
        <v>1973</v>
      </c>
      <c r="C16" s="19">
        <v>26825</v>
      </c>
      <c r="D16">
        <v>665.61</v>
      </c>
      <c r="E16" s="18">
        <f t="shared" si="0"/>
        <v>161</v>
      </c>
      <c r="F16">
        <f t="shared" si="1"/>
        <v>365</v>
      </c>
      <c r="G16">
        <f t="shared" si="2"/>
        <v>2.7714872176874339</v>
      </c>
      <c r="H16">
        <f t="shared" si="3"/>
        <v>-0.9322892131745133</v>
      </c>
      <c r="I16">
        <f t="shared" si="4"/>
        <v>0.36171373072976765</v>
      </c>
    </row>
    <row r="17" spans="1:9" x14ac:dyDescent="0.3">
      <c r="A17">
        <v>480</v>
      </c>
      <c r="B17">
        <v>1974</v>
      </c>
      <c r="C17" s="19">
        <v>27041</v>
      </c>
      <c r="D17">
        <v>184.57</v>
      </c>
      <c r="E17" s="18">
        <f t="shared" si="0"/>
        <v>12</v>
      </c>
      <c r="F17">
        <f t="shared" si="1"/>
        <v>365</v>
      </c>
      <c r="G17">
        <f t="shared" si="2"/>
        <v>0.20657047585247953</v>
      </c>
      <c r="H17">
        <f t="shared" si="3"/>
        <v>0.97874007996691526</v>
      </c>
      <c r="I17">
        <f t="shared" si="4"/>
        <v>0.2051044998686192</v>
      </c>
    </row>
    <row r="18" spans="1:9" x14ac:dyDescent="0.3">
      <c r="A18">
        <v>492</v>
      </c>
      <c r="B18">
        <v>1975</v>
      </c>
      <c r="C18" s="19">
        <v>27529</v>
      </c>
      <c r="D18">
        <v>546.53</v>
      </c>
      <c r="E18" s="18">
        <f t="shared" si="0"/>
        <v>135</v>
      </c>
      <c r="F18">
        <f t="shared" si="1"/>
        <v>365</v>
      </c>
      <c r="G18">
        <f t="shared" si="2"/>
        <v>2.3239178533403946</v>
      </c>
      <c r="H18">
        <f t="shared" si="3"/>
        <v>-0.68391942162461028</v>
      </c>
      <c r="I18">
        <f t="shared" si="4"/>
        <v>0.72955755408648781</v>
      </c>
    </row>
    <row r="19" spans="1:9" x14ac:dyDescent="0.3">
      <c r="A19">
        <v>504</v>
      </c>
      <c r="B19">
        <v>1976</v>
      </c>
      <c r="C19" s="19">
        <v>27958</v>
      </c>
      <c r="D19">
        <v>557.64</v>
      </c>
      <c r="E19" s="18">
        <f t="shared" si="0"/>
        <v>199</v>
      </c>
      <c r="F19">
        <f t="shared" si="1"/>
        <v>366</v>
      </c>
      <c r="G19">
        <f t="shared" si="2"/>
        <v>3.4162674211167694</v>
      </c>
      <c r="H19">
        <f t="shared" si="3"/>
        <v>-0.9625134626077082</v>
      </c>
      <c r="I19">
        <f t="shared" si="4"/>
        <v>-0.27123391067290975</v>
      </c>
    </row>
    <row r="20" spans="1:9" x14ac:dyDescent="0.3">
      <c r="A20">
        <v>516</v>
      </c>
      <c r="B20">
        <v>1977</v>
      </c>
      <c r="C20" s="19">
        <v>28169</v>
      </c>
      <c r="D20">
        <v>439.15</v>
      </c>
      <c r="E20" s="18">
        <f t="shared" si="0"/>
        <v>44</v>
      </c>
      <c r="F20">
        <f t="shared" si="1"/>
        <v>365</v>
      </c>
      <c r="G20">
        <f t="shared" si="2"/>
        <v>0.75742507812575832</v>
      </c>
      <c r="H20">
        <f t="shared" si="3"/>
        <v>0.7266075247685656</v>
      </c>
      <c r="I20">
        <f t="shared" si="4"/>
        <v>0.68705276722366704</v>
      </c>
    </row>
    <row r="21" spans="1:9" x14ac:dyDescent="0.3">
      <c r="A21">
        <v>528</v>
      </c>
      <c r="B21">
        <v>1978</v>
      </c>
      <c r="C21" s="19">
        <v>28816</v>
      </c>
      <c r="D21">
        <v>1311.25</v>
      </c>
      <c r="E21" s="18">
        <f t="shared" si="0"/>
        <v>326</v>
      </c>
      <c r="F21">
        <f t="shared" si="1"/>
        <v>365</v>
      </c>
      <c r="G21">
        <f t="shared" si="2"/>
        <v>5.6118312606590273</v>
      </c>
      <c r="H21">
        <f t="shared" si="3"/>
        <v>0.7829801036770625</v>
      </c>
      <c r="I21">
        <f t="shared" si="4"/>
        <v>-0.62204674844086805</v>
      </c>
    </row>
    <row r="22" spans="1:9" x14ac:dyDescent="0.3">
      <c r="A22">
        <v>540</v>
      </c>
      <c r="B22">
        <v>1979</v>
      </c>
      <c r="C22" s="19">
        <v>29135</v>
      </c>
      <c r="D22">
        <v>818.54</v>
      </c>
      <c r="E22" s="18">
        <f t="shared" si="0"/>
        <v>280</v>
      </c>
      <c r="F22">
        <f t="shared" si="1"/>
        <v>365</v>
      </c>
      <c r="G22">
        <f t="shared" si="2"/>
        <v>4.8199777698911888</v>
      </c>
      <c r="H22">
        <f t="shared" si="3"/>
        <v>0.10738134666416217</v>
      </c>
      <c r="I22">
        <f t="shared" si="4"/>
        <v>-0.99421790689395206</v>
      </c>
    </row>
    <row r="23" spans="1:9" x14ac:dyDescent="0.3">
      <c r="A23">
        <v>552</v>
      </c>
      <c r="B23">
        <v>1980</v>
      </c>
      <c r="C23" s="19">
        <v>29517</v>
      </c>
      <c r="D23">
        <v>582.04</v>
      </c>
      <c r="E23" s="18">
        <f t="shared" si="0"/>
        <v>297</v>
      </c>
      <c r="F23">
        <f t="shared" si="1"/>
        <v>366</v>
      </c>
      <c r="G23">
        <f t="shared" si="2"/>
        <v>5.0986503722195007</v>
      </c>
      <c r="H23">
        <f t="shared" si="3"/>
        <v>0.37672789363518527</v>
      </c>
      <c r="I23">
        <f t="shared" si="4"/>
        <v>-0.92632396825149488</v>
      </c>
    </row>
    <row r="24" spans="1:9" x14ac:dyDescent="0.3">
      <c r="A24">
        <v>564</v>
      </c>
      <c r="B24">
        <v>1981</v>
      </c>
      <c r="C24" s="19">
        <v>29719</v>
      </c>
      <c r="D24">
        <v>221.89</v>
      </c>
      <c r="E24" s="18">
        <f t="shared" si="0"/>
        <v>133</v>
      </c>
      <c r="F24">
        <f t="shared" si="1"/>
        <v>365</v>
      </c>
      <c r="G24">
        <f t="shared" si="2"/>
        <v>2.2894894406983148</v>
      </c>
      <c r="H24">
        <f t="shared" si="3"/>
        <v>-0.65840158469804877</v>
      </c>
      <c r="I24">
        <f t="shared" si="4"/>
        <v>0.75266682753200842</v>
      </c>
    </row>
    <row r="25" spans="1:9" x14ac:dyDescent="0.3">
      <c r="A25">
        <v>576</v>
      </c>
      <c r="B25">
        <v>1982</v>
      </c>
      <c r="C25" s="19">
        <v>30268</v>
      </c>
      <c r="D25">
        <v>803.62</v>
      </c>
      <c r="E25" s="18">
        <f t="shared" si="0"/>
        <v>317</v>
      </c>
      <c r="F25">
        <f t="shared" si="1"/>
        <v>365</v>
      </c>
      <c r="G25">
        <f t="shared" si="2"/>
        <v>5.456903403769668</v>
      </c>
      <c r="H25">
        <f t="shared" si="3"/>
        <v>0.6776147890466887</v>
      </c>
      <c r="I25">
        <f t="shared" si="4"/>
        <v>-0.73541702296398581</v>
      </c>
    </row>
    <row r="26" spans="1:9" x14ac:dyDescent="0.3">
      <c r="A26">
        <v>588</v>
      </c>
      <c r="B26">
        <v>1983</v>
      </c>
      <c r="C26" s="19">
        <v>30389</v>
      </c>
      <c r="D26">
        <v>1215.52</v>
      </c>
      <c r="E26" s="18">
        <f t="shared" si="0"/>
        <v>73</v>
      </c>
      <c r="F26">
        <f t="shared" si="1"/>
        <v>365</v>
      </c>
      <c r="G26">
        <f t="shared" si="2"/>
        <v>1.2566370614359172</v>
      </c>
      <c r="H26">
        <f t="shared" si="3"/>
        <v>0.30901699437494745</v>
      </c>
      <c r="I26">
        <f t="shared" si="4"/>
        <v>0.95105651629515353</v>
      </c>
    </row>
    <row r="27" spans="1:9" x14ac:dyDescent="0.3">
      <c r="A27">
        <v>600</v>
      </c>
      <c r="B27">
        <v>1984</v>
      </c>
      <c r="C27" s="19">
        <v>30946</v>
      </c>
      <c r="D27">
        <v>701.12</v>
      </c>
      <c r="E27" s="18">
        <f t="shared" si="0"/>
        <v>265</v>
      </c>
      <c r="F27">
        <f t="shared" si="1"/>
        <v>366</v>
      </c>
      <c r="G27">
        <f t="shared" si="2"/>
        <v>4.5493008371655472</v>
      </c>
      <c r="H27">
        <f t="shared" si="3"/>
        <v>-0.16236614133076413</v>
      </c>
      <c r="I27">
        <f t="shared" si="4"/>
        <v>-0.98673057931198138</v>
      </c>
    </row>
    <row r="28" spans="1:9" x14ac:dyDescent="0.3">
      <c r="A28">
        <v>612</v>
      </c>
      <c r="B28">
        <v>1985</v>
      </c>
      <c r="C28" s="19">
        <v>31261</v>
      </c>
      <c r="D28">
        <v>125.96</v>
      </c>
      <c r="E28" s="18">
        <f t="shared" si="0"/>
        <v>214</v>
      </c>
      <c r="F28">
        <f t="shared" si="1"/>
        <v>365</v>
      </c>
      <c r="G28">
        <f t="shared" si="2"/>
        <v>3.6838401527025515</v>
      </c>
      <c r="H28">
        <f t="shared" si="3"/>
        <v>-0.85655099590100392</v>
      </c>
      <c r="I28">
        <f t="shared" si="4"/>
        <v>-0.51606239101585227</v>
      </c>
    </row>
    <row r="29" spans="1:9" x14ac:dyDescent="0.3">
      <c r="A29">
        <v>623</v>
      </c>
      <c r="B29">
        <v>1986</v>
      </c>
      <c r="C29" s="19">
        <v>31490</v>
      </c>
      <c r="D29">
        <v>919.58</v>
      </c>
      <c r="E29" s="18">
        <f t="shared" si="0"/>
        <v>78</v>
      </c>
      <c r="F29">
        <f t="shared" si="1"/>
        <v>365</v>
      </c>
      <c r="G29">
        <f t="shared" si="2"/>
        <v>1.342708093041117</v>
      </c>
      <c r="H29">
        <f t="shared" si="3"/>
        <v>0.22611568550828828</v>
      </c>
      <c r="I29">
        <f t="shared" si="4"/>
        <v>0.9741004551724205</v>
      </c>
    </row>
    <row r="30" spans="1:9" x14ac:dyDescent="0.3">
      <c r="A30">
        <v>645</v>
      </c>
      <c r="B30">
        <v>1988</v>
      </c>
      <c r="C30" s="19">
        <v>32414</v>
      </c>
      <c r="D30">
        <v>389.5</v>
      </c>
      <c r="E30" s="18">
        <f t="shared" si="0"/>
        <v>272</v>
      </c>
      <c r="F30">
        <f t="shared" si="1"/>
        <v>366</v>
      </c>
      <c r="G30">
        <f t="shared" si="2"/>
        <v>4.6694710479585995</v>
      </c>
      <c r="H30">
        <f t="shared" si="3"/>
        <v>-4.2904758199554721E-2</v>
      </c>
      <c r="I30">
        <f t="shared" si="4"/>
        <v>-0.99907916689511533</v>
      </c>
    </row>
    <row r="31" spans="1:9" x14ac:dyDescent="0.3">
      <c r="A31">
        <v>657</v>
      </c>
      <c r="B31">
        <v>1989</v>
      </c>
      <c r="C31" s="19">
        <v>32777</v>
      </c>
      <c r="D31">
        <v>355.47</v>
      </c>
      <c r="E31" s="18">
        <f t="shared" si="0"/>
        <v>269</v>
      </c>
      <c r="F31">
        <f t="shared" si="1"/>
        <v>365</v>
      </c>
      <c r="G31">
        <f t="shared" si="2"/>
        <v>4.6306215003597497</v>
      </c>
      <c r="H31">
        <f t="shared" si="3"/>
        <v>-8.1676395330422882E-2</v>
      </c>
      <c r="I31">
        <f t="shared" si="4"/>
        <v>-0.99665890175417005</v>
      </c>
    </row>
    <row r="32" spans="1:9" x14ac:dyDescent="0.3">
      <c r="A32">
        <v>669</v>
      </c>
      <c r="B32">
        <v>1990</v>
      </c>
      <c r="C32" s="19">
        <v>33140</v>
      </c>
      <c r="D32">
        <v>551.27</v>
      </c>
      <c r="E32" s="18">
        <f t="shared" si="0"/>
        <v>267</v>
      </c>
      <c r="F32">
        <f t="shared" si="1"/>
        <v>365</v>
      </c>
      <c r="G32">
        <f t="shared" si="2"/>
        <v>4.59619308771767</v>
      </c>
      <c r="H32">
        <f t="shared" si="3"/>
        <v>-0.11593459959550066</v>
      </c>
      <c r="I32">
        <f t="shared" si="4"/>
        <v>-0.99325684926741431</v>
      </c>
    </row>
    <row r="33" spans="1:9" x14ac:dyDescent="0.3">
      <c r="A33">
        <v>681</v>
      </c>
      <c r="B33">
        <v>1991</v>
      </c>
      <c r="C33" s="19">
        <v>33419</v>
      </c>
      <c r="D33">
        <v>204.86</v>
      </c>
      <c r="E33" s="18">
        <f t="shared" si="0"/>
        <v>181</v>
      </c>
      <c r="F33">
        <f t="shared" si="1"/>
        <v>365</v>
      </c>
      <c r="G33">
        <f t="shared" si="2"/>
        <v>3.1157713441082331</v>
      </c>
      <c r="H33">
        <f t="shared" si="3"/>
        <v>-0.99966664851051124</v>
      </c>
      <c r="I33">
        <f t="shared" si="4"/>
        <v>2.5818440227133081E-2</v>
      </c>
    </row>
    <row r="34" spans="1:9" x14ac:dyDescent="0.3">
      <c r="A34">
        <v>693</v>
      </c>
      <c r="B34">
        <v>1992</v>
      </c>
      <c r="C34" s="19">
        <v>33709</v>
      </c>
      <c r="D34">
        <v>509.72</v>
      </c>
      <c r="E34" s="18">
        <f t="shared" si="0"/>
        <v>106</v>
      </c>
      <c r="F34">
        <f t="shared" si="1"/>
        <v>366</v>
      </c>
      <c r="G34">
        <f t="shared" si="2"/>
        <v>1.819720334866219</v>
      </c>
      <c r="H34">
        <f t="shared" si="3"/>
        <v>-0.2463612742933147</v>
      </c>
      <c r="I34">
        <f t="shared" si="4"/>
        <v>0.96917806543925367</v>
      </c>
    </row>
    <row r="35" spans="1:9" x14ac:dyDescent="0.3">
      <c r="A35">
        <v>705</v>
      </c>
      <c r="B35">
        <v>1993</v>
      </c>
      <c r="C35" s="19">
        <v>34291</v>
      </c>
      <c r="D35">
        <v>635.03</v>
      </c>
      <c r="E35" s="18">
        <f t="shared" si="0"/>
        <v>322</v>
      </c>
      <c r="F35">
        <f t="shared" si="1"/>
        <v>365</v>
      </c>
      <c r="G35">
        <f t="shared" si="2"/>
        <v>5.5429744353748678</v>
      </c>
      <c r="H35">
        <f t="shared" si="3"/>
        <v>0.73832635400310631</v>
      </c>
      <c r="I35">
        <f t="shared" si="4"/>
        <v>-0.67444361883294568</v>
      </c>
    </row>
    <row r="36" spans="1:9" x14ac:dyDescent="0.3">
      <c r="A36">
        <v>742</v>
      </c>
      <c r="B36">
        <v>1997</v>
      </c>
      <c r="C36" s="19">
        <v>35719</v>
      </c>
      <c r="D36">
        <v>1014.63</v>
      </c>
      <c r="E36" s="18">
        <f t="shared" si="0"/>
        <v>289</v>
      </c>
      <c r="F36">
        <f t="shared" si="1"/>
        <v>365</v>
      </c>
      <c r="G36">
        <f t="shared" si="2"/>
        <v>4.9749056267805489</v>
      </c>
      <c r="H36">
        <f t="shared" si="3"/>
        <v>0.25951179706979943</v>
      </c>
      <c r="I36">
        <f t="shared" si="4"/>
        <v>-0.965739937654855</v>
      </c>
    </row>
    <row r="37" spans="1:9" x14ac:dyDescent="0.3">
      <c r="A37">
        <v>754</v>
      </c>
      <c r="B37">
        <v>1998</v>
      </c>
      <c r="C37" s="19">
        <v>35902</v>
      </c>
      <c r="D37">
        <v>1150.0899999999999</v>
      </c>
      <c r="E37" s="18">
        <f t="shared" si="0"/>
        <v>107</v>
      </c>
      <c r="F37">
        <f t="shared" si="1"/>
        <v>365</v>
      </c>
      <c r="G37">
        <f t="shared" si="2"/>
        <v>1.8419200763512757</v>
      </c>
      <c r="H37">
        <f t="shared" si="3"/>
        <v>-0.26781430516217397</v>
      </c>
      <c r="I37">
        <f t="shared" si="4"/>
        <v>0.96347054856414882</v>
      </c>
    </row>
    <row r="38" spans="1:9" x14ac:dyDescent="0.3">
      <c r="A38">
        <v>766</v>
      </c>
      <c r="B38">
        <v>1999</v>
      </c>
      <c r="C38" s="19">
        <v>36311</v>
      </c>
      <c r="D38">
        <v>487.7</v>
      </c>
      <c r="E38" s="18">
        <f t="shared" si="0"/>
        <v>151</v>
      </c>
      <c r="F38">
        <f t="shared" si="1"/>
        <v>365</v>
      </c>
      <c r="G38">
        <f t="shared" si="2"/>
        <v>2.5993451544770343</v>
      </c>
      <c r="H38">
        <f t="shared" si="3"/>
        <v>-0.85655099590100359</v>
      </c>
      <c r="I38">
        <f t="shared" si="4"/>
        <v>0.51606239101585283</v>
      </c>
    </row>
    <row r="39" spans="1:9" x14ac:dyDescent="0.3">
      <c r="A39">
        <v>778</v>
      </c>
      <c r="B39">
        <v>2000</v>
      </c>
      <c r="C39" s="19">
        <v>36687</v>
      </c>
      <c r="D39">
        <v>449.9</v>
      </c>
      <c r="E39" s="18">
        <f t="shared" si="0"/>
        <v>162</v>
      </c>
      <c r="F39">
        <f t="shared" si="1"/>
        <v>366</v>
      </c>
      <c r="G39">
        <f t="shared" si="2"/>
        <v>2.7810820212106364</v>
      </c>
      <c r="H39">
        <f t="shared" si="3"/>
        <v>-0.93571681904049353</v>
      </c>
      <c r="I39">
        <f t="shared" si="4"/>
        <v>0.35275208654909501</v>
      </c>
    </row>
    <row r="40" spans="1:9" x14ac:dyDescent="0.3">
      <c r="A40">
        <v>790</v>
      </c>
      <c r="B40">
        <v>2001</v>
      </c>
      <c r="C40" s="19">
        <v>36902</v>
      </c>
      <c r="D40">
        <v>325.87</v>
      </c>
      <c r="E40" s="18">
        <f t="shared" si="0"/>
        <v>11</v>
      </c>
      <c r="F40">
        <f t="shared" si="1"/>
        <v>365</v>
      </c>
      <c r="G40">
        <f t="shared" si="2"/>
        <v>0.18935626953143958</v>
      </c>
      <c r="H40">
        <f t="shared" si="3"/>
        <v>0.98212560586800057</v>
      </c>
      <c r="I40">
        <f t="shared" si="4"/>
        <v>0.18822670984324422</v>
      </c>
    </row>
    <row r="41" spans="1:9" x14ac:dyDescent="0.3">
      <c r="A41">
        <v>802</v>
      </c>
      <c r="B41">
        <v>2002</v>
      </c>
      <c r="C41" s="19">
        <v>37540</v>
      </c>
      <c r="D41">
        <v>803.62</v>
      </c>
      <c r="E41" s="18">
        <f t="shared" si="0"/>
        <v>284</v>
      </c>
      <c r="F41">
        <f t="shared" si="1"/>
        <v>365</v>
      </c>
      <c r="G41">
        <f t="shared" si="2"/>
        <v>4.8888345951753491</v>
      </c>
      <c r="H41">
        <f t="shared" si="3"/>
        <v>0.17553149042142777</v>
      </c>
      <c r="I41">
        <f t="shared" si="4"/>
        <v>-0.98447381675209233</v>
      </c>
    </row>
    <row r="42" spans="1:9" x14ac:dyDescent="0.3">
      <c r="A42">
        <v>814</v>
      </c>
      <c r="B42">
        <v>2003</v>
      </c>
      <c r="C42" s="19">
        <v>37742</v>
      </c>
      <c r="D42">
        <v>974.77</v>
      </c>
      <c r="E42" s="18">
        <f t="shared" si="0"/>
        <v>121</v>
      </c>
      <c r="F42">
        <f t="shared" si="1"/>
        <v>365</v>
      </c>
      <c r="G42">
        <f t="shared" si="2"/>
        <v>2.0829189648458355</v>
      </c>
      <c r="H42">
        <f t="shared" si="3"/>
        <v>-0.49002866642905923</v>
      </c>
      <c r="I42">
        <f t="shared" si="4"/>
        <v>0.87170631870932191</v>
      </c>
    </row>
    <row r="43" spans="1:9" x14ac:dyDescent="0.3">
      <c r="A43">
        <v>826</v>
      </c>
      <c r="B43">
        <v>2004</v>
      </c>
      <c r="C43" s="19">
        <v>38303</v>
      </c>
      <c r="D43">
        <v>175.89</v>
      </c>
      <c r="E43" s="18">
        <f t="shared" si="0"/>
        <v>317</v>
      </c>
      <c r="F43">
        <f t="shared" si="1"/>
        <v>366</v>
      </c>
      <c r="G43">
        <f t="shared" si="2"/>
        <v>5.4419938316282206</v>
      </c>
      <c r="H43">
        <f t="shared" si="3"/>
        <v>0.66657512820956277</v>
      </c>
      <c r="I43">
        <f t="shared" si="4"/>
        <v>-0.74543785686830055</v>
      </c>
    </row>
    <row r="44" spans="1:9" x14ac:dyDescent="0.3">
      <c r="A44">
        <v>838</v>
      </c>
      <c r="B44">
        <v>2005</v>
      </c>
      <c r="C44" s="19">
        <v>38632</v>
      </c>
      <c r="D44">
        <v>585.35</v>
      </c>
      <c r="E44" s="18">
        <f t="shared" si="0"/>
        <v>280</v>
      </c>
      <c r="F44">
        <f t="shared" si="1"/>
        <v>365</v>
      </c>
      <c r="G44">
        <f t="shared" si="2"/>
        <v>4.8199777698911888</v>
      </c>
      <c r="H44">
        <f t="shared" si="3"/>
        <v>0.10738134666416217</v>
      </c>
      <c r="I44">
        <f t="shared" si="4"/>
        <v>-0.99421790689395206</v>
      </c>
    </row>
    <row r="45" spans="1:9" x14ac:dyDescent="0.3">
      <c r="A45">
        <v>10</v>
      </c>
      <c r="B45">
        <v>2007</v>
      </c>
      <c r="C45" s="19">
        <v>39352</v>
      </c>
      <c r="D45">
        <v>610.5</v>
      </c>
      <c r="E45" s="18">
        <f t="shared" si="0"/>
        <v>270</v>
      </c>
      <c r="F45">
        <f t="shared" si="1"/>
        <v>365</v>
      </c>
      <c r="G45">
        <f t="shared" si="2"/>
        <v>4.6478357066807892</v>
      </c>
      <c r="H45">
        <f t="shared" si="3"/>
        <v>-6.4508449449317135E-2</v>
      </c>
      <c r="I45">
        <f t="shared" si="4"/>
        <v>-0.99791716086539217</v>
      </c>
    </row>
    <row r="46" spans="1:9" x14ac:dyDescent="0.3">
      <c r="A46">
        <v>33</v>
      </c>
      <c r="B46">
        <v>2009</v>
      </c>
      <c r="C46" s="19">
        <v>40141</v>
      </c>
      <c r="D46">
        <v>278.2</v>
      </c>
      <c r="E46" s="18">
        <f t="shared" si="0"/>
        <v>328</v>
      </c>
      <c r="F46">
        <f t="shared" si="1"/>
        <v>365</v>
      </c>
      <c r="G46">
        <f t="shared" si="2"/>
        <v>5.646259673301107</v>
      </c>
      <c r="H46">
        <f t="shared" si="3"/>
        <v>0.80392796183282078</v>
      </c>
      <c r="I46">
        <f t="shared" si="4"/>
        <v>-0.59472668696076403</v>
      </c>
    </row>
    <row r="47" spans="1:9" x14ac:dyDescent="0.3">
      <c r="A47">
        <v>44</v>
      </c>
      <c r="B47">
        <v>2010</v>
      </c>
      <c r="C47" s="19">
        <v>40197</v>
      </c>
      <c r="D47">
        <v>676.6</v>
      </c>
      <c r="E47" s="18">
        <f t="shared" si="0"/>
        <v>19</v>
      </c>
      <c r="F47">
        <f t="shared" si="1"/>
        <v>365</v>
      </c>
      <c r="G47">
        <f t="shared" si="2"/>
        <v>0.32706992009975927</v>
      </c>
      <c r="H47">
        <f t="shared" si="3"/>
        <v>0.9469877530760753</v>
      </c>
      <c r="I47">
        <f t="shared" si="4"/>
        <v>0.32126966169236443</v>
      </c>
    </row>
    <row r="48" spans="1:9" x14ac:dyDescent="0.3">
      <c r="A48">
        <v>56</v>
      </c>
      <c r="B48">
        <v>2011</v>
      </c>
      <c r="C48" s="19">
        <v>40583</v>
      </c>
      <c r="D48">
        <v>148</v>
      </c>
      <c r="E48" s="18">
        <f t="shared" ref="E48:E52" si="5">C48-DATE(YEAR(C48),1,0)</f>
        <v>40</v>
      </c>
      <c r="F48">
        <f t="shared" ref="F48:F52" si="6">DATE(YEAR(C48)+1,1,1)-DATE(YEAR(C48),1,1)</f>
        <v>365</v>
      </c>
      <c r="G48">
        <f t="shared" ref="G48:G52" si="7">E48*(2*PI()/F48)</f>
        <v>0.68856825284159839</v>
      </c>
      <c r="H48">
        <f t="shared" ref="H48:H52" si="8">COS(G48)</f>
        <v>0.77215658449916436</v>
      </c>
      <c r="I48">
        <f t="shared" ref="I48:I52" si="9">SIN(G48)</f>
        <v>0.63543230089017733</v>
      </c>
    </row>
    <row r="49" spans="1:12" x14ac:dyDescent="0.3">
      <c r="A49">
        <v>68</v>
      </c>
      <c r="B49">
        <v>2012</v>
      </c>
      <c r="C49" s="19">
        <v>41267</v>
      </c>
      <c r="D49">
        <v>540</v>
      </c>
      <c r="E49" s="18">
        <f t="shared" si="5"/>
        <v>359</v>
      </c>
      <c r="F49">
        <f t="shared" si="6"/>
        <v>366</v>
      </c>
      <c r="G49">
        <f t="shared" si="7"/>
        <v>6.163015096386534</v>
      </c>
      <c r="H49">
        <f t="shared" si="8"/>
        <v>0.99278824516254005</v>
      </c>
      <c r="I49">
        <f t="shared" si="9"/>
        <v>-0.1198811922992275</v>
      </c>
    </row>
    <row r="50" spans="1:12" x14ac:dyDescent="0.3">
      <c r="A50">
        <v>80</v>
      </c>
      <c r="B50">
        <v>2013</v>
      </c>
      <c r="C50" s="19">
        <v>41282</v>
      </c>
      <c r="D50">
        <v>540</v>
      </c>
      <c r="E50" s="18">
        <f t="shared" si="5"/>
        <v>8</v>
      </c>
      <c r="F50">
        <f t="shared" si="6"/>
        <v>365</v>
      </c>
      <c r="G50">
        <f t="shared" si="7"/>
        <v>0.13771365056831969</v>
      </c>
      <c r="H50">
        <f t="shared" si="8"/>
        <v>0.99053245213222285</v>
      </c>
      <c r="I50">
        <f t="shared" si="9"/>
        <v>0.13727877211326478</v>
      </c>
    </row>
    <row r="51" spans="1:12" x14ac:dyDescent="0.3">
      <c r="A51">
        <v>92</v>
      </c>
      <c r="B51">
        <v>2014</v>
      </c>
      <c r="C51" s="19">
        <v>42002</v>
      </c>
      <c r="D51">
        <v>685</v>
      </c>
      <c r="E51" s="18">
        <f t="shared" si="5"/>
        <v>363</v>
      </c>
      <c r="F51">
        <f t="shared" si="6"/>
        <v>365</v>
      </c>
      <c r="G51">
        <f t="shared" si="7"/>
        <v>6.2487568945375056</v>
      </c>
      <c r="H51">
        <f t="shared" si="8"/>
        <v>0.9994074007397048</v>
      </c>
      <c r="I51">
        <f t="shared" si="9"/>
        <v>-3.4421611622746692E-2</v>
      </c>
    </row>
    <row r="52" spans="1:12" x14ac:dyDescent="0.3">
      <c r="A52">
        <v>104</v>
      </c>
      <c r="B52">
        <v>2015</v>
      </c>
      <c r="C52" s="19">
        <v>42287</v>
      </c>
      <c r="D52">
        <v>1572.6</v>
      </c>
      <c r="E52" s="18">
        <f t="shared" si="5"/>
        <v>283</v>
      </c>
      <c r="F52">
        <f t="shared" si="6"/>
        <v>365</v>
      </c>
      <c r="G52">
        <f t="shared" si="7"/>
        <v>4.8716203888543088</v>
      </c>
      <c r="H52">
        <f t="shared" si="8"/>
        <v>0.15855938510313386</v>
      </c>
      <c r="I52">
        <f t="shared" si="9"/>
        <v>-0.98734944239398648</v>
      </c>
    </row>
    <row r="53" spans="1:12" ht="15" thickBot="1" x14ac:dyDescent="0.35"/>
    <row r="54" spans="1:12" ht="15" thickBot="1" x14ac:dyDescent="0.35">
      <c r="H54" s="20"/>
      <c r="I54" s="21"/>
      <c r="J54" s="22"/>
      <c r="K54" s="23"/>
      <c r="L54" s="24"/>
    </row>
    <row r="55" spans="1:12" ht="15" thickBot="1" x14ac:dyDescent="0.35">
      <c r="G55" s="22"/>
      <c r="H55" s="25"/>
      <c r="I55" s="26"/>
      <c r="J55" s="25"/>
      <c r="K55" s="27"/>
      <c r="L55" s="27"/>
    </row>
    <row r="60" spans="1:12" x14ac:dyDescent="0.3">
      <c r="J60" s="28"/>
    </row>
    <row r="61" spans="1:12" x14ac:dyDescent="0.3">
      <c r="J61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6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1943</v>
      </c>
      <c r="B2" s="2">
        <v>45.71</v>
      </c>
    </row>
    <row r="3" spans="1:2" x14ac:dyDescent="0.3">
      <c r="A3" s="18">
        <v>1944</v>
      </c>
      <c r="B3" s="2">
        <v>52.09</v>
      </c>
    </row>
    <row r="4" spans="1:2" x14ac:dyDescent="0.3">
      <c r="A4" s="18">
        <v>1945</v>
      </c>
      <c r="B4" s="2">
        <v>53.29</v>
      </c>
    </row>
    <row r="5" spans="1:2" x14ac:dyDescent="0.3">
      <c r="A5" s="18">
        <v>1948</v>
      </c>
      <c r="B5" s="2">
        <v>76.09</v>
      </c>
    </row>
    <row r="6" spans="1:2" x14ac:dyDescent="0.3">
      <c r="A6" s="18">
        <v>1949</v>
      </c>
      <c r="B6" s="2">
        <v>39.520000000000003</v>
      </c>
    </row>
    <row r="7" spans="1:2" x14ac:dyDescent="0.3">
      <c r="A7" s="18">
        <v>1950</v>
      </c>
      <c r="B7" s="2">
        <v>50.1</v>
      </c>
    </row>
    <row r="8" spans="1:2" x14ac:dyDescent="0.3">
      <c r="A8" s="18">
        <v>1951</v>
      </c>
      <c r="B8" s="2">
        <v>43.64</v>
      </c>
    </row>
    <row r="9" spans="1:2" x14ac:dyDescent="0.3">
      <c r="A9" s="18">
        <v>1952</v>
      </c>
      <c r="B9" s="2">
        <v>42.85</v>
      </c>
    </row>
    <row r="10" spans="1:2" x14ac:dyDescent="0.3">
      <c r="A10" s="18">
        <v>1953</v>
      </c>
      <c r="B10" s="2">
        <v>51.74</v>
      </c>
    </row>
    <row r="11" spans="1:2" x14ac:dyDescent="0.3">
      <c r="A11" s="18">
        <v>1954</v>
      </c>
      <c r="B11" s="2">
        <v>61.77</v>
      </c>
    </row>
    <row r="12" spans="1:2" x14ac:dyDescent="0.3">
      <c r="A12" s="18">
        <v>1955</v>
      </c>
      <c r="B12" s="2">
        <v>55.9</v>
      </c>
    </row>
    <row r="13" spans="1:2" x14ac:dyDescent="0.3">
      <c r="A13" s="18">
        <v>1956</v>
      </c>
      <c r="B13" s="2">
        <v>45.4</v>
      </c>
    </row>
    <row r="14" spans="1:2" x14ac:dyDescent="0.3">
      <c r="A14" s="18">
        <v>1957</v>
      </c>
      <c r="B14" s="2">
        <v>36.58</v>
      </c>
    </row>
    <row r="15" spans="1:2" x14ac:dyDescent="0.3">
      <c r="A15" s="18">
        <v>1958</v>
      </c>
      <c r="B15" s="2">
        <v>58.22</v>
      </c>
    </row>
    <row r="16" spans="1:2" x14ac:dyDescent="0.3">
      <c r="A16" s="18">
        <v>1959</v>
      </c>
      <c r="B16" s="2">
        <v>76.83</v>
      </c>
    </row>
    <row r="17" spans="1:2" x14ac:dyDescent="0.3">
      <c r="A17" s="18">
        <v>1960</v>
      </c>
      <c r="B17" s="2">
        <v>45.1</v>
      </c>
    </row>
    <row r="18" spans="1:2" x14ac:dyDescent="0.3">
      <c r="A18" s="18">
        <v>1961</v>
      </c>
      <c r="B18" s="2">
        <v>78.400000000000006</v>
      </c>
    </row>
    <row r="19" spans="1:2" x14ac:dyDescent="0.3">
      <c r="A19" s="18">
        <v>1962</v>
      </c>
      <c r="B19" s="2">
        <v>38.619999999999997</v>
      </c>
    </row>
    <row r="20" spans="1:2" x14ac:dyDescent="0.3">
      <c r="A20" s="18">
        <v>1963</v>
      </c>
      <c r="B20" s="2">
        <v>47.66</v>
      </c>
    </row>
    <row r="21" spans="1:2" x14ac:dyDescent="0.3">
      <c r="A21" s="18">
        <v>1964</v>
      </c>
      <c r="B21" s="2">
        <v>38.6</v>
      </c>
    </row>
    <row r="22" spans="1:2" x14ac:dyDescent="0.3">
      <c r="A22" s="18">
        <v>1965</v>
      </c>
      <c r="B22" s="2">
        <v>52.81</v>
      </c>
    </row>
    <row r="23" spans="1:2" x14ac:dyDescent="0.3">
      <c r="A23" s="18">
        <v>1966</v>
      </c>
      <c r="B23" s="2">
        <v>77.39</v>
      </c>
    </row>
    <row r="24" spans="1:2" x14ac:dyDescent="0.3">
      <c r="A24" s="18">
        <v>1967</v>
      </c>
      <c r="B24" s="2">
        <v>59.41</v>
      </c>
    </row>
    <row r="25" spans="1:2" x14ac:dyDescent="0.3">
      <c r="A25" s="18">
        <v>1968</v>
      </c>
      <c r="B25" s="2">
        <v>33.76</v>
      </c>
    </row>
    <row r="26" spans="1:2" x14ac:dyDescent="0.3">
      <c r="A26" s="18">
        <v>1969</v>
      </c>
      <c r="B26" s="2">
        <v>49.81</v>
      </c>
    </row>
    <row r="27" spans="1:2" x14ac:dyDescent="0.3">
      <c r="A27" s="18">
        <v>1970</v>
      </c>
      <c r="B27" s="2">
        <v>55.61</v>
      </c>
    </row>
    <row r="28" spans="1:2" x14ac:dyDescent="0.3">
      <c r="A28" s="18">
        <v>1971</v>
      </c>
      <c r="B28" s="2">
        <v>46.16</v>
      </c>
    </row>
    <row r="29" spans="1:2" x14ac:dyDescent="0.3">
      <c r="A29" s="18">
        <v>1972</v>
      </c>
      <c r="B29" s="2">
        <v>85.98</v>
      </c>
    </row>
    <row r="30" spans="1:2" x14ac:dyDescent="0.3">
      <c r="A30" s="18">
        <v>1973</v>
      </c>
      <c r="B30" s="2">
        <v>88.11</v>
      </c>
    </row>
    <row r="31" spans="1:2" x14ac:dyDescent="0.3">
      <c r="A31" s="18">
        <v>1974</v>
      </c>
      <c r="B31" s="2">
        <v>38.78</v>
      </c>
    </row>
    <row r="32" spans="1:2" x14ac:dyDescent="0.3">
      <c r="A32" s="18">
        <v>1975</v>
      </c>
      <c r="B32" s="2">
        <v>59.31</v>
      </c>
    </row>
    <row r="33" spans="1:2" x14ac:dyDescent="0.3">
      <c r="A33" s="18">
        <v>1976</v>
      </c>
      <c r="B33" s="2">
        <v>59.03</v>
      </c>
    </row>
    <row r="34" spans="1:2" x14ac:dyDescent="0.3">
      <c r="A34" s="18">
        <v>1977</v>
      </c>
      <c r="B34" s="2">
        <v>60.47</v>
      </c>
    </row>
    <row r="35" spans="1:2" x14ac:dyDescent="0.3">
      <c r="A35" s="18">
        <v>1978</v>
      </c>
      <c r="B35" s="2">
        <v>52.67</v>
      </c>
    </row>
    <row r="36" spans="1:2" x14ac:dyDescent="0.3">
      <c r="A36" s="18">
        <v>1979</v>
      </c>
      <c r="B36" s="2">
        <v>70.05</v>
      </c>
    </row>
    <row r="37" spans="1:2" x14ac:dyDescent="0.3">
      <c r="A37" s="18">
        <v>1980</v>
      </c>
      <c r="B37" s="2">
        <v>50.49</v>
      </c>
    </row>
    <row r="38" spans="1:2" x14ac:dyDescent="0.3">
      <c r="A38" s="18">
        <v>1981</v>
      </c>
      <c r="B38" s="2">
        <v>34.65</v>
      </c>
    </row>
    <row r="39" spans="1:2" x14ac:dyDescent="0.3">
      <c r="A39" s="18">
        <v>1982</v>
      </c>
      <c r="B39" s="2">
        <v>82.44</v>
      </c>
    </row>
    <row r="40" spans="1:2" x14ac:dyDescent="0.3">
      <c r="A40" s="18">
        <v>1983</v>
      </c>
      <c r="B40" s="2">
        <v>80.66</v>
      </c>
    </row>
    <row r="41" spans="1:2" x14ac:dyDescent="0.3">
      <c r="A41" s="18">
        <v>1984</v>
      </c>
      <c r="B41" s="2">
        <v>101.23</v>
      </c>
    </row>
    <row r="42" spans="1:2" x14ac:dyDescent="0.3">
      <c r="A42" s="18">
        <v>1985</v>
      </c>
      <c r="B42" s="2">
        <v>78.650000000000006</v>
      </c>
    </row>
    <row r="43" spans="1:2" x14ac:dyDescent="0.3">
      <c r="A43" s="18">
        <v>1986</v>
      </c>
      <c r="B43" s="2">
        <v>114.61</v>
      </c>
    </row>
    <row r="44" spans="1:2" x14ac:dyDescent="0.3">
      <c r="A44" s="18">
        <v>1988</v>
      </c>
      <c r="B44" s="2">
        <v>48.95</v>
      </c>
    </row>
    <row r="45" spans="1:2" x14ac:dyDescent="0.3">
      <c r="A45" s="18">
        <v>1989</v>
      </c>
      <c r="B45" s="2">
        <v>46.58</v>
      </c>
    </row>
    <row r="46" spans="1:2" x14ac:dyDescent="0.3">
      <c r="A46" s="18">
        <v>1990</v>
      </c>
      <c r="B46" s="2">
        <v>75.209999999999994</v>
      </c>
    </row>
    <row r="47" spans="1:2" x14ac:dyDescent="0.3">
      <c r="A47" s="18">
        <v>1991</v>
      </c>
      <c r="B47" s="2">
        <v>35.92</v>
      </c>
    </row>
    <row r="48" spans="1:2" x14ac:dyDescent="0.3">
      <c r="A48" s="18">
        <v>1992</v>
      </c>
      <c r="B48" s="2">
        <v>55.73</v>
      </c>
    </row>
    <row r="49" spans="1:2" x14ac:dyDescent="0.3">
      <c r="A49" s="18">
        <v>1993</v>
      </c>
      <c r="B49" s="2">
        <v>66.06</v>
      </c>
    </row>
    <row r="50" spans="1:2" x14ac:dyDescent="0.3">
      <c r="A50" s="18">
        <v>1997</v>
      </c>
      <c r="B50" s="2">
        <v>82.11</v>
      </c>
    </row>
    <row r="51" spans="1:2" x14ac:dyDescent="0.3">
      <c r="A51" s="18">
        <v>1998</v>
      </c>
      <c r="B51" s="2">
        <v>114.23</v>
      </c>
    </row>
    <row r="52" spans="1:2" x14ac:dyDescent="0.3">
      <c r="A52" s="18">
        <v>1999</v>
      </c>
      <c r="B52" s="2">
        <v>58.33</v>
      </c>
    </row>
    <row r="53" spans="1:2" x14ac:dyDescent="0.3">
      <c r="A53" s="18">
        <v>2000</v>
      </c>
      <c r="B53" s="2">
        <v>73.05</v>
      </c>
    </row>
    <row r="54" spans="1:2" x14ac:dyDescent="0.3">
      <c r="A54" s="18">
        <v>2001</v>
      </c>
      <c r="B54" s="2">
        <v>76.430000000000007</v>
      </c>
    </row>
    <row r="55" spans="1:2" x14ac:dyDescent="0.3">
      <c r="A55" s="18">
        <v>2002</v>
      </c>
      <c r="B55" s="2">
        <v>114.8</v>
      </c>
    </row>
    <row r="56" spans="1:2" x14ac:dyDescent="0.3">
      <c r="A56" s="18">
        <v>2003</v>
      </c>
      <c r="B56" s="2">
        <v>98.13</v>
      </c>
    </row>
    <row r="57" spans="1:2" x14ac:dyDescent="0.3">
      <c r="A57" s="18">
        <v>2004</v>
      </c>
      <c r="B57" s="2">
        <v>39.28</v>
      </c>
    </row>
    <row r="58" spans="1:2" x14ac:dyDescent="0.3">
      <c r="A58" s="18">
        <v>2005</v>
      </c>
      <c r="B58" s="2">
        <v>68.27</v>
      </c>
    </row>
    <row r="59" spans="1:2" x14ac:dyDescent="0.3">
      <c r="A59" s="18">
        <v>2007</v>
      </c>
      <c r="B59" s="2">
        <v>65.8</v>
      </c>
    </row>
    <row r="60" spans="1:2" x14ac:dyDescent="0.3">
      <c r="A60" s="18">
        <v>2009</v>
      </c>
      <c r="B60" s="2">
        <v>69.89</v>
      </c>
    </row>
    <row r="61" spans="1:2" x14ac:dyDescent="0.3">
      <c r="A61" s="18">
        <v>2010</v>
      </c>
      <c r="B61" s="2">
        <v>73.02</v>
      </c>
    </row>
    <row r="62" spans="1:2" x14ac:dyDescent="0.3">
      <c r="A62" s="18">
        <v>2011</v>
      </c>
      <c r="B62" s="2">
        <v>38.61</v>
      </c>
    </row>
    <row r="63" spans="1:2" x14ac:dyDescent="0.3">
      <c r="A63" s="18">
        <v>2012</v>
      </c>
      <c r="B63" s="2">
        <v>42.65</v>
      </c>
    </row>
    <row r="64" spans="1:2" x14ac:dyDescent="0.3">
      <c r="A64" s="18">
        <v>2013</v>
      </c>
      <c r="B64" s="2">
        <v>66.88</v>
      </c>
    </row>
    <row r="65" spans="1:2" x14ac:dyDescent="0.3">
      <c r="A65" s="18">
        <v>2014</v>
      </c>
      <c r="B65" s="2">
        <v>70.34</v>
      </c>
    </row>
    <row r="66" spans="1:2" x14ac:dyDescent="0.3">
      <c r="A66" s="18">
        <v>2015</v>
      </c>
      <c r="B66" s="2">
        <v>99.05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1948</v>
      </c>
      <c r="B2" s="2">
        <v>76.09</v>
      </c>
    </row>
    <row r="3" spans="1:2" x14ac:dyDescent="0.3">
      <c r="A3" s="18">
        <v>1949</v>
      </c>
      <c r="B3" s="2">
        <v>39.520000000000003</v>
      </c>
    </row>
    <row r="4" spans="1:2" x14ac:dyDescent="0.3">
      <c r="A4" s="18">
        <v>1950</v>
      </c>
      <c r="B4" s="2">
        <v>50.1</v>
      </c>
    </row>
    <row r="5" spans="1:2" x14ac:dyDescent="0.3">
      <c r="A5" s="18">
        <v>1951</v>
      </c>
      <c r="B5" s="2">
        <v>43.64</v>
      </c>
    </row>
    <row r="6" spans="1:2" x14ac:dyDescent="0.3">
      <c r="A6" s="18">
        <v>1952</v>
      </c>
      <c r="B6" s="2">
        <v>42.85</v>
      </c>
    </row>
    <row r="7" spans="1:2" x14ac:dyDescent="0.3">
      <c r="A7" s="18">
        <v>1953</v>
      </c>
      <c r="B7" s="2">
        <v>51.74</v>
      </c>
    </row>
    <row r="8" spans="1:2" x14ac:dyDescent="0.3">
      <c r="A8" s="18">
        <v>1954</v>
      </c>
      <c r="B8" s="2">
        <v>61.77</v>
      </c>
    </row>
    <row r="9" spans="1:2" x14ac:dyDescent="0.3">
      <c r="A9" s="18">
        <v>1955</v>
      </c>
      <c r="B9" s="2">
        <v>55.9</v>
      </c>
    </row>
    <row r="10" spans="1:2" x14ac:dyDescent="0.3">
      <c r="A10" s="18">
        <v>1956</v>
      </c>
      <c r="B10" s="2">
        <v>45.4</v>
      </c>
    </row>
    <row r="11" spans="1:2" x14ac:dyDescent="0.3">
      <c r="A11" s="18">
        <v>1957</v>
      </c>
      <c r="B11" s="2">
        <v>36.58</v>
      </c>
    </row>
    <row r="12" spans="1:2" x14ac:dyDescent="0.3">
      <c r="A12" s="18">
        <v>1958</v>
      </c>
      <c r="B12" s="2">
        <v>58.22</v>
      </c>
    </row>
    <row r="13" spans="1:2" x14ac:dyDescent="0.3">
      <c r="A13" s="18">
        <v>1959</v>
      </c>
      <c r="B13" s="2">
        <v>76.83</v>
      </c>
    </row>
    <row r="14" spans="1:2" x14ac:dyDescent="0.3">
      <c r="A14" s="18">
        <v>1960</v>
      </c>
      <c r="B14" s="2">
        <v>45.1</v>
      </c>
    </row>
    <row r="15" spans="1:2" x14ac:dyDescent="0.3">
      <c r="A15" s="18">
        <v>1961</v>
      </c>
      <c r="B15" s="2">
        <v>78.400000000000006</v>
      </c>
    </row>
    <row r="16" spans="1:2" x14ac:dyDescent="0.3">
      <c r="A16" s="18">
        <v>1962</v>
      </c>
      <c r="B16" s="2">
        <v>38.619999999999997</v>
      </c>
    </row>
    <row r="17" spans="1:2" x14ac:dyDescent="0.3">
      <c r="A17" s="18">
        <v>1963</v>
      </c>
      <c r="B17" s="2">
        <v>47.66</v>
      </c>
    </row>
    <row r="18" spans="1:2" x14ac:dyDescent="0.3">
      <c r="A18" s="18">
        <v>1964</v>
      </c>
      <c r="B18" s="2">
        <v>38.6</v>
      </c>
    </row>
    <row r="19" spans="1:2" x14ac:dyDescent="0.3">
      <c r="A19" s="18">
        <v>1965</v>
      </c>
      <c r="B19" s="2">
        <v>52.81</v>
      </c>
    </row>
    <row r="20" spans="1:2" x14ac:dyDescent="0.3">
      <c r="A20" s="18">
        <v>1966</v>
      </c>
      <c r="B20" s="2">
        <v>77.39</v>
      </c>
    </row>
    <row r="21" spans="1:2" x14ac:dyDescent="0.3">
      <c r="A21" s="18">
        <v>1967</v>
      </c>
      <c r="B21" s="2">
        <v>59.41</v>
      </c>
    </row>
    <row r="22" spans="1:2" x14ac:dyDescent="0.3">
      <c r="A22" s="18">
        <v>1968</v>
      </c>
      <c r="B22" s="2">
        <v>33.76</v>
      </c>
    </row>
    <row r="23" spans="1:2" x14ac:dyDescent="0.3">
      <c r="A23" s="18">
        <v>1969</v>
      </c>
      <c r="B23" s="2">
        <v>49.81</v>
      </c>
    </row>
    <row r="24" spans="1:2" x14ac:dyDescent="0.3">
      <c r="A24" s="18">
        <v>1970</v>
      </c>
      <c r="B24" s="2">
        <v>55.61</v>
      </c>
    </row>
    <row r="25" spans="1:2" x14ac:dyDescent="0.3">
      <c r="A25" s="18">
        <v>1971</v>
      </c>
      <c r="B25" s="2">
        <v>46.16</v>
      </c>
    </row>
    <row r="26" spans="1:2" x14ac:dyDescent="0.3">
      <c r="A26" s="18">
        <v>1972</v>
      </c>
      <c r="B26" s="2">
        <v>85.98</v>
      </c>
    </row>
    <row r="27" spans="1:2" x14ac:dyDescent="0.3">
      <c r="A27" s="18">
        <v>1973</v>
      </c>
      <c r="B27" s="2">
        <v>88.11</v>
      </c>
    </row>
    <row r="28" spans="1:2" x14ac:dyDescent="0.3">
      <c r="A28" s="18">
        <v>1974</v>
      </c>
      <c r="B28" s="2">
        <v>38.78</v>
      </c>
    </row>
    <row r="29" spans="1:2" x14ac:dyDescent="0.3">
      <c r="A29" s="18">
        <v>1975</v>
      </c>
      <c r="B29" s="2">
        <v>59.31</v>
      </c>
    </row>
    <row r="30" spans="1:2" x14ac:dyDescent="0.3">
      <c r="A30" s="18">
        <v>1976</v>
      </c>
      <c r="B30" s="2">
        <v>59.03</v>
      </c>
    </row>
    <row r="31" spans="1:2" x14ac:dyDescent="0.3">
      <c r="A31" s="18">
        <v>1977</v>
      </c>
      <c r="B31" s="2">
        <v>60.47</v>
      </c>
    </row>
    <row r="32" spans="1:2" x14ac:dyDescent="0.3">
      <c r="A32" s="18">
        <v>1978</v>
      </c>
      <c r="B32" s="2">
        <v>52.67</v>
      </c>
    </row>
    <row r="33" spans="1:2" x14ac:dyDescent="0.3">
      <c r="A33" s="18">
        <v>1979</v>
      </c>
      <c r="B33" s="2">
        <v>70.05</v>
      </c>
    </row>
    <row r="34" spans="1:2" x14ac:dyDescent="0.3">
      <c r="A34" s="18">
        <v>1980</v>
      </c>
      <c r="B34" s="2">
        <v>50.49</v>
      </c>
    </row>
    <row r="35" spans="1:2" x14ac:dyDescent="0.3">
      <c r="A35" s="18">
        <v>1981</v>
      </c>
      <c r="B35" s="2">
        <v>34.65</v>
      </c>
    </row>
    <row r="36" spans="1:2" x14ac:dyDescent="0.3">
      <c r="A36" s="18">
        <v>1982</v>
      </c>
      <c r="B36" s="2">
        <v>82.44</v>
      </c>
    </row>
    <row r="37" spans="1:2" x14ac:dyDescent="0.3">
      <c r="A37" s="18">
        <v>1983</v>
      </c>
      <c r="B37" s="2">
        <v>80.66</v>
      </c>
    </row>
    <row r="38" spans="1:2" x14ac:dyDescent="0.3">
      <c r="A38" s="18">
        <v>1984</v>
      </c>
      <c r="B38" s="2">
        <v>101.23</v>
      </c>
    </row>
    <row r="39" spans="1:2" x14ac:dyDescent="0.3">
      <c r="A39" s="18">
        <v>1985</v>
      </c>
      <c r="B39" s="2">
        <v>78.650000000000006</v>
      </c>
    </row>
    <row r="40" spans="1:2" x14ac:dyDescent="0.3">
      <c r="A40" s="18">
        <v>1986</v>
      </c>
      <c r="B40" s="2">
        <v>114.61</v>
      </c>
    </row>
    <row r="41" spans="1:2" x14ac:dyDescent="0.3">
      <c r="A41" s="18">
        <v>1988</v>
      </c>
      <c r="B41" s="2">
        <v>48.95</v>
      </c>
    </row>
    <row r="42" spans="1:2" x14ac:dyDescent="0.3">
      <c r="A42" s="18">
        <v>1989</v>
      </c>
      <c r="B42" s="2">
        <v>46.58</v>
      </c>
    </row>
    <row r="43" spans="1:2" x14ac:dyDescent="0.3">
      <c r="A43" s="18">
        <v>1990</v>
      </c>
      <c r="B43" s="2">
        <v>75.209999999999994</v>
      </c>
    </row>
    <row r="44" spans="1:2" x14ac:dyDescent="0.3">
      <c r="A44" s="18">
        <v>1991</v>
      </c>
      <c r="B44" s="2">
        <v>35.92</v>
      </c>
    </row>
    <row r="45" spans="1:2" x14ac:dyDescent="0.3">
      <c r="A45" s="18">
        <v>1992</v>
      </c>
      <c r="B45" s="2">
        <v>55.73</v>
      </c>
    </row>
    <row r="46" spans="1:2" x14ac:dyDescent="0.3">
      <c r="A46" s="18">
        <v>1993</v>
      </c>
      <c r="B46" s="2">
        <v>66.06</v>
      </c>
    </row>
    <row r="47" spans="1:2" x14ac:dyDescent="0.3">
      <c r="A47" s="18">
        <v>1997</v>
      </c>
      <c r="B47" s="2">
        <v>82.11</v>
      </c>
    </row>
    <row r="48" spans="1:2" x14ac:dyDescent="0.3">
      <c r="A48" s="18">
        <v>1998</v>
      </c>
      <c r="B48" s="2">
        <v>114.23</v>
      </c>
    </row>
    <row r="49" spans="1:2" x14ac:dyDescent="0.3">
      <c r="A49" s="18">
        <v>1999</v>
      </c>
      <c r="B49" s="2">
        <v>58.33</v>
      </c>
    </row>
    <row r="50" spans="1:2" x14ac:dyDescent="0.3">
      <c r="A50" s="18">
        <v>2000</v>
      </c>
      <c r="B50" s="2">
        <v>73.05</v>
      </c>
    </row>
    <row r="51" spans="1:2" x14ac:dyDescent="0.3">
      <c r="A51" s="18">
        <v>2001</v>
      </c>
      <c r="B51" s="2">
        <v>76.430000000000007</v>
      </c>
    </row>
    <row r="52" spans="1:2" x14ac:dyDescent="0.3">
      <c r="A52" s="18">
        <v>2002</v>
      </c>
      <c r="B52" s="2">
        <v>114.8</v>
      </c>
    </row>
    <row r="53" spans="1:2" x14ac:dyDescent="0.3">
      <c r="A53" s="18">
        <v>2003</v>
      </c>
      <c r="B53" s="2">
        <v>98.13</v>
      </c>
    </row>
    <row r="54" spans="1:2" x14ac:dyDescent="0.3">
      <c r="A54" s="18">
        <v>2004</v>
      </c>
      <c r="B54" s="2">
        <v>39.28</v>
      </c>
    </row>
    <row r="55" spans="1:2" x14ac:dyDescent="0.3">
      <c r="A55" s="18">
        <v>2005</v>
      </c>
      <c r="B55" s="2">
        <v>68.27</v>
      </c>
    </row>
    <row r="56" spans="1:2" x14ac:dyDescent="0.3">
      <c r="A56" s="18">
        <v>2007</v>
      </c>
      <c r="B56" s="2">
        <v>65.8</v>
      </c>
    </row>
    <row r="57" spans="1:2" x14ac:dyDescent="0.3">
      <c r="A57" s="18">
        <v>2009</v>
      </c>
      <c r="B57" s="2">
        <v>69.89</v>
      </c>
    </row>
    <row r="58" spans="1:2" x14ac:dyDescent="0.3">
      <c r="A58" s="18">
        <v>2010</v>
      </c>
      <c r="B58" s="2">
        <v>73.02</v>
      </c>
    </row>
    <row r="59" spans="1:2" x14ac:dyDescent="0.3">
      <c r="A59" s="18">
        <v>2011</v>
      </c>
      <c r="B59" s="2">
        <v>38.61</v>
      </c>
    </row>
    <row r="60" spans="1:2" x14ac:dyDescent="0.3">
      <c r="A60" s="18">
        <v>2012</v>
      </c>
      <c r="B60" s="2">
        <v>42.65</v>
      </c>
    </row>
    <row r="61" spans="1:2" x14ac:dyDescent="0.3">
      <c r="A61" s="18">
        <v>2013</v>
      </c>
      <c r="B61" s="2">
        <v>66.88</v>
      </c>
    </row>
    <row r="62" spans="1:2" x14ac:dyDescent="0.3">
      <c r="A62" s="18">
        <v>2014</v>
      </c>
      <c r="B62" s="2">
        <v>70.34</v>
      </c>
    </row>
    <row r="63" spans="1:2" x14ac:dyDescent="0.3">
      <c r="A63" s="18">
        <v>2015</v>
      </c>
      <c r="B63" s="2">
        <v>99.05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1954</v>
      </c>
      <c r="B2" s="2">
        <v>61.77</v>
      </c>
    </row>
    <row r="3" spans="1:2" x14ac:dyDescent="0.3">
      <c r="A3" s="18">
        <v>1955</v>
      </c>
      <c r="B3" s="2">
        <v>55.9</v>
      </c>
    </row>
    <row r="4" spans="1:2" x14ac:dyDescent="0.3">
      <c r="A4" s="18">
        <v>1956</v>
      </c>
      <c r="B4" s="2">
        <v>45.4</v>
      </c>
    </row>
    <row r="5" spans="1:2" x14ac:dyDescent="0.3">
      <c r="A5" s="18">
        <v>1957</v>
      </c>
      <c r="B5" s="2">
        <v>36.58</v>
      </c>
    </row>
    <row r="6" spans="1:2" x14ac:dyDescent="0.3">
      <c r="A6" s="18">
        <v>1958</v>
      </c>
      <c r="B6" s="2">
        <v>58.22</v>
      </c>
    </row>
    <row r="7" spans="1:2" x14ac:dyDescent="0.3">
      <c r="A7" s="18">
        <v>1959</v>
      </c>
      <c r="B7" s="2">
        <v>76.83</v>
      </c>
    </row>
    <row r="8" spans="1:2" x14ac:dyDescent="0.3">
      <c r="A8" s="18">
        <v>1960</v>
      </c>
      <c r="B8" s="2">
        <v>45.1</v>
      </c>
    </row>
    <row r="9" spans="1:2" x14ac:dyDescent="0.3">
      <c r="A9" s="18">
        <v>1961</v>
      </c>
      <c r="B9" s="2">
        <v>78.400000000000006</v>
      </c>
    </row>
    <row r="10" spans="1:2" x14ac:dyDescent="0.3">
      <c r="A10" s="18">
        <v>1962</v>
      </c>
      <c r="B10" s="2">
        <v>38.619999999999997</v>
      </c>
    </row>
    <row r="11" spans="1:2" x14ac:dyDescent="0.3">
      <c r="A11" s="18">
        <v>1963</v>
      </c>
      <c r="B11" s="2">
        <v>47.66</v>
      </c>
    </row>
    <row r="12" spans="1:2" x14ac:dyDescent="0.3">
      <c r="A12" s="18">
        <v>1964</v>
      </c>
      <c r="B12" s="2">
        <v>38.6</v>
      </c>
    </row>
    <row r="13" spans="1:2" x14ac:dyDescent="0.3">
      <c r="A13" s="18">
        <v>1965</v>
      </c>
      <c r="B13" s="2">
        <v>52.81</v>
      </c>
    </row>
    <row r="14" spans="1:2" x14ac:dyDescent="0.3">
      <c r="A14" s="18">
        <v>1966</v>
      </c>
      <c r="B14" s="2">
        <v>77.39</v>
      </c>
    </row>
    <row r="15" spans="1:2" x14ac:dyDescent="0.3">
      <c r="A15" s="18">
        <v>1967</v>
      </c>
      <c r="B15" s="2">
        <v>59.41</v>
      </c>
    </row>
    <row r="16" spans="1:2" x14ac:dyDescent="0.3">
      <c r="A16" s="18">
        <v>1968</v>
      </c>
      <c r="B16" s="2">
        <v>33.76</v>
      </c>
    </row>
    <row r="17" spans="1:2" x14ac:dyDescent="0.3">
      <c r="A17" s="18">
        <v>1969</v>
      </c>
      <c r="B17" s="2">
        <v>49.81</v>
      </c>
    </row>
    <row r="18" spans="1:2" x14ac:dyDescent="0.3">
      <c r="A18" s="18">
        <v>1970</v>
      </c>
      <c r="B18" s="2">
        <v>55.61</v>
      </c>
    </row>
    <row r="19" spans="1:2" x14ac:dyDescent="0.3">
      <c r="A19" s="18">
        <v>1971</v>
      </c>
      <c r="B19" s="2">
        <v>46.16</v>
      </c>
    </row>
    <row r="20" spans="1:2" x14ac:dyDescent="0.3">
      <c r="A20" s="18">
        <v>1972</v>
      </c>
      <c r="B20" s="2">
        <v>85.98</v>
      </c>
    </row>
    <row r="21" spans="1:2" x14ac:dyDescent="0.3">
      <c r="A21" s="18">
        <v>1973</v>
      </c>
      <c r="B21" s="2">
        <v>88.11</v>
      </c>
    </row>
    <row r="22" spans="1:2" x14ac:dyDescent="0.3">
      <c r="A22" s="18">
        <v>1974</v>
      </c>
      <c r="B22" s="2">
        <v>38.78</v>
      </c>
    </row>
    <row r="23" spans="1:2" x14ac:dyDescent="0.3">
      <c r="A23" s="18">
        <v>1975</v>
      </c>
      <c r="B23" s="2">
        <v>59.31</v>
      </c>
    </row>
    <row r="24" spans="1:2" x14ac:dyDescent="0.3">
      <c r="A24" s="18">
        <v>1976</v>
      </c>
      <c r="B24" s="2">
        <v>59.03</v>
      </c>
    </row>
    <row r="25" spans="1:2" x14ac:dyDescent="0.3">
      <c r="A25" s="18">
        <v>1977</v>
      </c>
      <c r="B25" s="2">
        <v>60.47</v>
      </c>
    </row>
    <row r="26" spans="1:2" x14ac:dyDescent="0.3">
      <c r="A26" s="18">
        <v>1978</v>
      </c>
      <c r="B26" s="2">
        <v>52.67</v>
      </c>
    </row>
    <row r="27" spans="1:2" x14ac:dyDescent="0.3">
      <c r="A27" s="18">
        <v>1979</v>
      </c>
      <c r="B27" s="2">
        <v>70.05</v>
      </c>
    </row>
    <row r="28" spans="1:2" x14ac:dyDescent="0.3">
      <c r="A28" s="18">
        <v>1980</v>
      </c>
      <c r="B28" s="2">
        <v>50.49</v>
      </c>
    </row>
    <row r="29" spans="1:2" x14ac:dyDescent="0.3">
      <c r="A29" s="18">
        <v>1981</v>
      </c>
      <c r="B29" s="2">
        <v>34.65</v>
      </c>
    </row>
    <row r="30" spans="1:2" x14ac:dyDescent="0.3">
      <c r="A30" s="18">
        <v>1982</v>
      </c>
      <c r="B30" s="2">
        <v>82.44</v>
      </c>
    </row>
    <row r="31" spans="1:2" x14ac:dyDescent="0.3">
      <c r="A31" s="18">
        <v>1983</v>
      </c>
      <c r="B31" s="2">
        <v>80.66</v>
      </c>
    </row>
    <row r="32" spans="1:2" x14ac:dyDescent="0.3">
      <c r="A32" s="18">
        <v>1984</v>
      </c>
      <c r="B32" s="2">
        <v>101.23</v>
      </c>
    </row>
    <row r="33" spans="1:2" x14ac:dyDescent="0.3">
      <c r="A33" s="18">
        <v>1985</v>
      </c>
      <c r="B33" s="2">
        <v>78.650000000000006</v>
      </c>
    </row>
    <row r="34" spans="1:2" x14ac:dyDescent="0.3">
      <c r="A34" s="18">
        <v>1986</v>
      </c>
      <c r="B34" s="2">
        <v>114.61</v>
      </c>
    </row>
    <row r="35" spans="1:2" x14ac:dyDescent="0.3">
      <c r="A35" s="18">
        <v>1988</v>
      </c>
      <c r="B35" s="2">
        <v>48.95</v>
      </c>
    </row>
    <row r="36" spans="1:2" x14ac:dyDescent="0.3">
      <c r="A36" s="18">
        <v>1989</v>
      </c>
      <c r="B36" s="2">
        <v>46.58</v>
      </c>
    </row>
    <row r="37" spans="1:2" x14ac:dyDescent="0.3">
      <c r="A37" s="18">
        <v>1990</v>
      </c>
      <c r="B37" s="2">
        <v>75.209999999999994</v>
      </c>
    </row>
    <row r="38" spans="1:2" x14ac:dyDescent="0.3">
      <c r="A38" s="18">
        <v>1991</v>
      </c>
      <c r="B38" s="2">
        <v>35.92</v>
      </c>
    </row>
    <row r="39" spans="1:2" x14ac:dyDescent="0.3">
      <c r="A39" s="18">
        <v>1992</v>
      </c>
      <c r="B39" s="2">
        <v>55.73</v>
      </c>
    </row>
    <row r="40" spans="1:2" x14ac:dyDescent="0.3">
      <c r="A40" s="18">
        <v>1993</v>
      </c>
      <c r="B40" s="2">
        <v>66.06</v>
      </c>
    </row>
    <row r="41" spans="1:2" x14ac:dyDescent="0.3">
      <c r="A41" s="18">
        <v>1997</v>
      </c>
      <c r="B41" s="2">
        <v>82.11</v>
      </c>
    </row>
    <row r="42" spans="1:2" x14ac:dyDescent="0.3">
      <c r="A42" s="18">
        <v>1998</v>
      </c>
      <c r="B42" s="2">
        <v>114.23</v>
      </c>
    </row>
    <row r="43" spans="1:2" x14ac:dyDescent="0.3">
      <c r="A43" s="18">
        <v>1999</v>
      </c>
      <c r="B43" s="2">
        <v>58.33</v>
      </c>
    </row>
    <row r="44" spans="1:2" x14ac:dyDescent="0.3">
      <c r="A44" s="18">
        <v>2000</v>
      </c>
      <c r="B44" s="2">
        <v>73.05</v>
      </c>
    </row>
    <row r="45" spans="1:2" x14ac:dyDescent="0.3">
      <c r="A45" s="18">
        <v>2001</v>
      </c>
      <c r="B45" s="2">
        <v>76.430000000000007</v>
      </c>
    </row>
    <row r="46" spans="1:2" x14ac:dyDescent="0.3">
      <c r="A46" s="18">
        <v>2002</v>
      </c>
      <c r="B46" s="2">
        <v>114.8</v>
      </c>
    </row>
    <row r="47" spans="1:2" x14ac:dyDescent="0.3">
      <c r="A47" s="18">
        <v>2003</v>
      </c>
      <c r="B47" s="2">
        <v>98.13</v>
      </c>
    </row>
    <row r="48" spans="1:2" x14ac:dyDescent="0.3">
      <c r="A48" s="18">
        <v>2004</v>
      </c>
      <c r="B48" s="2">
        <v>39.28</v>
      </c>
    </row>
    <row r="49" spans="1:2" x14ac:dyDescent="0.3">
      <c r="A49" s="18">
        <v>2005</v>
      </c>
      <c r="B49" s="2">
        <v>68.27</v>
      </c>
    </row>
    <row r="50" spans="1:2" x14ac:dyDescent="0.3">
      <c r="A50" s="18">
        <v>2007</v>
      </c>
      <c r="B50" s="2">
        <v>65.8</v>
      </c>
    </row>
    <row r="51" spans="1:2" x14ac:dyDescent="0.3">
      <c r="A51" s="18">
        <v>2009</v>
      </c>
      <c r="B51" s="2">
        <v>69.89</v>
      </c>
    </row>
    <row r="52" spans="1:2" x14ac:dyDescent="0.3">
      <c r="A52" s="18">
        <v>2010</v>
      </c>
      <c r="B52" s="2">
        <v>73.02</v>
      </c>
    </row>
    <row r="53" spans="1:2" x14ac:dyDescent="0.3">
      <c r="A53" s="18">
        <v>2011</v>
      </c>
      <c r="B53" s="2">
        <v>38.61</v>
      </c>
    </row>
    <row r="54" spans="1:2" x14ac:dyDescent="0.3">
      <c r="A54" s="18">
        <v>2012</v>
      </c>
      <c r="B54" s="2">
        <v>42.65</v>
      </c>
    </row>
    <row r="55" spans="1:2" x14ac:dyDescent="0.3">
      <c r="A55" s="18">
        <v>2013</v>
      </c>
      <c r="B55" s="2">
        <v>66.88</v>
      </c>
    </row>
    <row r="56" spans="1:2" x14ac:dyDescent="0.3">
      <c r="A56" s="18">
        <v>2014</v>
      </c>
      <c r="B56" s="2">
        <v>70.34</v>
      </c>
    </row>
    <row r="57" spans="1:2" x14ac:dyDescent="0.3">
      <c r="A57" s="18">
        <v>2015</v>
      </c>
      <c r="B57" s="2">
        <v>99.05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2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1959</v>
      </c>
      <c r="B2" s="2">
        <v>76.83</v>
      </c>
    </row>
    <row r="3" spans="1:2" x14ac:dyDescent="0.3">
      <c r="A3" s="18">
        <v>1960</v>
      </c>
      <c r="B3" s="2">
        <v>45.1</v>
      </c>
    </row>
    <row r="4" spans="1:2" x14ac:dyDescent="0.3">
      <c r="A4" s="18">
        <v>1961</v>
      </c>
      <c r="B4" s="2">
        <v>78.400000000000006</v>
      </c>
    </row>
    <row r="5" spans="1:2" x14ac:dyDescent="0.3">
      <c r="A5" s="18">
        <v>1962</v>
      </c>
      <c r="B5" s="2">
        <v>38.619999999999997</v>
      </c>
    </row>
    <row r="6" spans="1:2" x14ac:dyDescent="0.3">
      <c r="A6" s="18">
        <v>1963</v>
      </c>
      <c r="B6" s="2">
        <v>47.66</v>
      </c>
    </row>
    <row r="7" spans="1:2" x14ac:dyDescent="0.3">
      <c r="A7" s="18">
        <v>1964</v>
      </c>
      <c r="B7" s="2">
        <v>38.6</v>
      </c>
    </row>
    <row r="8" spans="1:2" x14ac:dyDescent="0.3">
      <c r="A8" s="18">
        <v>1965</v>
      </c>
      <c r="B8" s="2">
        <v>52.81</v>
      </c>
    </row>
    <row r="9" spans="1:2" x14ac:dyDescent="0.3">
      <c r="A9" s="18">
        <v>1966</v>
      </c>
      <c r="B9" s="2">
        <v>77.39</v>
      </c>
    </row>
    <row r="10" spans="1:2" x14ac:dyDescent="0.3">
      <c r="A10" s="18">
        <v>1967</v>
      </c>
      <c r="B10" s="2">
        <v>59.41</v>
      </c>
    </row>
    <row r="11" spans="1:2" x14ac:dyDescent="0.3">
      <c r="A11" s="18">
        <v>1968</v>
      </c>
      <c r="B11" s="2">
        <v>33.76</v>
      </c>
    </row>
    <row r="12" spans="1:2" x14ac:dyDescent="0.3">
      <c r="A12" s="18">
        <v>1969</v>
      </c>
      <c r="B12" s="2">
        <v>49.81</v>
      </c>
    </row>
    <row r="13" spans="1:2" x14ac:dyDescent="0.3">
      <c r="A13" s="18">
        <v>1970</v>
      </c>
      <c r="B13" s="2">
        <v>55.61</v>
      </c>
    </row>
    <row r="14" spans="1:2" x14ac:dyDescent="0.3">
      <c r="A14" s="18">
        <v>1971</v>
      </c>
      <c r="B14" s="2">
        <v>46.16</v>
      </c>
    </row>
    <row r="15" spans="1:2" x14ac:dyDescent="0.3">
      <c r="A15" s="18">
        <v>1972</v>
      </c>
      <c r="B15" s="2">
        <v>85.98</v>
      </c>
    </row>
    <row r="16" spans="1:2" x14ac:dyDescent="0.3">
      <c r="A16" s="18">
        <v>1973</v>
      </c>
      <c r="B16" s="2">
        <v>88.11</v>
      </c>
    </row>
    <row r="17" spans="1:2" x14ac:dyDescent="0.3">
      <c r="A17" s="18">
        <v>1974</v>
      </c>
      <c r="B17" s="2">
        <v>38.78</v>
      </c>
    </row>
    <row r="18" spans="1:2" x14ac:dyDescent="0.3">
      <c r="A18" s="18">
        <v>1975</v>
      </c>
      <c r="B18" s="2">
        <v>59.31</v>
      </c>
    </row>
    <row r="19" spans="1:2" x14ac:dyDescent="0.3">
      <c r="A19" s="18">
        <v>1976</v>
      </c>
      <c r="B19" s="2">
        <v>59.03</v>
      </c>
    </row>
    <row r="20" spans="1:2" x14ac:dyDescent="0.3">
      <c r="A20" s="18">
        <v>1977</v>
      </c>
      <c r="B20" s="2">
        <v>60.47</v>
      </c>
    </row>
    <row r="21" spans="1:2" x14ac:dyDescent="0.3">
      <c r="A21" s="18">
        <v>1978</v>
      </c>
      <c r="B21" s="2">
        <v>52.67</v>
      </c>
    </row>
    <row r="22" spans="1:2" x14ac:dyDescent="0.3">
      <c r="A22" s="18">
        <v>1979</v>
      </c>
      <c r="B22" s="2">
        <v>70.05</v>
      </c>
    </row>
    <row r="23" spans="1:2" x14ac:dyDescent="0.3">
      <c r="A23" s="18">
        <v>1980</v>
      </c>
      <c r="B23" s="2">
        <v>50.49</v>
      </c>
    </row>
    <row r="24" spans="1:2" x14ac:dyDescent="0.3">
      <c r="A24" s="18">
        <v>1981</v>
      </c>
      <c r="B24" s="2">
        <v>34.65</v>
      </c>
    </row>
    <row r="25" spans="1:2" x14ac:dyDescent="0.3">
      <c r="A25" s="18">
        <v>1982</v>
      </c>
      <c r="B25" s="2">
        <v>82.44</v>
      </c>
    </row>
    <row r="26" spans="1:2" x14ac:dyDescent="0.3">
      <c r="A26" s="18">
        <v>1983</v>
      </c>
      <c r="B26" s="2">
        <v>80.66</v>
      </c>
    </row>
    <row r="27" spans="1:2" x14ac:dyDescent="0.3">
      <c r="A27" s="18">
        <v>1984</v>
      </c>
      <c r="B27" s="2">
        <v>101.23</v>
      </c>
    </row>
    <row r="28" spans="1:2" x14ac:dyDescent="0.3">
      <c r="A28" s="18">
        <v>1985</v>
      </c>
      <c r="B28" s="2">
        <v>78.650000000000006</v>
      </c>
    </row>
    <row r="29" spans="1:2" x14ac:dyDescent="0.3">
      <c r="A29" s="18">
        <v>1986</v>
      </c>
      <c r="B29" s="2">
        <v>114.61</v>
      </c>
    </row>
    <row r="30" spans="1:2" x14ac:dyDescent="0.3">
      <c r="A30" s="18">
        <v>1988</v>
      </c>
      <c r="B30" s="2">
        <v>48.95</v>
      </c>
    </row>
    <row r="31" spans="1:2" x14ac:dyDescent="0.3">
      <c r="A31" s="18">
        <v>1989</v>
      </c>
      <c r="B31" s="2">
        <v>46.58</v>
      </c>
    </row>
    <row r="32" spans="1:2" x14ac:dyDescent="0.3">
      <c r="A32" s="18">
        <v>1990</v>
      </c>
      <c r="B32" s="2">
        <v>75.209999999999994</v>
      </c>
    </row>
    <row r="33" spans="1:2" x14ac:dyDescent="0.3">
      <c r="A33" s="18">
        <v>1991</v>
      </c>
      <c r="B33" s="2">
        <v>35.92</v>
      </c>
    </row>
    <row r="34" spans="1:2" x14ac:dyDescent="0.3">
      <c r="A34" s="18">
        <v>1992</v>
      </c>
      <c r="B34" s="2">
        <v>55.73</v>
      </c>
    </row>
    <row r="35" spans="1:2" x14ac:dyDescent="0.3">
      <c r="A35" s="18">
        <v>1993</v>
      </c>
      <c r="B35" s="2">
        <v>66.06</v>
      </c>
    </row>
    <row r="36" spans="1:2" x14ac:dyDescent="0.3">
      <c r="A36" s="18">
        <v>1997</v>
      </c>
      <c r="B36" s="2">
        <v>82.11</v>
      </c>
    </row>
    <row r="37" spans="1:2" x14ac:dyDescent="0.3">
      <c r="A37" s="18">
        <v>1998</v>
      </c>
      <c r="B37" s="2">
        <v>114.23</v>
      </c>
    </row>
    <row r="38" spans="1:2" x14ac:dyDescent="0.3">
      <c r="A38" s="18">
        <v>1999</v>
      </c>
      <c r="B38" s="2">
        <v>58.33</v>
      </c>
    </row>
    <row r="39" spans="1:2" x14ac:dyDescent="0.3">
      <c r="A39" s="18">
        <v>2000</v>
      </c>
      <c r="B39" s="2">
        <v>73.05</v>
      </c>
    </row>
    <row r="40" spans="1:2" x14ac:dyDescent="0.3">
      <c r="A40" s="18">
        <v>2001</v>
      </c>
      <c r="B40" s="2">
        <v>76.430000000000007</v>
      </c>
    </row>
    <row r="41" spans="1:2" x14ac:dyDescent="0.3">
      <c r="A41" s="18">
        <v>2002</v>
      </c>
      <c r="B41" s="2">
        <v>114.8</v>
      </c>
    </row>
    <row r="42" spans="1:2" x14ac:dyDescent="0.3">
      <c r="A42" s="18">
        <v>2003</v>
      </c>
      <c r="B42" s="2">
        <v>98.13</v>
      </c>
    </row>
    <row r="43" spans="1:2" x14ac:dyDescent="0.3">
      <c r="A43" s="18">
        <v>2004</v>
      </c>
      <c r="B43" s="2">
        <v>39.28</v>
      </c>
    </row>
    <row r="44" spans="1:2" x14ac:dyDescent="0.3">
      <c r="A44" s="18">
        <v>2005</v>
      </c>
      <c r="B44" s="2">
        <v>68.27</v>
      </c>
    </row>
    <row r="45" spans="1:2" x14ac:dyDescent="0.3">
      <c r="A45" s="18">
        <v>2007</v>
      </c>
      <c r="B45" s="2">
        <v>65.8</v>
      </c>
    </row>
    <row r="46" spans="1:2" x14ac:dyDescent="0.3">
      <c r="A46" s="18">
        <v>2009</v>
      </c>
      <c r="B46" s="2">
        <v>69.89</v>
      </c>
    </row>
    <row r="47" spans="1:2" x14ac:dyDescent="0.3">
      <c r="A47" s="18">
        <v>2010</v>
      </c>
      <c r="B47" s="2">
        <v>73.02</v>
      </c>
    </row>
    <row r="48" spans="1:2" x14ac:dyDescent="0.3">
      <c r="A48" s="18">
        <v>2011</v>
      </c>
      <c r="B48" s="2">
        <v>38.61</v>
      </c>
    </row>
    <row r="49" spans="1:2" x14ac:dyDescent="0.3">
      <c r="A49" s="18">
        <v>2012</v>
      </c>
      <c r="B49" s="2">
        <v>42.65</v>
      </c>
    </row>
    <row r="50" spans="1:2" x14ac:dyDescent="0.3">
      <c r="A50" s="18">
        <v>2013</v>
      </c>
      <c r="B50" s="2">
        <v>66.88</v>
      </c>
    </row>
    <row r="51" spans="1:2" x14ac:dyDescent="0.3">
      <c r="A51" s="18">
        <v>2014</v>
      </c>
      <c r="B51" s="2">
        <v>70.34</v>
      </c>
    </row>
    <row r="52" spans="1:2" x14ac:dyDescent="0.3">
      <c r="A52" s="18">
        <v>2015</v>
      </c>
      <c r="B52" s="2">
        <v>99.05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5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34</v>
      </c>
    </row>
    <row r="2" spans="2:9" x14ac:dyDescent="0.3">
      <c r="B2" t="s">
        <v>30</v>
      </c>
    </row>
    <row r="3" spans="2:9" x14ac:dyDescent="0.3">
      <c r="B3" t="s">
        <v>31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51</v>
      </c>
      <c r="D13" s="7">
        <v>0</v>
      </c>
      <c r="E13" s="7">
        <v>51</v>
      </c>
      <c r="F13" s="8">
        <v>33.76</v>
      </c>
      <c r="G13" s="8">
        <v>114.8</v>
      </c>
      <c r="H13" s="8">
        <v>65.423725490196077</v>
      </c>
      <c r="I13" s="8">
        <v>21.572312992424738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0.17176470588235293</v>
      </c>
    </row>
    <row r="19" spans="2:10" x14ac:dyDescent="0.3">
      <c r="B19" s="3" t="s">
        <v>18</v>
      </c>
      <c r="C19" s="12">
        <v>219</v>
      </c>
    </row>
    <row r="20" spans="2:10" x14ac:dyDescent="0.3">
      <c r="B20" s="3" t="s">
        <v>19</v>
      </c>
      <c r="C20" s="12">
        <v>15158.333333333334</v>
      </c>
    </row>
    <row r="21" spans="2:10" x14ac:dyDescent="0.3">
      <c r="B21" s="3" t="s">
        <v>20</v>
      </c>
      <c r="C21" s="12">
        <v>7.6620249269350807E-2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32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33</v>
      </c>
    </row>
    <row r="33" spans="2:5" x14ac:dyDescent="0.3">
      <c r="B33" s="14" t="s">
        <v>26</v>
      </c>
    </row>
    <row r="35" spans="2:5" x14ac:dyDescent="0.3">
      <c r="B35" s="14" t="s">
        <v>27</v>
      </c>
      <c r="D35" s="15">
        <v>0.40838709677419344</v>
      </c>
    </row>
    <row r="36" spans="2:5" x14ac:dyDescent="0.3">
      <c r="B36" s="14" t="s">
        <v>28</v>
      </c>
      <c r="D36" s="16">
        <v>0.3178691756272401</v>
      </c>
      <c r="E36" s="17">
        <v>0.51131250000000006</v>
      </c>
    </row>
    <row r="55" spans="7:7" x14ac:dyDescent="0.3">
      <c r="G55" t="s">
        <v>29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2016-10-15T02:16:30Z</dcterms:created>
  <dcterms:modified xsi:type="dcterms:W3CDTF">2018-05-31T21:24:55Z</dcterms:modified>
</cp:coreProperties>
</file>