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CC2F17B-BF90-481C-80DC-674DAE65888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<sst xmlns="http://schemas.openxmlformats.org/spreadsheetml/2006/main" count="42" uniqueCount="40">
  <si>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</si>
  <si>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</si>
  <si>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</si>
  <si>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85438000.xlsx / Sheet = Plan1 / Range = Plan1!$E$1:$E$37 / 36 rows and 1 column</t>
  </si>
  <si>
    <t>Date data: Workbook = 85438000.xlsx / Sheet = Plan1 / Range = Plan1!$B$1:$B$37 / 36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</si>
  <si>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</si>
  <si>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</si>
  <si>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</si>
  <si>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</si>
  <si>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</si>
  <si>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</si>
  <si>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</si>
  <si>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</si>
  <si>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</si>
  <si>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</si>
  <si>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</si>
  <si>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</si>
  <si>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</si>
  <si>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</si>
  <si>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</si>
  <si>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</si>
  <si>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</si>
  <si>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</si>
  <si>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</si>
  <si>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</si>
  <si>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</si>
  <si>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</si>
  <si>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</si>
  <si>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</si>
  <si>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28.44%.</t>
  </si>
  <si>
    <t>Sen's slope:</t>
  </si>
  <si>
    <t>Confidence interval:</t>
  </si>
  <si>
    <t xml:space="preserve"> </t>
  </si>
  <si>
    <r>
      <t>XLSTAT 2016.06.36438  - Mann-Kendall trend tests - Start time: 2016-10-15 at 8:20:51 PM / End time: 2016-10-15 at 8:20:51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</si>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</sst>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tests_HID'!$A$2:$A$37</c:f>
              <c:numCache>
                <c:formatCode>General</c:formatCode>
                <c:ptCount val="3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'Mann-Kendall trend tests_HID'!$B$2:$B$37</c:f>
              <c:numCache>
                <c:formatCode>0</c:formatCode>
                <c:ptCount val="36"/>
                <c:pt idx="0">
                  <c:v>17.690000000000001</c:v>
                </c:pt>
                <c:pt idx="1">
                  <c:v>9.1300000000000008</c:v>
                </c:pt>
                <c:pt idx="2">
                  <c:v>9.26</c:v>
                </c:pt>
                <c:pt idx="3">
                  <c:v>34.92</c:v>
                </c:pt>
                <c:pt idx="4">
                  <c:v>29.14</c:v>
                </c:pt>
                <c:pt idx="5">
                  <c:v>36.479999999999997</c:v>
                </c:pt>
                <c:pt idx="6">
                  <c:v>26.95</c:v>
                </c:pt>
                <c:pt idx="7">
                  <c:v>25.81</c:v>
                </c:pt>
                <c:pt idx="8">
                  <c:v>27.02</c:v>
                </c:pt>
                <c:pt idx="9">
                  <c:v>18.829999999999998</c:v>
                </c:pt>
                <c:pt idx="10">
                  <c:v>15.06</c:v>
                </c:pt>
                <c:pt idx="11">
                  <c:v>38.47</c:v>
                </c:pt>
                <c:pt idx="12">
                  <c:v>13.23</c:v>
                </c:pt>
                <c:pt idx="13">
                  <c:v>32.33</c:v>
                </c:pt>
                <c:pt idx="14">
                  <c:v>28.08</c:v>
                </c:pt>
                <c:pt idx="15">
                  <c:v>45.17</c:v>
                </c:pt>
                <c:pt idx="16">
                  <c:v>24.35</c:v>
                </c:pt>
                <c:pt idx="17">
                  <c:v>19.38</c:v>
                </c:pt>
                <c:pt idx="18">
                  <c:v>31.93</c:v>
                </c:pt>
                <c:pt idx="19">
                  <c:v>52.69</c:v>
                </c:pt>
                <c:pt idx="20">
                  <c:v>24.38</c:v>
                </c:pt>
                <c:pt idx="21">
                  <c:v>31.28</c:v>
                </c:pt>
                <c:pt idx="22">
                  <c:v>37.47</c:v>
                </c:pt>
                <c:pt idx="23">
                  <c:v>65.540000000000006</c:v>
                </c:pt>
                <c:pt idx="24">
                  <c:v>36.299999999999997</c:v>
                </c:pt>
                <c:pt idx="25">
                  <c:v>5.4</c:v>
                </c:pt>
                <c:pt idx="26">
                  <c:v>17.91</c:v>
                </c:pt>
                <c:pt idx="27">
                  <c:v>17.36</c:v>
                </c:pt>
                <c:pt idx="28">
                  <c:v>31.7</c:v>
                </c:pt>
                <c:pt idx="29">
                  <c:v>54.39</c:v>
                </c:pt>
                <c:pt idx="30">
                  <c:v>54.28</c:v>
                </c:pt>
                <c:pt idx="31">
                  <c:v>13.09</c:v>
                </c:pt>
                <c:pt idx="32">
                  <c:v>14.29</c:v>
                </c:pt>
                <c:pt idx="33">
                  <c:v>25.01</c:v>
                </c:pt>
                <c:pt idx="34">
                  <c:v>28.88</c:v>
                </c:pt>
                <c:pt idx="35">
                  <c:v>37.229999999999997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B-4C58-B740-7A5800EB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4192"/>
        <c:axId val="241230208"/>
      </c:scatterChart>
      <c:valAx>
        <c:axId val="253944192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1230208"/>
        <c:crosses val="autoZero"/>
        <c:crossBetween val="midCat"/>
      </c:valAx>
      <c:valAx>
        <c:axId val="241230208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39441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294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54294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6" workbookViewId="0">
      <selection activeCell="G48" sqref="G48:O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1093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130</v>
      </c>
      <c r="B2">
        <v>1979</v>
      </c>
      <c r="C2" s="19">
        <v>29136</v>
      </c>
      <c r="D2">
        <v>221</v>
      </c>
      <c r="E2" s="18">
        <f>C2-DATE(YEAR(C2),1,0)</f>
        <v>281</v>
      </c>
      <c r="F2">
        <f>DATE(YEAR(C2)+1,1,1)-DATE(YEAR(C2),1,1)</f>
        <v>365</v>
      </c>
      <c r="G2">
        <f>E2*(2*PI()/F2)</f>
        <v>4.8371919762122291</v>
      </c>
      <c r="H2">
        <f>COS(G2)</f>
        <v>0.12447926388678869</v>
      </c>
      <c r="I2">
        <f>SIN(G2)</f>
        <v>-0.99222220941793238</v>
      </c>
    </row>
    <row r="3" spans="1:9" x14ac:dyDescent="0.3">
      <c r="A3">
        <v>141</v>
      </c>
      <c r="B3">
        <v>1980</v>
      </c>
      <c r="C3" s="19">
        <v>29521</v>
      </c>
      <c r="D3">
        <v>56.4</v>
      </c>
      <c r="E3" s="18">
        <f t="shared" ref="E3:E37" si="0">C3-DATE(YEAR(C3),1,0)</f>
        <v>301</v>
      </c>
      <c r="F3">
        <f t="shared" ref="F3:F37" si="1">DATE(YEAR(C3)+1,1,1)-DATE(YEAR(C3),1,1)</f>
        <v>366</v>
      </c>
      <c r="G3">
        <f t="shared" ref="G3:G37" si="2">E3*(2*PI()/F3)</f>
        <v>5.1673190641012443</v>
      </c>
      <c r="H3">
        <f t="shared" ref="H3:H37" si="3">COS(G3)</f>
        <v>0.43939950965914132</v>
      </c>
      <c r="I3">
        <f t="shared" ref="I3:I37" si="4">SIN(G3)</f>
        <v>-0.89829175155475305</v>
      </c>
    </row>
    <row r="4" spans="1:9" x14ac:dyDescent="0.3">
      <c r="A4">
        <v>153</v>
      </c>
      <c r="B4">
        <v>1981</v>
      </c>
      <c r="C4" s="19">
        <v>29844</v>
      </c>
      <c r="D4">
        <v>112</v>
      </c>
      <c r="E4" s="18">
        <f t="shared" si="0"/>
        <v>258</v>
      </c>
      <c r="F4">
        <f t="shared" si="1"/>
        <v>365</v>
      </c>
      <c r="G4">
        <f t="shared" si="2"/>
        <v>4.4412652308283098</v>
      </c>
      <c r="H4">
        <f t="shared" si="3"/>
        <v>-0.26781430516217486</v>
      </c>
      <c r="I4">
        <f t="shared" si="4"/>
        <v>-0.9634705485641486</v>
      </c>
    </row>
    <row r="5" spans="1:9" x14ac:dyDescent="0.3">
      <c r="A5">
        <v>167</v>
      </c>
      <c r="B5">
        <v>1982</v>
      </c>
      <c r="C5" s="19">
        <v>30248</v>
      </c>
      <c r="D5">
        <v>392</v>
      </c>
      <c r="E5" s="18">
        <f t="shared" si="0"/>
        <v>297</v>
      </c>
      <c r="F5">
        <f t="shared" si="1"/>
        <v>365</v>
      </c>
      <c r="G5">
        <f t="shared" si="2"/>
        <v>5.1126192773488688</v>
      </c>
      <c r="H5">
        <f t="shared" si="3"/>
        <v>0.38963044953078774</v>
      </c>
      <c r="I5">
        <f t="shared" si="4"/>
        <v>-0.92097128771663461</v>
      </c>
    </row>
    <row r="6" spans="1:9" x14ac:dyDescent="0.3">
      <c r="A6">
        <v>178</v>
      </c>
      <c r="B6">
        <v>1983</v>
      </c>
      <c r="C6" s="19">
        <v>30443</v>
      </c>
      <c r="D6">
        <v>168</v>
      </c>
      <c r="E6" s="18">
        <f t="shared" si="0"/>
        <v>127</v>
      </c>
      <c r="F6">
        <f t="shared" si="1"/>
        <v>365</v>
      </c>
      <c r="G6">
        <f t="shared" si="2"/>
        <v>2.1862042027720752</v>
      </c>
      <c r="H6">
        <f t="shared" si="3"/>
        <v>-0.57729161655172723</v>
      </c>
      <c r="I6">
        <f t="shared" si="4"/>
        <v>0.81653805144591607</v>
      </c>
    </row>
    <row r="7" spans="1:9" x14ac:dyDescent="0.3">
      <c r="A7">
        <v>189</v>
      </c>
      <c r="B7">
        <v>1984</v>
      </c>
      <c r="C7" s="19">
        <v>30824</v>
      </c>
      <c r="D7">
        <v>439</v>
      </c>
      <c r="E7" s="18">
        <f t="shared" si="0"/>
        <v>143</v>
      </c>
      <c r="F7">
        <f t="shared" si="1"/>
        <v>366</v>
      </c>
      <c r="G7">
        <f t="shared" si="2"/>
        <v>2.454905734772352</v>
      </c>
      <c r="H7">
        <f t="shared" si="3"/>
        <v>-0.77335067770972976</v>
      </c>
      <c r="I7">
        <f t="shared" si="4"/>
        <v>0.63397849276288676</v>
      </c>
    </row>
    <row r="8" spans="1:9" x14ac:dyDescent="0.3">
      <c r="A8">
        <v>201</v>
      </c>
      <c r="B8">
        <v>1985</v>
      </c>
      <c r="C8" s="19">
        <v>31269</v>
      </c>
      <c r="D8">
        <v>180.4</v>
      </c>
      <c r="E8" s="18">
        <f t="shared" si="0"/>
        <v>222</v>
      </c>
      <c r="F8">
        <f t="shared" si="1"/>
        <v>365</v>
      </c>
      <c r="G8">
        <f t="shared" si="2"/>
        <v>3.8215538032708714</v>
      </c>
      <c r="H8">
        <f t="shared" si="3"/>
        <v>-0.77759714697362714</v>
      </c>
      <c r="I8">
        <f t="shared" si="4"/>
        <v>-0.62876281459583416</v>
      </c>
    </row>
    <row r="9" spans="1:9" x14ac:dyDescent="0.3">
      <c r="A9">
        <v>213</v>
      </c>
      <c r="B9">
        <v>1986</v>
      </c>
      <c r="C9" s="19">
        <v>31722</v>
      </c>
      <c r="D9">
        <v>192.4</v>
      </c>
      <c r="E9" s="18">
        <f t="shared" si="0"/>
        <v>310</v>
      </c>
      <c r="F9">
        <f t="shared" si="1"/>
        <v>365</v>
      </c>
      <c r="G9">
        <f t="shared" si="2"/>
        <v>5.3364039595223876</v>
      </c>
      <c r="H9">
        <f t="shared" si="3"/>
        <v>0.58429817362836767</v>
      </c>
      <c r="I9">
        <f t="shared" si="4"/>
        <v>-0.81153905900736156</v>
      </c>
    </row>
    <row r="10" spans="1:9" x14ac:dyDescent="0.3">
      <c r="A10">
        <v>225</v>
      </c>
      <c r="B10">
        <v>1987</v>
      </c>
      <c r="C10" s="19">
        <v>31962</v>
      </c>
      <c r="D10">
        <v>206.8</v>
      </c>
      <c r="E10" s="18">
        <f t="shared" si="0"/>
        <v>185</v>
      </c>
      <c r="F10">
        <f t="shared" si="1"/>
        <v>365</v>
      </c>
      <c r="G10">
        <f t="shared" si="2"/>
        <v>3.184628169392393</v>
      </c>
      <c r="H10">
        <f t="shared" si="3"/>
        <v>-0.99907411510222999</v>
      </c>
      <c r="I10">
        <f t="shared" si="4"/>
        <v>-4.3022233004530341E-2</v>
      </c>
    </row>
    <row r="11" spans="1:9" x14ac:dyDescent="0.3">
      <c r="A11">
        <v>237</v>
      </c>
      <c r="B11">
        <v>1988</v>
      </c>
      <c r="C11" s="19">
        <v>32411</v>
      </c>
      <c r="D11">
        <v>314</v>
      </c>
      <c r="E11" s="18">
        <f t="shared" si="0"/>
        <v>269</v>
      </c>
      <c r="F11">
        <f t="shared" si="1"/>
        <v>366</v>
      </c>
      <c r="G11">
        <f t="shared" si="2"/>
        <v>4.6179695290472917</v>
      </c>
      <c r="H11">
        <f t="shared" si="3"/>
        <v>-9.4279221775424429E-2</v>
      </c>
      <c r="I11">
        <f t="shared" si="4"/>
        <v>-0.99554579419603817</v>
      </c>
    </row>
    <row r="12" spans="1:9" x14ac:dyDescent="0.3">
      <c r="A12">
        <v>249</v>
      </c>
      <c r="B12">
        <v>1989</v>
      </c>
      <c r="C12" s="19">
        <v>32777</v>
      </c>
      <c r="D12">
        <v>211.6</v>
      </c>
      <c r="E12" s="18">
        <f t="shared" si="0"/>
        <v>269</v>
      </c>
      <c r="F12">
        <f t="shared" si="1"/>
        <v>365</v>
      </c>
      <c r="G12">
        <f t="shared" si="2"/>
        <v>4.6306215003597497</v>
      </c>
      <c r="H12">
        <f t="shared" si="3"/>
        <v>-8.1676395330422882E-2</v>
      </c>
      <c r="I12">
        <f t="shared" si="4"/>
        <v>-0.99665890175417005</v>
      </c>
    </row>
    <row r="13" spans="1:9" x14ac:dyDescent="0.3">
      <c r="A13">
        <v>261</v>
      </c>
      <c r="B13">
        <v>1990</v>
      </c>
      <c r="C13" s="19">
        <v>32994</v>
      </c>
      <c r="D13">
        <v>242.8</v>
      </c>
      <c r="E13" s="18">
        <f t="shared" si="0"/>
        <v>121</v>
      </c>
      <c r="F13">
        <f t="shared" si="1"/>
        <v>365</v>
      </c>
      <c r="G13">
        <f t="shared" si="2"/>
        <v>2.0829189648458355</v>
      </c>
      <c r="H13">
        <f t="shared" si="3"/>
        <v>-0.49002866642905923</v>
      </c>
      <c r="I13">
        <f t="shared" si="4"/>
        <v>0.87170631870932191</v>
      </c>
    </row>
    <row r="14" spans="1:9" x14ac:dyDescent="0.3">
      <c r="A14">
        <v>273</v>
      </c>
      <c r="B14">
        <v>1991</v>
      </c>
      <c r="C14" s="19">
        <v>33358</v>
      </c>
      <c r="D14">
        <v>141.19999999999999</v>
      </c>
      <c r="E14" s="18">
        <f t="shared" si="0"/>
        <v>120</v>
      </c>
      <c r="F14">
        <f t="shared" si="1"/>
        <v>365</v>
      </c>
      <c r="G14">
        <f t="shared" si="2"/>
        <v>2.0657047585247952</v>
      </c>
      <c r="H14">
        <f t="shared" si="3"/>
        <v>-0.47495107206704995</v>
      </c>
      <c r="I14">
        <f t="shared" si="4"/>
        <v>0.88001220397353574</v>
      </c>
    </row>
    <row r="15" spans="1:9" x14ac:dyDescent="0.3">
      <c r="A15">
        <v>285</v>
      </c>
      <c r="B15">
        <v>1992</v>
      </c>
      <c r="C15" s="19">
        <v>33877</v>
      </c>
      <c r="D15">
        <v>242.8</v>
      </c>
      <c r="E15" s="18">
        <f t="shared" si="0"/>
        <v>274</v>
      </c>
      <c r="F15">
        <f t="shared" si="1"/>
        <v>366</v>
      </c>
      <c r="G15">
        <f t="shared" si="2"/>
        <v>4.7038053938994713</v>
      </c>
      <c r="H15">
        <f t="shared" si="3"/>
        <v>-8.5834810820876219E-3</v>
      </c>
      <c r="I15">
        <f t="shared" si="4"/>
        <v>-0.9999631612477099</v>
      </c>
    </row>
    <row r="16" spans="1:9" x14ac:dyDescent="0.3">
      <c r="A16">
        <v>297</v>
      </c>
      <c r="B16">
        <v>1993</v>
      </c>
      <c r="C16" s="19">
        <v>34126</v>
      </c>
      <c r="D16">
        <v>282.8</v>
      </c>
      <c r="E16" s="18">
        <f t="shared" si="0"/>
        <v>157</v>
      </c>
      <c r="F16">
        <f t="shared" si="1"/>
        <v>365</v>
      </c>
      <c r="G16">
        <f t="shared" si="2"/>
        <v>2.702630392403274</v>
      </c>
      <c r="H16">
        <f t="shared" si="3"/>
        <v>-0.90519318989139741</v>
      </c>
      <c r="I16">
        <f t="shared" si="4"/>
        <v>0.42500033996955416</v>
      </c>
    </row>
    <row r="17" spans="1:9" x14ac:dyDescent="0.3">
      <c r="A17">
        <v>309</v>
      </c>
      <c r="B17">
        <v>1994</v>
      </c>
      <c r="C17" s="19">
        <v>34564</v>
      </c>
      <c r="D17">
        <v>267.5</v>
      </c>
      <c r="E17" s="18">
        <f t="shared" si="0"/>
        <v>230</v>
      </c>
      <c r="F17">
        <f t="shared" si="1"/>
        <v>365</v>
      </c>
      <c r="G17">
        <f t="shared" si="2"/>
        <v>3.9592674538391912</v>
      </c>
      <c r="H17">
        <f t="shared" si="3"/>
        <v>-0.68391942162461072</v>
      </c>
      <c r="I17">
        <f t="shared" si="4"/>
        <v>-0.72955755408648737</v>
      </c>
    </row>
    <row r="18" spans="1:9" x14ac:dyDescent="0.3">
      <c r="A18">
        <v>321</v>
      </c>
      <c r="B18">
        <v>1995</v>
      </c>
      <c r="C18" s="19">
        <v>34918</v>
      </c>
      <c r="D18">
        <v>316.60000000000002</v>
      </c>
      <c r="E18" s="18">
        <f t="shared" si="0"/>
        <v>219</v>
      </c>
      <c r="F18">
        <f t="shared" si="1"/>
        <v>365</v>
      </c>
      <c r="G18">
        <f t="shared" si="2"/>
        <v>3.7699111843077513</v>
      </c>
      <c r="H18">
        <f t="shared" si="3"/>
        <v>-0.80901699437494778</v>
      </c>
      <c r="I18">
        <f t="shared" si="4"/>
        <v>-0.58778525229247269</v>
      </c>
    </row>
    <row r="19" spans="1:9" x14ac:dyDescent="0.3">
      <c r="A19">
        <v>334</v>
      </c>
      <c r="B19">
        <v>1996</v>
      </c>
      <c r="C19" s="19">
        <v>35096</v>
      </c>
      <c r="D19">
        <v>159.6</v>
      </c>
      <c r="E19" s="18">
        <f t="shared" si="0"/>
        <v>32</v>
      </c>
      <c r="F19">
        <f t="shared" si="1"/>
        <v>366</v>
      </c>
      <c r="G19">
        <f t="shared" si="2"/>
        <v>0.5493495350539529</v>
      </c>
      <c r="H19">
        <f t="shared" si="3"/>
        <v>0.85286433140215967</v>
      </c>
      <c r="I19">
        <f t="shared" si="4"/>
        <v>0.52213258107682481</v>
      </c>
    </row>
    <row r="20" spans="1:9" x14ac:dyDescent="0.3">
      <c r="A20">
        <v>345</v>
      </c>
      <c r="B20">
        <v>1997</v>
      </c>
      <c r="C20" s="19">
        <v>35719</v>
      </c>
      <c r="D20">
        <v>445</v>
      </c>
      <c r="E20" s="18">
        <f t="shared" si="0"/>
        <v>289</v>
      </c>
      <c r="F20">
        <f t="shared" si="1"/>
        <v>365</v>
      </c>
      <c r="G20">
        <f t="shared" si="2"/>
        <v>4.9749056267805489</v>
      </c>
      <c r="H20">
        <f t="shared" si="3"/>
        <v>0.25951179706979943</v>
      </c>
      <c r="I20">
        <f t="shared" si="4"/>
        <v>-0.965739937654855</v>
      </c>
    </row>
    <row r="21" spans="1:9" x14ac:dyDescent="0.3">
      <c r="A21">
        <v>357</v>
      </c>
      <c r="B21">
        <v>1998</v>
      </c>
      <c r="C21" s="19">
        <v>35899</v>
      </c>
      <c r="D21">
        <v>439</v>
      </c>
      <c r="E21" s="18">
        <f t="shared" si="0"/>
        <v>104</v>
      </c>
      <c r="F21">
        <f t="shared" si="1"/>
        <v>365</v>
      </c>
      <c r="G21">
        <f t="shared" si="2"/>
        <v>1.7902774573881559</v>
      </c>
      <c r="H21">
        <f t="shared" si="3"/>
        <v>-0.21772323039653155</v>
      </c>
      <c r="I21">
        <f t="shared" si="4"/>
        <v>0.9760105506323683</v>
      </c>
    </row>
    <row r="22" spans="1:9" x14ac:dyDescent="0.3">
      <c r="A22">
        <v>369</v>
      </c>
      <c r="B22">
        <v>1999</v>
      </c>
      <c r="C22" s="19">
        <v>36307</v>
      </c>
      <c r="D22">
        <v>682.2</v>
      </c>
      <c r="E22" s="18">
        <f t="shared" si="0"/>
        <v>147</v>
      </c>
      <c r="F22">
        <f t="shared" si="1"/>
        <v>365</v>
      </c>
      <c r="G22">
        <f t="shared" si="2"/>
        <v>2.5304883291928744</v>
      </c>
      <c r="H22">
        <f t="shared" si="3"/>
        <v>-0.81901488666807976</v>
      </c>
      <c r="I22">
        <f t="shared" si="4"/>
        <v>0.5737722679043249</v>
      </c>
    </row>
    <row r="23" spans="1:9" x14ac:dyDescent="0.3">
      <c r="A23">
        <v>382</v>
      </c>
      <c r="B23">
        <v>2000</v>
      </c>
      <c r="C23" s="19">
        <v>36824</v>
      </c>
      <c r="D23">
        <v>298.39999999999998</v>
      </c>
      <c r="E23" s="18">
        <f t="shared" si="0"/>
        <v>299</v>
      </c>
      <c r="F23">
        <f t="shared" si="1"/>
        <v>366</v>
      </c>
      <c r="G23">
        <f t="shared" si="2"/>
        <v>5.1329847181603725</v>
      </c>
      <c r="H23">
        <f t="shared" si="3"/>
        <v>0.40830434224389334</v>
      </c>
      <c r="I23">
        <f t="shared" si="4"/>
        <v>-0.91284585999213563</v>
      </c>
    </row>
    <row r="24" spans="1:9" x14ac:dyDescent="0.3">
      <c r="A24">
        <v>393</v>
      </c>
      <c r="B24">
        <v>2001</v>
      </c>
      <c r="C24" s="19">
        <v>36900</v>
      </c>
      <c r="D24">
        <v>427.4</v>
      </c>
      <c r="E24" s="18">
        <f t="shared" si="0"/>
        <v>9</v>
      </c>
      <c r="F24">
        <f t="shared" si="1"/>
        <v>365</v>
      </c>
      <c r="G24">
        <f t="shared" si="2"/>
        <v>0.15492785688935964</v>
      </c>
      <c r="H24">
        <f t="shared" si="3"/>
        <v>0.98802266566369756</v>
      </c>
      <c r="I24">
        <f t="shared" si="4"/>
        <v>0.15430882066428114</v>
      </c>
    </row>
    <row r="25" spans="1:9" x14ac:dyDescent="0.3">
      <c r="A25">
        <v>406</v>
      </c>
      <c r="B25">
        <v>2002</v>
      </c>
      <c r="C25" s="19">
        <v>37538</v>
      </c>
      <c r="D25">
        <v>436.1</v>
      </c>
      <c r="E25" s="18">
        <f t="shared" si="0"/>
        <v>282</v>
      </c>
      <c r="F25">
        <f t="shared" si="1"/>
        <v>365</v>
      </c>
      <c r="G25">
        <f t="shared" si="2"/>
        <v>4.8544061825332694</v>
      </c>
      <c r="H25">
        <f t="shared" si="3"/>
        <v>0.14154029521704301</v>
      </c>
      <c r="I25">
        <f t="shared" si="4"/>
        <v>-0.98993249508735304</v>
      </c>
    </row>
    <row r="26" spans="1:9" x14ac:dyDescent="0.3">
      <c r="A26">
        <v>417</v>
      </c>
      <c r="B26">
        <v>2003</v>
      </c>
      <c r="C26" s="19">
        <v>37971</v>
      </c>
      <c r="D26">
        <v>602</v>
      </c>
      <c r="E26" s="18">
        <f t="shared" si="0"/>
        <v>350</v>
      </c>
      <c r="F26">
        <f t="shared" si="1"/>
        <v>365</v>
      </c>
      <c r="G26">
        <f t="shared" si="2"/>
        <v>6.0249722123639868</v>
      </c>
      <c r="H26">
        <f t="shared" si="3"/>
        <v>0.9668478136052775</v>
      </c>
      <c r="I26">
        <f t="shared" si="4"/>
        <v>-0.25535329511618721</v>
      </c>
    </row>
    <row r="27" spans="1:9" x14ac:dyDescent="0.3">
      <c r="A27">
        <v>430</v>
      </c>
      <c r="B27">
        <v>2004</v>
      </c>
      <c r="C27" s="19">
        <v>38254</v>
      </c>
      <c r="D27">
        <v>30.79</v>
      </c>
      <c r="E27" s="18">
        <f t="shared" si="0"/>
        <v>268</v>
      </c>
      <c r="F27">
        <f t="shared" si="1"/>
        <v>366</v>
      </c>
      <c r="G27">
        <f t="shared" si="2"/>
        <v>4.6008023560768558</v>
      </c>
      <c r="H27">
        <f t="shared" si="3"/>
        <v>-0.11135519690480865</v>
      </c>
      <c r="I27">
        <f t="shared" si="4"/>
        <v>-0.99378067002849846</v>
      </c>
    </row>
    <row r="28" spans="1:9" x14ac:dyDescent="0.3">
      <c r="A28">
        <v>441</v>
      </c>
      <c r="B28">
        <v>2005</v>
      </c>
      <c r="C28" s="19">
        <v>38642</v>
      </c>
      <c r="D28">
        <v>308.8</v>
      </c>
      <c r="E28" s="18">
        <f t="shared" si="0"/>
        <v>290</v>
      </c>
      <c r="F28">
        <f t="shared" si="1"/>
        <v>365</v>
      </c>
      <c r="G28">
        <f t="shared" si="2"/>
        <v>4.9921198331015884</v>
      </c>
      <c r="H28">
        <f t="shared" si="3"/>
        <v>0.276096973097468</v>
      </c>
      <c r="I28">
        <f t="shared" si="4"/>
        <v>-0.96112978387230097</v>
      </c>
    </row>
    <row r="29" spans="1:9" x14ac:dyDescent="0.3">
      <c r="A29">
        <v>3</v>
      </c>
      <c r="B29">
        <v>2007</v>
      </c>
      <c r="C29" s="19">
        <v>39349</v>
      </c>
      <c r="D29">
        <v>327</v>
      </c>
      <c r="E29" s="18">
        <f t="shared" si="0"/>
        <v>267</v>
      </c>
      <c r="F29">
        <f t="shared" si="1"/>
        <v>365</v>
      </c>
      <c r="G29">
        <f t="shared" si="2"/>
        <v>4.59619308771767</v>
      </c>
      <c r="H29">
        <f t="shared" si="3"/>
        <v>-0.11593459959550066</v>
      </c>
      <c r="I29">
        <f t="shared" si="4"/>
        <v>-0.99325684926741431</v>
      </c>
    </row>
    <row r="30" spans="1:9" x14ac:dyDescent="0.3">
      <c r="A30">
        <v>15</v>
      </c>
      <c r="B30">
        <v>2008</v>
      </c>
      <c r="C30" s="19">
        <v>39748</v>
      </c>
      <c r="D30">
        <v>451</v>
      </c>
      <c r="E30" s="18">
        <f t="shared" si="0"/>
        <v>301</v>
      </c>
      <c r="F30">
        <f t="shared" si="1"/>
        <v>366</v>
      </c>
      <c r="G30">
        <f t="shared" si="2"/>
        <v>5.1673190641012443</v>
      </c>
      <c r="H30">
        <f t="shared" si="3"/>
        <v>0.43939950965914132</v>
      </c>
      <c r="I30">
        <f t="shared" si="4"/>
        <v>-0.89829175155475305</v>
      </c>
    </row>
    <row r="31" spans="1:9" x14ac:dyDescent="0.3">
      <c r="A31">
        <v>28</v>
      </c>
      <c r="B31">
        <v>2009</v>
      </c>
      <c r="C31" s="19">
        <v>40141</v>
      </c>
      <c r="D31">
        <v>536.4</v>
      </c>
      <c r="E31" s="18">
        <f t="shared" si="0"/>
        <v>328</v>
      </c>
      <c r="F31">
        <f t="shared" si="1"/>
        <v>365</v>
      </c>
      <c r="G31">
        <f t="shared" si="2"/>
        <v>5.646259673301107</v>
      </c>
      <c r="H31">
        <f t="shared" si="3"/>
        <v>0.80392796183282078</v>
      </c>
      <c r="I31">
        <f t="shared" si="4"/>
        <v>-0.59472668696076403</v>
      </c>
    </row>
    <row r="32" spans="1:9" x14ac:dyDescent="0.3">
      <c r="A32">
        <v>40</v>
      </c>
      <c r="B32">
        <v>2010</v>
      </c>
      <c r="C32" s="19">
        <v>40437</v>
      </c>
      <c r="D32">
        <v>481</v>
      </c>
      <c r="E32" s="18">
        <f t="shared" si="0"/>
        <v>259</v>
      </c>
      <c r="F32">
        <f t="shared" si="1"/>
        <v>365</v>
      </c>
      <c r="G32">
        <f t="shared" si="2"/>
        <v>4.4584794371493501</v>
      </c>
      <c r="H32">
        <f t="shared" si="3"/>
        <v>-0.25119006388481957</v>
      </c>
      <c r="I32">
        <f t="shared" si="4"/>
        <v>-0.96793778302406408</v>
      </c>
    </row>
    <row r="33" spans="1:9" x14ac:dyDescent="0.3">
      <c r="A33">
        <v>52</v>
      </c>
      <c r="B33">
        <v>2011</v>
      </c>
      <c r="C33" s="19">
        <v>40755</v>
      </c>
      <c r="D33">
        <v>166.5</v>
      </c>
      <c r="E33" s="18">
        <f t="shared" si="0"/>
        <v>212</v>
      </c>
      <c r="F33">
        <f t="shared" si="1"/>
        <v>365</v>
      </c>
      <c r="G33">
        <f t="shared" si="2"/>
        <v>3.6494117400604718</v>
      </c>
      <c r="H33">
        <f t="shared" si="3"/>
        <v>-0.87380710361108094</v>
      </c>
      <c r="I33">
        <f t="shared" si="4"/>
        <v>-0.48627270710868981</v>
      </c>
    </row>
    <row r="34" spans="1:9" x14ac:dyDescent="0.3">
      <c r="A34">
        <v>66</v>
      </c>
      <c r="B34">
        <v>2012</v>
      </c>
      <c r="C34" s="19">
        <v>41196</v>
      </c>
      <c r="D34">
        <v>267.5</v>
      </c>
      <c r="E34" s="18">
        <f t="shared" si="0"/>
        <v>288</v>
      </c>
      <c r="F34">
        <f t="shared" si="1"/>
        <v>366</v>
      </c>
      <c r="G34">
        <f t="shared" si="2"/>
        <v>4.9441458154855757</v>
      </c>
      <c r="H34">
        <f t="shared" si="3"/>
        <v>0.22968774213179508</v>
      </c>
      <c r="I34">
        <f t="shared" si="4"/>
        <v>-0.97326437370038266</v>
      </c>
    </row>
    <row r="35" spans="1:9" x14ac:dyDescent="0.3">
      <c r="A35">
        <v>75</v>
      </c>
      <c r="B35">
        <v>2013</v>
      </c>
      <c r="C35" s="19">
        <v>41591</v>
      </c>
      <c r="D35">
        <v>454</v>
      </c>
      <c r="E35" s="18">
        <f t="shared" si="0"/>
        <v>317</v>
      </c>
      <c r="F35">
        <f t="shared" si="1"/>
        <v>365</v>
      </c>
      <c r="G35">
        <f t="shared" si="2"/>
        <v>5.456903403769668</v>
      </c>
      <c r="H35">
        <f t="shared" si="3"/>
        <v>0.6776147890466887</v>
      </c>
      <c r="I35">
        <f t="shared" si="4"/>
        <v>-0.73541702296398581</v>
      </c>
    </row>
    <row r="36" spans="1:9" x14ac:dyDescent="0.3">
      <c r="A36">
        <v>87</v>
      </c>
      <c r="B36">
        <v>2014</v>
      </c>
      <c r="C36" s="19">
        <v>41820</v>
      </c>
      <c r="D36">
        <v>705</v>
      </c>
      <c r="E36" s="18">
        <f t="shared" si="0"/>
        <v>181</v>
      </c>
      <c r="F36">
        <f t="shared" si="1"/>
        <v>365</v>
      </c>
      <c r="G36">
        <f t="shared" si="2"/>
        <v>3.1157713441082331</v>
      </c>
      <c r="H36">
        <f t="shared" si="3"/>
        <v>-0.99966664851051124</v>
      </c>
      <c r="I36">
        <f t="shared" si="4"/>
        <v>2.5818440227133081E-2</v>
      </c>
    </row>
    <row r="37" spans="1:9" x14ac:dyDescent="0.3">
      <c r="A37">
        <v>99</v>
      </c>
      <c r="B37">
        <v>2015</v>
      </c>
      <c r="C37" s="19">
        <v>42286</v>
      </c>
      <c r="D37">
        <v>1020</v>
      </c>
      <c r="E37" s="18">
        <f t="shared" si="0"/>
        <v>282</v>
      </c>
      <c r="F37">
        <f t="shared" si="1"/>
        <v>365</v>
      </c>
      <c r="G37">
        <f t="shared" si="2"/>
        <v>4.8544061825332694</v>
      </c>
      <c r="H37">
        <f t="shared" si="3"/>
        <v>0.14154029521704301</v>
      </c>
      <c r="I37">
        <f t="shared" si="4"/>
        <v>-0.98993249508735304</v>
      </c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1979</v>
      </c>
      <c r="B2" s="2">
        <v>17.690000000000001</v>
      </c>
    </row>
    <row r="3" spans="1:2" x14ac:dyDescent="0.3">
      <c r="A3" s="18">
        <v>1980</v>
      </c>
      <c r="B3" s="2">
        <v>9.1300000000000008</v>
      </c>
    </row>
    <row r="4" spans="1:2" x14ac:dyDescent="0.3">
      <c r="A4" s="18">
        <v>1981</v>
      </c>
      <c r="B4" s="2">
        <v>9.26</v>
      </c>
    </row>
    <row r="5" spans="1:2" x14ac:dyDescent="0.3">
      <c r="A5" s="18">
        <v>1982</v>
      </c>
      <c r="B5" s="2">
        <v>34.92</v>
      </c>
    </row>
    <row r="6" spans="1:2" x14ac:dyDescent="0.3">
      <c r="A6" s="18">
        <v>1983</v>
      </c>
      <c r="B6" s="2">
        <v>29.14</v>
      </c>
    </row>
    <row r="7" spans="1:2" x14ac:dyDescent="0.3">
      <c r="A7" s="18">
        <v>1984</v>
      </c>
      <c r="B7" s="2">
        <v>36.479999999999997</v>
      </c>
    </row>
    <row r="8" spans="1:2" x14ac:dyDescent="0.3">
      <c r="A8" s="18">
        <v>1985</v>
      </c>
      <c r="B8" s="2">
        <v>26.95</v>
      </c>
    </row>
    <row r="9" spans="1:2" x14ac:dyDescent="0.3">
      <c r="A9" s="18">
        <v>1986</v>
      </c>
      <c r="B9" s="2">
        <v>25.81</v>
      </c>
    </row>
    <row r="10" spans="1:2" x14ac:dyDescent="0.3">
      <c r="A10" s="18">
        <v>1987</v>
      </c>
      <c r="B10" s="2">
        <v>27.02</v>
      </c>
    </row>
    <row r="11" spans="1:2" x14ac:dyDescent="0.3">
      <c r="A11" s="18">
        <v>1988</v>
      </c>
      <c r="B11" s="2">
        <v>18.829999999999998</v>
      </c>
    </row>
    <row r="12" spans="1:2" x14ac:dyDescent="0.3">
      <c r="A12" s="18">
        <v>1989</v>
      </c>
      <c r="B12" s="2">
        <v>15.06</v>
      </c>
    </row>
    <row r="13" spans="1:2" x14ac:dyDescent="0.3">
      <c r="A13" s="18">
        <v>1990</v>
      </c>
      <c r="B13" s="2">
        <v>38.47</v>
      </c>
    </row>
    <row r="14" spans="1:2" x14ac:dyDescent="0.3">
      <c r="A14" s="18">
        <v>1991</v>
      </c>
      <c r="B14" s="2">
        <v>13.23</v>
      </c>
    </row>
    <row r="15" spans="1:2" x14ac:dyDescent="0.3">
      <c r="A15" s="18">
        <v>1992</v>
      </c>
      <c r="B15" s="2">
        <v>32.33</v>
      </c>
    </row>
    <row r="16" spans="1:2" x14ac:dyDescent="0.3">
      <c r="A16" s="18">
        <v>1993</v>
      </c>
      <c r="B16" s="2">
        <v>28.08</v>
      </c>
    </row>
    <row r="17" spans="1:2" x14ac:dyDescent="0.3">
      <c r="A17" s="18">
        <v>1994</v>
      </c>
      <c r="B17" s="2">
        <v>45.17</v>
      </c>
    </row>
    <row r="18" spans="1:2" x14ac:dyDescent="0.3">
      <c r="A18" s="18">
        <v>1995</v>
      </c>
      <c r="B18" s="2">
        <v>24.35</v>
      </c>
    </row>
    <row r="19" spans="1:2" x14ac:dyDescent="0.3">
      <c r="A19" s="18">
        <v>1996</v>
      </c>
      <c r="B19" s="2">
        <v>19.38</v>
      </c>
    </row>
    <row r="20" spans="1:2" x14ac:dyDescent="0.3">
      <c r="A20" s="18">
        <v>1997</v>
      </c>
      <c r="B20" s="2">
        <v>31.93</v>
      </c>
    </row>
    <row r="21" spans="1:2" x14ac:dyDescent="0.3">
      <c r="A21" s="18">
        <v>1998</v>
      </c>
      <c r="B21" s="2">
        <v>52.69</v>
      </c>
    </row>
    <row r="22" spans="1:2" x14ac:dyDescent="0.3">
      <c r="A22" s="18">
        <v>1999</v>
      </c>
      <c r="B22" s="2">
        <v>24.38</v>
      </c>
    </row>
    <row r="23" spans="1:2" x14ac:dyDescent="0.3">
      <c r="A23" s="18">
        <v>2000</v>
      </c>
      <c r="B23" s="2">
        <v>31.28</v>
      </c>
    </row>
    <row r="24" spans="1:2" x14ac:dyDescent="0.3">
      <c r="A24" s="18">
        <v>2001</v>
      </c>
      <c r="B24" s="2">
        <v>37.47</v>
      </c>
    </row>
    <row r="25" spans="1:2" x14ac:dyDescent="0.3">
      <c r="A25" s="18">
        <v>2002</v>
      </c>
      <c r="B25" s="2">
        <v>65.540000000000006</v>
      </c>
    </row>
    <row r="26" spans="1:2" x14ac:dyDescent="0.3">
      <c r="A26" s="18">
        <v>2003</v>
      </c>
      <c r="B26" s="2">
        <v>36.299999999999997</v>
      </c>
    </row>
    <row r="27" spans="1:2" x14ac:dyDescent="0.3">
      <c r="A27" s="18">
        <v>2004</v>
      </c>
      <c r="B27" s="2">
        <v>5.4</v>
      </c>
    </row>
    <row r="28" spans="1:2" x14ac:dyDescent="0.3">
      <c r="A28" s="18">
        <v>2005</v>
      </c>
      <c r="B28" s="2">
        <v>17.91</v>
      </c>
    </row>
    <row r="29" spans="1:2" x14ac:dyDescent="0.3">
      <c r="A29" s="18">
        <v>2007</v>
      </c>
      <c r="B29" s="2">
        <v>17.36</v>
      </c>
    </row>
    <row r="30" spans="1:2" x14ac:dyDescent="0.3">
      <c r="A30" s="18">
        <v>2008</v>
      </c>
      <c r="B30" s="2">
        <v>31.7</v>
      </c>
    </row>
    <row r="31" spans="1:2" x14ac:dyDescent="0.3">
      <c r="A31" s="18">
        <v>2009</v>
      </c>
      <c r="B31" s="2">
        <v>54.39</v>
      </c>
    </row>
    <row r="32" spans="1:2" x14ac:dyDescent="0.3">
      <c r="A32" s="18">
        <v>2010</v>
      </c>
      <c r="B32" s="2">
        <v>54.28</v>
      </c>
    </row>
    <row r="33" spans="1:2" x14ac:dyDescent="0.3">
      <c r="A33" s="18">
        <v>2011</v>
      </c>
      <c r="B33" s="2">
        <v>13.09</v>
      </c>
    </row>
    <row r="34" spans="1:2" x14ac:dyDescent="0.3">
      <c r="A34" s="18">
        <v>2012</v>
      </c>
      <c r="B34" s="2">
        <v>14.29</v>
      </c>
    </row>
    <row r="35" spans="1:2" x14ac:dyDescent="0.3">
      <c r="A35" s="18">
        <v>2013</v>
      </c>
      <c r="B35" s="2">
        <v>25.01</v>
      </c>
    </row>
    <row r="36" spans="1:2" x14ac:dyDescent="0.3">
      <c r="A36" s="18">
        <v>2014</v>
      </c>
      <c r="B36" s="2">
        <v>28.88</v>
      </c>
    </row>
    <row r="37" spans="1:2" x14ac:dyDescent="0.3">
      <c r="A37" s="18">
        <v>2015</v>
      </c>
      <c r="B37" s="2">
        <v>37.229999999999997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36</v>
      </c>
      <c r="D13" s="7">
        <v>0</v>
      </c>
      <c r="E13" s="7">
        <v>36</v>
      </c>
      <c r="F13" s="8">
        <v>5.4</v>
      </c>
      <c r="G13" s="8">
        <v>65.540000000000006</v>
      </c>
      <c r="H13" s="8">
        <v>28.623055555555556</v>
      </c>
      <c r="I13" s="8">
        <v>13.893968232796858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0.12698412698412698</v>
      </c>
    </row>
    <row r="19" spans="2:10" x14ac:dyDescent="0.3">
      <c r="B19" s="3" t="s">
        <v>20</v>
      </c>
      <c r="C19" s="12">
        <v>80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0.2844202890791192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0.25803571428571437</v>
      </c>
    </row>
    <row r="34" spans="2:5" x14ac:dyDescent="0.3">
      <c r="B34" s="14" t="s">
        <v>31</v>
      </c>
      <c r="D34" s="16">
        <v>0.133728675136116</v>
      </c>
      <c r="E34" s="17">
        <v>0.35135187500000004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542941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2016-10-15T02:46:47Z</dcterms:created>
  <dcterms:modified xsi:type="dcterms:W3CDTF">2018-05-31T21:25:32Z</dcterms:modified>
</cp:coreProperties>
</file>