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5481B0D1-2CD1-4B00-8E5F-B9EE88DA5EAB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E35" i="1"/>
  <c r="F35" i="1"/>
  <c r="G35" i="1"/>
  <c r="I35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E40" i="1"/>
  <c r="F40" i="1"/>
  <c r="G40" i="1"/>
  <c r="I40" i="1"/>
  <c r="E41" i="1"/>
  <c r="F41" i="1"/>
  <c r="G41" i="1"/>
  <c r="I41" i="1"/>
  <c r="E42" i="1"/>
  <c r="F42" i="1"/>
  <c r="G42" i="1"/>
  <c r="I42" i="1"/>
  <c r="E43" i="1"/>
  <c r="F43" i="1"/>
  <c r="G43" i="1"/>
  <c r="I43" i="1"/>
  <c r="E44" i="1"/>
  <c r="F44" i="1"/>
  <c r="G44" i="1"/>
  <c r="I44" i="1"/>
  <c r="E45" i="1"/>
  <c r="F45" i="1"/>
  <c r="G45" i="1"/>
  <c r="I45" i="1"/>
  <c r="E46" i="1"/>
  <c r="F46" i="1"/>
  <c r="G46" i="1"/>
  <c r="I46" i="1"/>
  <c r="E47" i="1"/>
  <c r="F47" i="1"/>
  <c r="G47" i="1"/>
  <c r="I47" i="1"/>
  <c r="E48" i="1"/>
  <c r="F48" i="1"/>
  <c r="G48" i="1"/>
  <c r="I4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</calcChain>
</file>

<file path=xl/sharedStrings.xml><?xml version="1.0" encoding="utf-8"?>
<sst xmlns="http://schemas.openxmlformats.org/spreadsheetml/2006/main" count="44" uniqueCount="42">
  <si>
    <t xml:space="preserve"> Cod</t>
  </si>
  <si>
    <t xml:space="preserve"> Year</t>
  </si>
  <si>
    <t xml:space="preserve"> Maximum streamflow</t>
  </si>
  <si>
    <t>Time series: Workbook = 85470000.xlsx / Sheet = Plan1 / Range = Plan1!$E$1:$E$48 / 47 rows and 1 column</t>
  </si>
  <si>
    <t>Date data: Workbook = 85470000.xlsx / Sheet = Plan1 / Range = Plan1!$B$1:$B$48 / 47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</si>
  <si>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</si>
  <si>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</si>
  <si>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</si>
  <si>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</si>
  <si>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</si>
  <si>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</si>
  <si>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</si>
  <si>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</si>
  <si>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</si>
  <si>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</si>
  <si>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</si>
  <si>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</si>
  <si>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</si>
  <si>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</si>
  <si>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</si>
  <si>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</si>
  <si>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</si>
  <si>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</si>
  <si>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</si>
  <si>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exact p-value could not be computed. An approximation has been used to compute the p-value.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</si>
  <si>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</si>
  <si>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</si>
  <si>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</si>
  <si>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</si>
  <si>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51.50%.</t>
  </si>
  <si>
    <t>The continuity correction has been applied.</t>
  </si>
  <si>
    <t>Ties have been detected in the data and the appropriate corrections have been applied.</t>
  </si>
  <si>
    <t>Sen's slope:</t>
  </si>
  <si>
    <t>Confidence interval:</t>
  </si>
  <si>
    <t xml:space="preserve"> </t>
  </si>
  <si>
    <r>
      <t>XLSTAT 2016.06.36438  - Mann-Kendall trend tests - Start time: 2016-10-15 at 8:22:39 PM / End time: 2016-10-15 at 8:22:40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</si>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</sst>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tests_HID'!$A$2:$A$48</c:f>
              <c:numCache>
                <c:formatCode>General</c:formatCode>
                <c:ptCount val="47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</c:numCache>
            </c:numRef>
          </c:xVal>
          <c:yVal>
            <c:numRef>
              <c:f>'Mann-Kendall trend tests_HID'!$B$2:$B$48</c:f>
              <c:numCache>
                <c:formatCode>0</c:formatCode>
                <c:ptCount val="47"/>
                <c:pt idx="0">
                  <c:v>7.12</c:v>
                </c:pt>
                <c:pt idx="1">
                  <c:v>10.029999999999999</c:v>
                </c:pt>
                <c:pt idx="2">
                  <c:v>16.03</c:v>
                </c:pt>
                <c:pt idx="3">
                  <c:v>9.1</c:v>
                </c:pt>
                <c:pt idx="4">
                  <c:v>24.79</c:v>
                </c:pt>
                <c:pt idx="5">
                  <c:v>23.72</c:v>
                </c:pt>
                <c:pt idx="6">
                  <c:v>8.92</c:v>
                </c:pt>
                <c:pt idx="7">
                  <c:v>17.079999999999998</c:v>
                </c:pt>
                <c:pt idx="8">
                  <c:v>12.86</c:v>
                </c:pt>
                <c:pt idx="9">
                  <c:v>9.2899999999999991</c:v>
                </c:pt>
                <c:pt idx="10">
                  <c:v>12.93</c:v>
                </c:pt>
                <c:pt idx="11">
                  <c:v>17.7</c:v>
                </c:pt>
                <c:pt idx="12">
                  <c:v>7.38</c:v>
                </c:pt>
                <c:pt idx="13">
                  <c:v>27.37</c:v>
                </c:pt>
                <c:pt idx="14">
                  <c:v>17.84</c:v>
                </c:pt>
                <c:pt idx="15">
                  <c:v>28.65</c:v>
                </c:pt>
                <c:pt idx="16">
                  <c:v>18.739999999999998</c:v>
                </c:pt>
                <c:pt idx="17">
                  <c:v>26.12</c:v>
                </c:pt>
                <c:pt idx="18">
                  <c:v>27.71</c:v>
                </c:pt>
                <c:pt idx="19">
                  <c:v>10.19</c:v>
                </c:pt>
                <c:pt idx="20">
                  <c:v>5.33</c:v>
                </c:pt>
                <c:pt idx="21">
                  <c:v>22.38</c:v>
                </c:pt>
                <c:pt idx="22">
                  <c:v>18.309999999999999</c:v>
                </c:pt>
                <c:pt idx="23">
                  <c:v>30.07</c:v>
                </c:pt>
                <c:pt idx="24">
                  <c:v>16.77</c:v>
                </c:pt>
                <c:pt idx="25">
                  <c:v>17.78</c:v>
                </c:pt>
                <c:pt idx="26">
                  <c:v>12.7</c:v>
                </c:pt>
                <c:pt idx="27">
                  <c:v>8.1300000000000008</c:v>
                </c:pt>
                <c:pt idx="28">
                  <c:v>31.39</c:v>
                </c:pt>
                <c:pt idx="29">
                  <c:v>33.340000000000003</c:v>
                </c:pt>
                <c:pt idx="30">
                  <c:v>10.029999999999999</c:v>
                </c:pt>
                <c:pt idx="31">
                  <c:v>19.05</c:v>
                </c:pt>
                <c:pt idx="32">
                  <c:v>27.69</c:v>
                </c:pt>
                <c:pt idx="33">
                  <c:v>40.33</c:v>
                </c:pt>
                <c:pt idx="34">
                  <c:v>25.04</c:v>
                </c:pt>
                <c:pt idx="35">
                  <c:v>7.98</c:v>
                </c:pt>
                <c:pt idx="36">
                  <c:v>11.33</c:v>
                </c:pt>
                <c:pt idx="37">
                  <c:v>5.08</c:v>
                </c:pt>
                <c:pt idx="38">
                  <c:v>19.57</c:v>
                </c:pt>
                <c:pt idx="39">
                  <c:v>16.64</c:v>
                </c:pt>
                <c:pt idx="40">
                  <c:v>19.36</c:v>
                </c:pt>
                <c:pt idx="41">
                  <c:v>13.9</c:v>
                </c:pt>
                <c:pt idx="42">
                  <c:v>7.32</c:v>
                </c:pt>
                <c:pt idx="43">
                  <c:v>6.26</c:v>
                </c:pt>
                <c:pt idx="44">
                  <c:v>13.07</c:v>
                </c:pt>
                <c:pt idx="45">
                  <c:v>21.03</c:v>
                </c:pt>
                <c:pt idx="46">
                  <c:v>24.78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9-4949-8F07-A39DF2004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27200"/>
        <c:axId val="135390336"/>
      </c:scatterChart>
      <c:valAx>
        <c:axId val="245427200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35390336"/>
        <c:crosses val="autoZero"/>
        <c:crossBetween val="midCat"/>
      </c:valAx>
      <c:valAx>
        <c:axId val="135390336"/>
        <c:scaling>
          <c:orientation val="minMax"/>
          <c:max val="45"/>
          <c:min val="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542720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49246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RefEditT,RefEdit0,Plan1!$E$1:$E$48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RefEditDate,RefEdit0,Plan1!$B$1:$B$48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14924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40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46" workbookViewId="0">
      <selection activeCell="G49" sqref="G49:M59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4.332031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36</v>
      </c>
      <c r="D1" t="s">
        <v>2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9" x14ac:dyDescent="0.3">
      <c r="A2">
        <v>122</v>
      </c>
      <c r="B2">
        <v>1968</v>
      </c>
      <c r="C2" s="19">
        <v>25154</v>
      </c>
      <c r="D2">
        <v>117</v>
      </c>
      <c r="E2" s="18">
        <f>C2-DATE(YEAR(C2),1,0)</f>
        <v>317</v>
      </c>
      <c r="F2">
        <f>DATE(YEAR(C2)+1,1,1)-DATE(YEAR(C2),1,1)</f>
        <v>366</v>
      </c>
      <c r="G2">
        <f>E2*(2*PI()/F2)</f>
        <v>5.4419938316282206</v>
      </c>
      <c r="H2">
        <f>COS(G2)</f>
        <v>0.66657512820956277</v>
      </c>
      <c r="I2">
        <f>SIN(G2)</f>
        <v>-0.74543785686830055</v>
      </c>
    </row>
    <row r="3" spans="1:9" x14ac:dyDescent="0.3">
      <c r="A3">
        <v>134</v>
      </c>
      <c r="B3">
        <v>1969</v>
      </c>
      <c r="C3" s="19">
        <v>25514</v>
      </c>
      <c r="D3">
        <v>266</v>
      </c>
      <c r="E3" s="18">
        <f t="shared" ref="E3:E47" si="0">C3-DATE(YEAR(C3),1,0)</f>
        <v>311</v>
      </c>
      <c r="F3">
        <f t="shared" ref="F3:F47" si="1">DATE(YEAR(C3)+1,1,1)-DATE(YEAR(C3),1,1)</f>
        <v>365</v>
      </c>
      <c r="G3">
        <f t="shared" ref="G3:G47" si="2">E3*(2*PI()/F3)</f>
        <v>5.3536181658434279</v>
      </c>
      <c r="H3">
        <f t="shared" ref="H3:H47" si="3">COS(G3)</f>
        <v>0.59818091440591592</v>
      </c>
      <c r="I3">
        <f t="shared" ref="I3:I47" si="4">SIN(G3)</f>
        <v>-0.80136108817467699</v>
      </c>
    </row>
    <row r="4" spans="1:9" x14ac:dyDescent="0.3">
      <c r="A4">
        <v>146</v>
      </c>
      <c r="B4">
        <v>1970</v>
      </c>
      <c r="C4" s="19">
        <v>25859</v>
      </c>
      <c r="D4">
        <v>208</v>
      </c>
      <c r="E4" s="18">
        <f t="shared" si="0"/>
        <v>291</v>
      </c>
      <c r="F4">
        <f t="shared" si="1"/>
        <v>365</v>
      </c>
      <c r="G4">
        <f t="shared" si="2"/>
        <v>5.0093340394226287</v>
      </c>
      <c r="H4">
        <f t="shared" si="3"/>
        <v>0.29260033563334792</v>
      </c>
      <c r="I4">
        <f t="shared" si="4"/>
        <v>-0.95623482659190584</v>
      </c>
    </row>
    <row r="5" spans="1:9" x14ac:dyDescent="0.3">
      <c r="A5">
        <v>158</v>
      </c>
      <c r="B5">
        <v>1971</v>
      </c>
      <c r="C5" s="19">
        <v>26145</v>
      </c>
      <c r="D5">
        <v>140</v>
      </c>
      <c r="E5" s="18">
        <f t="shared" si="0"/>
        <v>212</v>
      </c>
      <c r="F5">
        <f t="shared" si="1"/>
        <v>365</v>
      </c>
      <c r="G5">
        <f t="shared" si="2"/>
        <v>3.6494117400604718</v>
      </c>
      <c r="H5">
        <f t="shared" si="3"/>
        <v>-0.87380710361108094</v>
      </c>
      <c r="I5">
        <f t="shared" si="4"/>
        <v>-0.48627270710868981</v>
      </c>
    </row>
    <row r="6" spans="1:9" x14ac:dyDescent="0.3">
      <c r="A6">
        <v>170</v>
      </c>
      <c r="B6">
        <v>1972</v>
      </c>
      <c r="C6" s="19">
        <v>26480</v>
      </c>
      <c r="D6">
        <v>572</v>
      </c>
      <c r="E6" s="18">
        <f t="shared" si="0"/>
        <v>182</v>
      </c>
      <c r="F6">
        <f t="shared" si="1"/>
        <v>366</v>
      </c>
      <c r="G6">
        <f t="shared" si="2"/>
        <v>3.1244254806193572</v>
      </c>
      <c r="H6">
        <f t="shared" si="3"/>
        <v>-0.99985264770502691</v>
      </c>
      <c r="I6">
        <f t="shared" si="4"/>
        <v>1.7166329754707371E-2</v>
      </c>
    </row>
    <row r="7" spans="1:9" x14ac:dyDescent="0.3">
      <c r="A7">
        <v>182</v>
      </c>
      <c r="B7">
        <v>1973</v>
      </c>
      <c r="C7" s="19">
        <v>26862</v>
      </c>
      <c r="D7">
        <v>509</v>
      </c>
      <c r="E7" s="18">
        <f t="shared" si="0"/>
        <v>198</v>
      </c>
      <c r="F7">
        <f t="shared" si="1"/>
        <v>365</v>
      </c>
      <c r="G7">
        <f t="shared" si="2"/>
        <v>3.4084128515659122</v>
      </c>
      <c r="H7">
        <f t="shared" si="3"/>
        <v>-0.96461417569124364</v>
      </c>
      <c r="I7">
        <f t="shared" si="4"/>
        <v>-0.26366549272800682</v>
      </c>
    </row>
    <row r="8" spans="1:9" x14ac:dyDescent="0.3">
      <c r="A8">
        <v>194</v>
      </c>
      <c r="B8">
        <v>1974</v>
      </c>
      <c r="C8" s="19">
        <v>27295</v>
      </c>
      <c r="D8">
        <v>242</v>
      </c>
      <c r="E8" s="18">
        <f t="shared" si="0"/>
        <v>266</v>
      </c>
      <c r="F8">
        <f t="shared" si="1"/>
        <v>365</v>
      </c>
      <c r="G8">
        <f t="shared" si="2"/>
        <v>4.5789788813966297</v>
      </c>
      <c r="H8">
        <f t="shared" si="3"/>
        <v>-0.13301470653419636</v>
      </c>
      <c r="I8">
        <f t="shared" si="4"/>
        <v>-0.99111406399345459</v>
      </c>
    </row>
    <row r="9" spans="1:9" x14ac:dyDescent="0.3">
      <c r="A9">
        <v>206</v>
      </c>
      <c r="B9">
        <v>1975</v>
      </c>
      <c r="C9" s="19">
        <v>27622</v>
      </c>
      <c r="D9">
        <v>228</v>
      </c>
      <c r="E9" s="18">
        <f t="shared" si="0"/>
        <v>228</v>
      </c>
      <c r="F9">
        <f t="shared" si="1"/>
        <v>365</v>
      </c>
      <c r="G9">
        <f t="shared" si="2"/>
        <v>3.924839041197111</v>
      </c>
      <c r="H9">
        <f t="shared" si="3"/>
        <v>-0.70862667826446002</v>
      </c>
      <c r="I9">
        <f t="shared" si="4"/>
        <v>-0.70558361010717741</v>
      </c>
    </row>
    <row r="10" spans="1:9" x14ac:dyDescent="0.3">
      <c r="A10">
        <v>218</v>
      </c>
      <c r="B10">
        <v>1976</v>
      </c>
      <c r="C10" s="19">
        <v>27956</v>
      </c>
      <c r="D10">
        <v>671</v>
      </c>
      <c r="E10" s="18">
        <f t="shared" si="0"/>
        <v>197</v>
      </c>
      <c r="F10">
        <f t="shared" si="1"/>
        <v>366</v>
      </c>
      <c r="G10">
        <f t="shared" si="2"/>
        <v>3.3819330751758976</v>
      </c>
      <c r="H10">
        <f t="shared" si="3"/>
        <v>-0.97125699946583144</v>
      </c>
      <c r="I10">
        <f t="shared" si="4"/>
        <v>-0.23803327706148558</v>
      </c>
    </row>
    <row r="11" spans="1:9" x14ac:dyDescent="0.3">
      <c r="A11">
        <v>240</v>
      </c>
      <c r="B11">
        <v>1978</v>
      </c>
      <c r="C11" s="19">
        <v>28700</v>
      </c>
      <c r="D11">
        <v>198</v>
      </c>
      <c r="E11" s="18">
        <f t="shared" si="0"/>
        <v>210</v>
      </c>
      <c r="F11">
        <f t="shared" si="1"/>
        <v>365</v>
      </c>
      <c r="G11">
        <f t="shared" si="2"/>
        <v>3.614983327418392</v>
      </c>
      <c r="H11">
        <f t="shared" si="3"/>
        <v>-0.89002757643467678</v>
      </c>
      <c r="I11">
        <f t="shared" si="4"/>
        <v>-0.45590669350845858</v>
      </c>
    </row>
    <row r="12" spans="1:9" x14ac:dyDescent="0.3">
      <c r="A12">
        <v>252</v>
      </c>
      <c r="B12">
        <v>1979</v>
      </c>
      <c r="C12" s="19">
        <v>29128</v>
      </c>
      <c r="D12">
        <v>349</v>
      </c>
      <c r="E12" s="18">
        <f t="shared" si="0"/>
        <v>273</v>
      </c>
      <c r="F12">
        <f t="shared" si="1"/>
        <v>365</v>
      </c>
      <c r="G12">
        <f t="shared" si="2"/>
        <v>4.6994783256439092</v>
      </c>
      <c r="H12">
        <f t="shared" si="3"/>
        <v>-1.2910296075009731E-2</v>
      </c>
      <c r="I12">
        <f t="shared" si="4"/>
        <v>-0.99991665865473789</v>
      </c>
    </row>
    <row r="13" spans="1:9" x14ac:dyDescent="0.3">
      <c r="A13">
        <v>264</v>
      </c>
      <c r="B13">
        <v>1980</v>
      </c>
      <c r="C13" s="19">
        <v>29499</v>
      </c>
      <c r="D13">
        <v>603</v>
      </c>
      <c r="E13" s="18">
        <f t="shared" si="0"/>
        <v>279</v>
      </c>
      <c r="F13">
        <f t="shared" si="1"/>
        <v>366</v>
      </c>
      <c r="G13">
        <f t="shared" si="2"/>
        <v>4.7896412587516517</v>
      </c>
      <c r="H13">
        <f t="shared" si="3"/>
        <v>7.7175462126646069E-2</v>
      </c>
      <c r="I13">
        <f t="shared" si="4"/>
        <v>-0.9970175264485267</v>
      </c>
    </row>
    <row r="14" spans="1:9" x14ac:dyDescent="0.3">
      <c r="A14">
        <v>276</v>
      </c>
      <c r="B14">
        <v>1981</v>
      </c>
      <c r="C14" s="19">
        <v>29844</v>
      </c>
      <c r="D14">
        <v>275</v>
      </c>
      <c r="E14" s="18">
        <f t="shared" si="0"/>
        <v>258</v>
      </c>
      <c r="F14">
        <f t="shared" si="1"/>
        <v>365</v>
      </c>
      <c r="G14">
        <f t="shared" si="2"/>
        <v>4.4412652308283098</v>
      </c>
      <c r="H14">
        <f t="shared" si="3"/>
        <v>-0.26781430516217486</v>
      </c>
      <c r="I14">
        <f t="shared" si="4"/>
        <v>-0.9634705485641486</v>
      </c>
    </row>
    <row r="15" spans="1:9" x14ac:dyDescent="0.3">
      <c r="A15">
        <v>288</v>
      </c>
      <c r="B15">
        <v>1982</v>
      </c>
      <c r="C15" s="19">
        <v>29997</v>
      </c>
      <c r="D15">
        <v>614</v>
      </c>
      <c r="E15" s="18">
        <f t="shared" si="0"/>
        <v>46</v>
      </c>
      <c r="F15">
        <f t="shared" si="1"/>
        <v>365</v>
      </c>
      <c r="G15">
        <f t="shared" si="2"/>
        <v>0.79185349076783818</v>
      </c>
      <c r="H15">
        <f t="shared" si="3"/>
        <v>0.70252747416915706</v>
      </c>
      <c r="I15">
        <f t="shared" si="4"/>
        <v>0.71165662228177462</v>
      </c>
    </row>
    <row r="16" spans="1:9" x14ac:dyDescent="0.3">
      <c r="A16">
        <v>300</v>
      </c>
      <c r="B16">
        <v>1983</v>
      </c>
      <c r="C16" s="19">
        <v>30374</v>
      </c>
      <c r="D16">
        <v>314</v>
      </c>
      <c r="E16" s="18">
        <f t="shared" si="0"/>
        <v>58</v>
      </c>
      <c r="F16">
        <f t="shared" si="1"/>
        <v>365</v>
      </c>
      <c r="G16">
        <f t="shared" si="2"/>
        <v>0.99842396662031774</v>
      </c>
      <c r="H16">
        <f t="shared" si="3"/>
        <v>0.54162782065598147</v>
      </c>
      <c r="I16">
        <f t="shared" si="4"/>
        <v>0.84061840563447809</v>
      </c>
    </row>
    <row r="17" spans="1:9" x14ac:dyDescent="0.3">
      <c r="A17">
        <v>312</v>
      </c>
      <c r="B17">
        <v>1984</v>
      </c>
      <c r="C17" s="19">
        <v>30825</v>
      </c>
      <c r="D17">
        <v>450</v>
      </c>
      <c r="E17" s="18">
        <f t="shared" si="0"/>
        <v>144</v>
      </c>
      <c r="F17">
        <f t="shared" si="1"/>
        <v>366</v>
      </c>
      <c r="G17">
        <f t="shared" si="2"/>
        <v>2.4720729077427879</v>
      </c>
      <c r="H17">
        <f t="shared" si="3"/>
        <v>-0.78411980657671032</v>
      </c>
      <c r="I17">
        <f t="shared" si="4"/>
        <v>0.62060948182742304</v>
      </c>
    </row>
    <row r="18" spans="1:9" x14ac:dyDescent="0.3">
      <c r="A18">
        <v>324</v>
      </c>
      <c r="B18">
        <v>1985</v>
      </c>
      <c r="C18" s="19">
        <v>31140</v>
      </c>
      <c r="D18">
        <v>341</v>
      </c>
      <c r="E18" s="18">
        <f t="shared" si="0"/>
        <v>93</v>
      </c>
      <c r="F18">
        <f t="shared" si="1"/>
        <v>365</v>
      </c>
      <c r="G18">
        <f t="shared" si="2"/>
        <v>1.6009211878567164</v>
      </c>
      <c r="H18">
        <f t="shared" si="3"/>
        <v>-3.0120304846908114E-2</v>
      </c>
      <c r="I18">
        <f t="shared" si="4"/>
        <v>0.99954628068735729</v>
      </c>
    </row>
    <row r="19" spans="1:9" x14ac:dyDescent="0.3">
      <c r="A19">
        <v>336</v>
      </c>
      <c r="B19">
        <v>1986</v>
      </c>
      <c r="C19" s="19">
        <v>31516</v>
      </c>
      <c r="D19">
        <v>466</v>
      </c>
      <c r="E19" s="18">
        <f t="shared" si="0"/>
        <v>104</v>
      </c>
      <c r="F19">
        <f t="shared" si="1"/>
        <v>365</v>
      </c>
      <c r="G19">
        <f t="shared" si="2"/>
        <v>1.7902774573881559</v>
      </c>
      <c r="H19">
        <f t="shared" si="3"/>
        <v>-0.21772323039653155</v>
      </c>
      <c r="I19">
        <f t="shared" si="4"/>
        <v>0.9760105506323683</v>
      </c>
    </row>
    <row r="20" spans="1:9" x14ac:dyDescent="0.3">
      <c r="A20">
        <v>348</v>
      </c>
      <c r="B20">
        <v>1987</v>
      </c>
      <c r="C20" s="19">
        <v>31885</v>
      </c>
      <c r="D20">
        <v>542</v>
      </c>
      <c r="E20" s="18">
        <f t="shared" si="0"/>
        <v>108</v>
      </c>
      <c r="F20">
        <f t="shared" si="1"/>
        <v>365</v>
      </c>
      <c r="G20">
        <f t="shared" si="2"/>
        <v>1.8591342826723158</v>
      </c>
      <c r="H20">
        <f t="shared" si="3"/>
        <v>-0.2843591872810034</v>
      </c>
      <c r="I20">
        <f t="shared" si="4"/>
        <v>0.95871781698729641</v>
      </c>
    </row>
    <row r="21" spans="1:9" x14ac:dyDescent="0.3">
      <c r="A21">
        <v>360</v>
      </c>
      <c r="B21">
        <v>1988</v>
      </c>
      <c r="C21" s="19">
        <v>32414</v>
      </c>
      <c r="D21">
        <v>199</v>
      </c>
      <c r="E21" s="18">
        <f t="shared" si="0"/>
        <v>272</v>
      </c>
      <c r="F21">
        <f t="shared" si="1"/>
        <v>366</v>
      </c>
      <c r="G21">
        <f t="shared" si="2"/>
        <v>4.6694710479585995</v>
      </c>
      <c r="H21">
        <f t="shared" si="3"/>
        <v>-4.2904758199554721E-2</v>
      </c>
      <c r="I21">
        <f t="shared" si="4"/>
        <v>-0.99907916689511533</v>
      </c>
    </row>
    <row r="22" spans="1:9" x14ac:dyDescent="0.3">
      <c r="A22">
        <v>372</v>
      </c>
      <c r="B22">
        <v>1989</v>
      </c>
      <c r="C22" s="19">
        <v>32775</v>
      </c>
      <c r="D22">
        <v>128</v>
      </c>
      <c r="E22" s="18">
        <f t="shared" si="0"/>
        <v>267</v>
      </c>
      <c r="F22">
        <f t="shared" si="1"/>
        <v>365</v>
      </c>
      <c r="G22">
        <f t="shared" si="2"/>
        <v>4.59619308771767</v>
      </c>
      <c r="H22">
        <f t="shared" si="3"/>
        <v>-0.11593459959550066</v>
      </c>
      <c r="I22">
        <f t="shared" si="4"/>
        <v>-0.99325684926741431</v>
      </c>
    </row>
    <row r="23" spans="1:9" x14ac:dyDescent="0.3">
      <c r="A23">
        <v>384</v>
      </c>
      <c r="B23">
        <v>1990</v>
      </c>
      <c r="C23" s="19">
        <v>33182</v>
      </c>
      <c r="D23">
        <v>668</v>
      </c>
      <c r="E23" s="18">
        <f t="shared" si="0"/>
        <v>309</v>
      </c>
      <c r="F23">
        <f t="shared" si="1"/>
        <v>365</v>
      </c>
      <c r="G23">
        <f t="shared" si="2"/>
        <v>5.3191897532013481</v>
      </c>
      <c r="H23">
        <f t="shared" si="3"/>
        <v>0.57024229269178672</v>
      </c>
      <c r="I23">
        <f t="shared" si="4"/>
        <v>-0.82147655330241454</v>
      </c>
    </row>
    <row r="24" spans="1:9" x14ac:dyDescent="0.3">
      <c r="A24">
        <v>396</v>
      </c>
      <c r="B24">
        <v>1991</v>
      </c>
      <c r="C24" s="19">
        <v>33346</v>
      </c>
      <c r="D24">
        <v>536</v>
      </c>
      <c r="E24" s="18">
        <f t="shared" si="0"/>
        <v>108</v>
      </c>
      <c r="F24">
        <f t="shared" si="1"/>
        <v>365</v>
      </c>
      <c r="G24">
        <f t="shared" si="2"/>
        <v>1.8591342826723158</v>
      </c>
      <c r="H24">
        <f t="shared" si="3"/>
        <v>-0.2843591872810034</v>
      </c>
      <c r="I24">
        <f t="shared" si="4"/>
        <v>0.95871781698729641</v>
      </c>
    </row>
    <row r="25" spans="1:9" x14ac:dyDescent="0.3">
      <c r="A25">
        <v>408</v>
      </c>
      <c r="B25">
        <v>1992</v>
      </c>
      <c r="C25" s="19">
        <v>33707</v>
      </c>
      <c r="D25">
        <v>705</v>
      </c>
      <c r="E25" s="18">
        <f t="shared" si="0"/>
        <v>104</v>
      </c>
      <c r="F25">
        <f t="shared" si="1"/>
        <v>366</v>
      </c>
      <c r="G25">
        <f t="shared" si="2"/>
        <v>1.7853859889253469</v>
      </c>
      <c r="H25">
        <f t="shared" si="3"/>
        <v>-0.21294651993841571</v>
      </c>
      <c r="I25">
        <f t="shared" si="4"/>
        <v>0.97706385648335081</v>
      </c>
    </row>
    <row r="26" spans="1:9" x14ac:dyDescent="0.3">
      <c r="A26">
        <v>420</v>
      </c>
      <c r="B26">
        <v>1993</v>
      </c>
      <c r="C26" s="19">
        <v>34290</v>
      </c>
      <c r="D26">
        <v>164</v>
      </c>
      <c r="E26" s="18">
        <f t="shared" si="0"/>
        <v>321</v>
      </c>
      <c r="F26">
        <f t="shared" si="1"/>
        <v>365</v>
      </c>
      <c r="G26">
        <f t="shared" si="2"/>
        <v>5.5257602290538275</v>
      </c>
      <c r="H26">
        <f t="shared" si="3"/>
        <v>0.72660752476856505</v>
      </c>
      <c r="I26">
        <f t="shared" si="4"/>
        <v>-0.68705276722366748</v>
      </c>
    </row>
    <row r="27" spans="1:9" x14ac:dyDescent="0.3">
      <c r="A27">
        <v>432</v>
      </c>
      <c r="B27">
        <v>1994</v>
      </c>
      <c r="C27" s="19">
        <v>34626</v>
      </c>
      <c r="D27">
        <v>229.2</v>
      </c>
      <c r="E27" s="18">
        <f t="shared" si="0"/>
        <v>292</v>
      </c>
      <c r="F27">
        <f t="shared" si="1"/>
        <v>365</v>
      </c>
      <c r="G27">
        <f t="shared" si="2"/>
        <v>5.026548245743669</v>
      </c>
      <c r="H27">
        <f t="shared" si="3"/>
        <v>0.30901699437494723</v>
      </c>
      <c r="I27">
        <f t="shared" si="4"/>
        <v>-0.95105651629515364</v>
      </c>
    </row>
    <row r="28" spans="1:9" x14ac:dyDescent="0.3">
      <c r="A28">
        <v>444</v>
      </c>
      <c r="B28">
        <v>1995</v>
      </c>
      <c r="C28" s="19">
        <v>34910</v>
      </c>
      <c r="D28">
        <v>225</v>
      </c>
      <c r="E28" s="18">
        <f t="shared" si="0"/>
        <v>211</v>
      </c>
      <c r="F28">
        <f t="shared" si="1"/>
        <v>365</v>
      </c>
      <c r="G28">
        <f t="shared" si="2"/>
        <v>3.6321975337394319</v>
      </c>
      <c r="H28">
        <f t="shared" si="3"/>
        <v>-0.88204802495585377</v>
      </c>
      <c r="I28">
        <f t="shared" si="4"/>
        <v>-0.47115950767386355</v>
      </c>
    </row>
    <row r="29" spans="1:9" x14ac:dyDescent="0.3">
      <c r="A29">
        <v>456</v>
      </c>
      <c r="B29">
        <v>1996</v>
      </c>
      <c r="C29" s="19">
        <v>35091</v>
      </c>
      <c r="D29">
        <v>132.6</v>
      </c>
      <c r="E29" s="18">
        <f t="shared" si="0"/>
        <v>27</v>
      </c>
      <c r="F29">
        <f t="shared" si="1"/>
        <v>366</v>
      </c>
      <c r="G29">
        <f t="shared" si="2"/>
        <v>0.46351367020177275</v>
      </c>
      <c r="H29">
        <f t="shared" si="3"/>
        <v>0.89448708222879558</v>
      </c>
      <c r="I29">
        <f t="shared" si="4"/>
        <v>0.44709379298511387</v>
      </c>
    </row>
    <row r="30" spans="1:9" x14ac:dyDescent="0.3">
      <c r="A30">
        <v>468</v>
      </c>
      <c r="B30">
        <v>1997</v>
      </c>
      <c r="C30" s="19">
        <v>35785</v>
      </c>
      <c r="D30">
        <v>590.70000000000005</v>
      </c>
      <c r="E30" s="18">
        <f t="shared" si="0"/>
        <v>355</v>
      </c>
      <c r="F30">
        <f t="shared" si="1"/>
        <v>365</v>
      </c>
      <c r="G30">
        <f t="shared" si="2"/>
        <v>6.1110432439691866</v>
      </c>
      <c r="H30">
        <f t="shared" si="3"/>
        <v>0.98522010675606064</v>
      </c>
      <c r="I30">
        <f t="shared" si="4"/>
        <v>-0.17129314418147781</v>
      </c>
    </row>
    <row r="31" spans="1:9" x14ac:dyDescent="0.3">
      <c r="A31">
        <v>480</v>
      </c>
      <c r="B31">
        <v>1998</v>
      </c>
      <c r="C31" s="19">
        <v>35957</v>
      </c>
      <c r="D31">
        <v>442</v>
      </c>
      <c r="E31" s="18">
        <f t="shared" si="0"/>
        <v>162</v>
      </c>
      <c r="F31">
        <f t="shared" si="1"/>
        <v>365</v>
      </c>
      <c r="G31">
        <f t="shared" si="2"/>
        <v>2.7887014240084738</v>
      </c>
      <c r="H31">
        <f t="shared" si="3"/>
        <v>-0.9383773917408641</v>
      </c>
      <c r="I31">
        <f t="shared" si="4"/>
        <v>0.3456123126707335</v>
      </c>
    </row>
    <row r="32" spans="1:9" x14ac:dyDescent="0.3">
      <c r="A32">
        <v>492</v>
      </c>
      <c r="B32">
        <v>1999</v>
      </c>
      <c r="C32" s="19">
        <v>36448</v>
      </c>
      <c r="D32">
        <v>106.7</v>
      </c>
      <c r="E32" s="18">
        <f t="shared" si="0"/>
        <v>288</v>
      </c>
      <c r="F32">
        <f t="shared" si="1"/>
        <v>365</v>
      </c>
      <c r="G32">
        <f t="shared" si="2"/>
        <v>4.9576914204595086</v>
      </c>
      <c r="H32">
        <f t="shared" si="3"/>
        <v>0.24284972209593494</v>
      </c>
      <c r="I32">
        <f t="shared" si="4"/>
        <v>-0.97006392185150725</v>
      </c>
    </row>
    <row r="33" spans="1:9" x14ac:dyDescent="0.3">
      <c r="A33">
        <v>504</v>
      </c>
      <c r="B33">
        <v>2000</v>
      </c>
      <c r="C33" s="19">
        <v>36791</v>
      </c>
      <c r="D33">
        <v>208.25</v>
      </c>
      <c r="E33" s="18">
        <f t="shared" si="0"/>
        <v>266</v>
      </c>
      <c r="F33">
        <f t="shared" si="1"/>
        <v>366</v>
      </c>
      <c r="G33">
        <f t="shared" si="2"/>
        <v>4.5664680101359831</v>
      </c>
      <c r="H33">
        <f t="shared" si="3"/>
        <v>-0.14540367380369032</v>
      </c>
      <c r="I33">
        <f t="shared" si="4"/>
        <v>-0.98937241301968293</v>
      </c>
    </row>
    <row r="34" spans="1:9" x14ac:dyDescent="0.3">
      <c r="A34">
        <v>516</v>
      </c>
      <c r="B34">
        <v>2001</v>
      </c>
      <c r="C34" s="19">
        <v>37010</v>
      </c>
      <c r="D34">
        <v>757.9</v>
      </c>
      <c r="E34" s="18">
        <f t="shared" si="0"/>
        <v>119</v>
      </c>
      <c r="F34">
        <f t="shared" si="1"/>
        <v>365</v>
      </c>
      <c r="G34">
        <f t="shared" si="2"/>
        <v>2.0484905522037553</v>
      </c>
      <c r="H34">
        <f t="shared" si="3"/>
        <v>-0.45973273945210397</v>
      </c>
      <c r="I34">
        <f t="shared" si="4"/>
        <v>0.88805732262949322</v>
      </c>
    </row>
    <row r="35" spans="1:9" x14ac:dyDescent="0.3">
      <c r="A35">
        <v>528</v>
      </c>
      <c r="B35">
        <v>2002</v>
      </c>
      <c r="C35" s="19">
        <v>37592</v>
      </c>
      <c r="D35">
        <v>569</v>
      </c>
      <c r="E35" s="18">
        <f t="shared" si="0"/>
        <v>336</v>
      </c>
      <c r="F35">
        <f t="shared" si="1"/>
        <v>365</v>
      </c>
      <c r="G35">
        <f t="shared" si="2"/>
        <v>5.7839733238694269</v>
      </c>
      <c r="H35">
        <f t="shared" si="3"/>
        <v>0.87796008470088782</v>
      </c>
      <c r="I35">
        <f t="shared" si="4"/>
        <v>-0.47873384011578907</v>
      </c>
    </row>
    <row r="36" spans="1:9" x14ac:dyDescent="0.3">
      <c r="A36">
        <v>540</v>
      </c>
      <c r="B36">
        <v>2003</v>
      </c>
      <c r="C36" s="19">
        <v>37972</v>
      </c>
      <c r="D36">
        <v>263</v>
      </c>
      <c r="E36" s="18">
        <f t="shared" si="0"/>
        <v>351</v>
      </c>
      <c r="F36">
        <f t="shared" si="1"/>
        <v>365</v>
      </c>
      <c r="G36">
        <f t="shared" si="2"/>
        <v>6.0421864186850263</v>
      </c>
      <c r="H36">
        <f t="shared" si="3"/>
        <v>0.97110005188295023</v>
      </c>
      <c r="I36">
        <f t="shared" si="4"/>
        <v>-0.23867276600595083</v>
      </c>
    </row>
    <row r="37" spans="1:9" x14ac:dyDescent="0.3">
      <c r="A37">
        <v>552</v>
      </c>
      <c r="B37">
        <v>2004</v>
      </c>
      <c r="C37" s="19">
        <v>38242</v>
      </c>
      <c r="D37">
        <v>111.6</v>
      </c>
      <c r="E37" s="18">
        <f t="shared" si="0"/>
        <v>256</v>
      </c>
      <c r="F37">
        <f t="shared" si="1"/>
        <v>366</v>
      </c>
      <c r="G37">
        <f t="shared" si="2"/>
        <v>4.3947962804316232</v>
      </c>
      <c r="H37">
        <f t="shared" si="3"/>
        <v>-0.31228055688579481</v>
      </c>
      <c r="I37">
        <f t="shared" si="4"/>
        <v>-0.94998992299450091</v>
      </c>
    </row>
    <row r="38" spans="1:9" x14ac:dyDescent="0.3">
      <c r="A38">
        <v>564</v>
      </c>
      <c r="B38">
        <v>2005</v>
      </c>
      <c r="C38" s="19">
        <v>38631</v>
      </c>
      <c r="D38">
        <v>229.2</v>
      </c>
      <c r="E38" s="18">
        <f t="shared" si="0"/>
        <v>279</v>
      </c>
      <c r="F38">
        <f t="shared" si="1"/>
        <v>365</v>
      </c>
      <c r="G38">
        <f t="shared" si="2"/>
        <v>4.8027635635701493</v>
      </c>
      <c r="H38">
        <f t="shared" si="3"/>
        <v>9.0251610031040694E-2</v>
      </c>
      <c r="I38">
        <f t="shared" si="4"/>
        <v>-0.99591899614717916</v>
      </c>
    </row>
    <row r="39" spans="1:9" x14ac:dyDescent="0.3">
      <c r="A39">
        <v>2</v>
      </c>
      <c r="B39">
        <v>2006</v>
      </c>
      <c r="C39" s="19">
        <v>39027</v>
      </c>
      <c r="D39">
        <v>38.299999999999997</v>
      </c>
      <c r="E39" s="18">
        <f t="shared" si="0"/>
        <v>310</v>
      </c>
      <c r="F39">
        <f t="shared" si="1"/>
        <v>365</v>
      </c>
      <c r="G39">
        <f t="shared" si="2"/>
        <v>5.3364039595223876</v>
      </c>
      <c r="H39">
        <f t="shared" si="3"/>
        <v>0.58429817362836767</v>
      </c>
      <c r="I39">
        <f t="shared" si="4"/>
        <v>-0.81153905900736156</v>
      </c>
    </row>
    <row r="40" spans="1:9" x14ac:dyDescent="0.3">
      <c r="A40">
        <v>6</v>
      </c>
      <c r="B40">
        <v>2007</v>
      </c>
      <c r="C40" s="19">
        <v>39152</v>
      </c>
      <c r="D40">
        <v>211.5</v>
      </c>
      <c r="E40" s="18">
        <f t="shared" si="0"/>
        <v>70</v>
      </c>
      <c r="F40">
        <f t="shared" si="1"/>
        <v>365</v>
      </c>
      <c r="G40">
        <f t="shared" si="2"/>
        <v>1.2049944424727972</v>
      </c>
      <c r="H40">
        <f t="shared" si="3"/>
        <v>0.35769823883312568</v>
      </c>
      <c r="I40">
        <f t="shared" si="4"/>
        <v>0.93383722882292508</v>
      </c>
    </row>
    <row r="41" spans="1:9" x14ac:dyDescent="0.3">
      <c r="A41">
        <v>18</v>
      </c>
      <c r="B41">
        <v>2008</v>
      </c>
      <c r="C41" s="19">
        <v>39678</v>
      </c>
      <c r="D41">
        <v>255</v>
      </c>
      <c r="E41" s="18">
        <f t="shared" si="0"/>
        <v>231</v>
      </c>
      <c r="F41">
        <f t="shared" si="1"/>
        <v>366</v>
      </c>
      <c r="G41">
        <f t="shared" si="2"/>
        <v>3.9656169561707224</v>
      </c>
      <c r="H41">
        <f t="shared" si="3"/>
        <v>-0.67927333889729324</v>
      </c>
      <c r="I41">
        <f t="shared" si="4"/>
        <v>-0.73388536643219893</v>
      </c>
    </row>
    <row r="42" spans="1:9" x14ac:dyDescent="0.3">
      <c r="A42">
        <v>30</v>
      </c>
      <c r="B42">
        <v>2009</v>
      </c>
      <c r="C42" s="19">
        <v>40136</v>
      </c>
      <c r="D42">
        <v>149.19999999999999</v>
      </c>
      <c r="E42" s="18">
        <f t="shared" si="0"/>
        <v>323</v>
      </c>
      <c r="F42">
        <f t="shared" si="1"/>
        <v>365</v>
      </c>
      <c r="G42">
        <f t="shared" si="2"/>
        <v>5.5601886416959072</v>
      </c>
      <c r="H42">
        <f t="shared" si="3"/>
        <v>0.749826401204568</v>
      </c>
      <c r="I42">
        <f t="shared" si="4"/>
        <v>-0.66163461824227898</v>
      </c>
    </row>
    <row r="43" spans="1:9" x14ac:dyDescent="0.3">
      <c r="A43">
        <v>41</v>
      </c>
      <c r="B43">
        <v>2010</v>
      </c>
      <c r="C43" s="19">
        <v>40435</v>
      </c>
      <c r="D43">
        <v>289</v>
      </c>
      <c r="E43" s="18">
        <f t="shared" si="0"/>
        <v>257</v>
      </c>
      <c r="F43">
        <f t="shared" si="1"/>
        <v>365</v>
      </c>
      <c r="G43">
        <f t="shared" si="2"/>
        <v>4.4240510245072704</v>
      </c>
      <c r="H43">
        <f t="shared" si="3"/>
        <v>-0.28435918728100362</v>
      </c>
      <c r="I43">
        <f t="shared" si="4"/>
        <v>-0.95871781698729641</v>
      </c>
    </row>
    <row r="44" spans="1:9" x14ac:dyDescent="0.3">
      <c r="A44">
        <v>53</v>
      </c>
      <c r="B44">
        <v>2011</v>
      </c>
      <c r="C44" s="19">
        <v>40756</v>
      </c>
      <c r="D44">
        <v>120</v>
      </c>
      <c r="E44" s="18">
        <f t="shared" si="0"/>
        <v>213</v>
      </c>
      <c r="F44">
        <f t="shared" si="1"/>
        <v>365</v>
      </c>
      <c r="G44">
        <f t="shared" si="2"/>
        <v>3.6666259463815116</v>
      </c>
      <c r="H44">
        <f t="shared" si="3"/>
        <v>-0.86530725436320632</v>
      </c>
      <c r="I44">
        <f t="shared" si="4"/>
        <v>-0.50124181344577512</v>
      </c>
    </row>
    <row r="45" spans="1:9" x14ac:dyDescent="0.3">
      <c r="A45">
        <v>65</v>
      </c>
      <c r="B45">
        <v>2012</v>
      </c>
      <c r="C45" s="19">
        <v>41192</v>
      </c>
      <c r="D45">
        <v>337</v>
      </c>
      <c r="E45" s="18">
        <f t="shared" si="0"/>
        <v>284</v>
      </c>
      <c r="F45">
        <f t="shared" si="1"/>
        <v>366</v>
      </c>
      <c r="G45">
        <f t="shared" si="2"/>
        <v>4.8754771236038321</v>
      </c>
      <c r="H45">
        <f t="shared" si="3"/>
        <v>0.16236614133076377</v>
      </c>
      <c r="I45">
        <f t="shared" si="4"/>
        <v>-0.98673057931198138</v>
      </c>
    </row>
    <row r="46" spans="1:9" x14ac:dyDescent="0.3">
      <c r="A46">
        <v>77</v>
      </c>
      <c r="B46">
        <v>2013</v>
      </c>
      <c r="C46" s="19">
        <v>41590</v>
      </c>
      <c r="D46">
        <v>419</v>
      </c>
      <c r="E46" s="18">
        <f t="shared" si="0"/>
        <v>316</v>
      </c>
      <c r="F46">
        <f t="shared" si="1"/>
        <v>365</v>
      </c>
      <c r="G46">
        <f t="shared" si="2"/>
        <v>5.4396891974486277</v>
      </c>
      <c r="H46">
        <f t="shared" si="3"/>
        <v>0.66485539796428594</v>
      </c>
      <c r="I46">
        <f t="shared" si="4"/>
        <v>-0.74697208769655565</v>
      </c>
    </row>
    <row r="47" spans="1:9" x14ac:dyDescent="0.3">
      <c r="A47">
        <v>89</v>
      </c>
      <c r="B47">
        <v>2014</v>
      </c>
      <c r="C47" s="19">
        <v>41703</v>
      </c>
      <c r="D47">
        <v>227.8</v>
      </c>
      <c r="E47" s="18">
        <f t="shared" si="0"/>
        <v>64</v>
      </c>
      <c r="F47">
        <f t="shared" si="1"/>
        <v>365</v>
      </c>
      <c r="G47">
        <f t="shared" si="2"/>
        <v>1.1017092045465575</v>
      </c>
      <c r="H47">
        <f t="shared" si="3"/>
        <v>0.45207220393230435</v>
      </c>
      <c r="I47">
        <f t="shared" si="4"/>
        <v>0.89198134645954852</v>
      </c>
    </row>
    <row r="48" spans="1:9" ht="15" thickBot="1" x14ac:dyDescent="0.35">
      <c r="A48">
        <v>101</v>
      </c>
      <c r="B48">
        <v>2015</v>
      </c>
      <c r="C48" s="19">
        <v>42286</v>
      </c>
      <c r="D48">
        <v>690.2</v>
      </c>
      <c r="E48" s="18">
        <f t="shared" ref="E48" si="5">C48-DATE(YEAR(C48),1,0)</f>
        <v>282</v>
      </c>
      <c r="F48">
        <f t="shared" ref="F48" si="6">DATE(YEAR(C48)+1,1,1)-DATE(YEAR(C48),1,1)</f>
        <v>365</v>
      </c>
      <c r="G48">
        <f t="shared" ref="G48" si="7">E48*(2*PI()/F48)</f>
        <v>4.8544061825332694</v>
      </c>
      <c r="H48">
        <f t="shared" ref="H48" si="8">COS(G48)</f>
        <v>0.14154029521704301</v>
      </c>
      <c r="I48">
        <f t="shared" ref="I48" si="9">SIN(G48)</f>
        <v>-0.98993249508735304</v>
      </c>
    </row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8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1968</v>
      </c>
      <c r="B2" s="2">
        <v>7.12</v>
      </c>
    </row>
    <row r="3" spans="1:2" x14ac:dyDescent="0.3">
      <c r="A3" s="18">
        <v>1969</v>
      </c>
      <c r="B3" s="2">
        <v>10.029999999999999</v>
      </c>
    </row>
    <row r="4" spans="1:2" x14ac:dyDescent="0.3">
      <c r="A4" s="18">
        <v>1970</v>
      </c>
      <c r="B4" s="2">
        <v>16.03</v>
      </c>
    </row>
    <row r="5" spans="1:2" x14ac:dyDescent="0.3">
      <c r="A5" s="18">
        <v>1971</v>
      </c>
      <c r="B5" s="2">
        <v>9.1</v>
      </c>
    </row>
    <row r="6" spans="1:2" x14ac:dyDescent="0.3">
      <c r="A6" s="18">
        <v>1972</v>
      </c>
      <c r="B6" s="2">
        <v>24.79</v>
      </c>
    </row>
    <row r="7" spans="1:2" x14ac:dyDescent="0.3">
      <c r="A7" s="18">
        <v>1973</v>
      </c>
      <c r="B7" s="2">
        <v>23.72</v>
      </c>
    </row>
    <row r="8" spans="1:2" x14ac:dyDescent="0.3">
      <c r="A8" s="18">
        <v>1974</v>
      </c>
      <c r="B8" s="2">
        <v>8.92</v>
      </c>
    </row>
    <row r="9" spans="1:2" x14ac:dyDescent="0.3">
      <c r="A9" s="18">
        <v>1975</v>
      </c>
      <c r="B9" s="2">
        <v>17.079999999999998</v>
      </c>
    </row>
    <row r="10" spans="1:2" x14ac:dyDescent="0.3">
      <c r="A10" s="18">
        <v>1976</v>
      </c>
      <c r="B10" s="2">
        <v>12.86</v>
      </c>
    </row>
    <row r="11" spans="1:2" x14ac:dyDescent="0.3">
      <c r="A11" s="18">
        <v>1978</v>
      </c>
      <c r="B11" s="2">
        <v>9.2899999999999991</v>
      </c>
    </row>
    <row r="12" spans="1:2" x14ac:dyDescent="0.3">
      <c r="A12" s="18">
        <v>1979</v>
      </c>
      <c r="B12" s="2">
        <v>12.93</v>
      </c>
    </row>
    <row r="13" spans="1:2" x14ac:dyDescent="0.3">
      <c r="A13" s="18">
        <v>1980</v>
      </c>
      <c r="B13" s="2">
        <v>17.7</v>
      </c>
    </row>
    <row r="14" spans="1:2" x14ac:dyDescent="0.3">
      <c r="A14" s="18">
        <v>1981</v>
      </c>
      <c r="B14" s="2">
        <v>7.38</v>
      </c>
    </row>
    <row r="15" spans="1:2" x14ac:dyDescent="0.3">
      <c r="A15" s="18">
        <v>1982</v>
      </c>
      <c r="B15" s="2">
        <v>27.37</v>
      </c>
    </row>
    <row r="16" spans="1:2" x14ac:dyDescent="0.3">
      <c r="A16" s="18">
        <v>1983</v>
      </c>
      <c r="B16" s="2">
        <v>17.84</v>
      </c>
    </row>
    <row r="17" spans="1:2" x14ac:dyDescent="0.3">
      <c r="A17" s="18">
        <v>1984</v>
      </c>
      <c r="B17" s="2">
        <v>28.65</v>
      </c>
    </row>
    <row r="18" spans="1:2" x14ac:dyDescent="0.3">
      <c r="A18" s="18">
        <v>1985</v>
      </c>
      <c r="B18" s="2">
        <v>18.739999999999998</v>
      </c>
    </row>
    <row r="19" spans="1:2" x14ac:dyDescent="0.3">
      <c r="A19" s="18">
        <v>1986</v>
      </c>
      <c r="B19" s="2">
        <v>26.12</v>
      </c>
    </row>
    <row r="20" spans="1:2" x14ac:dyDescent="0.3">
      <c r="A20" s="18">
        <v>1987</v>
      </c>
      <c r="B20" s="2">
        <v>27.71</v>
      </c>
    </row>
    <row r="21" spans="1:2" x14ac:dyDescent="0.3">
      <c r="A21" s="18">
        <v>1988</v>
      </c>
      <c r="B21" s="2">
        <v>10.19</v>
      </c>
    </row>
    <row r="22" spans="1:2" x14ac:dyDescent="0.3">
      <c r="A22" s="18">
        <v>1989</v>
      </c>
      <c r="B22" s="2">
        <v>5.33</v>
      </c>
    </row>
    <row r="23" spans="1:2" x14ac:dyDescent="0.3">
      <c r="A23" s="18">
        <v>1990</v>
      </c>
      <c r="B23" s="2">
        <v>22.38</v>
      </c>
    </row>
    <row r="24" spans="1:2" x14ac:dyDescent="0.3">
      <c r="A24" s="18">
        <v>1991</v>
      </c>
      <c r="B24" s="2">
        <v>18.309999999999999</v>
      </c>
    </row>
    <row r="25" spans="1:2" x14ac:dyDescent="0.3">
      <c r="A25" s="18">
        <v>1992</v>
      </c>
      <c r="B25" s="2">
        <v>30.07</v>
      </c>
    </row>
    <row r="26" spans="1:2" x14ac:dyDescent="0.3">
      <c r="A26" s="18">
        <v>1993</v>
      </c>
      <c r="B26" s="2">
        <v>16.77</v>
      </c>
    </row>
    <row r="27" spans="1:2" x14ac:dyDescent="0.3">
      <c r="A27" s="18">
        <v>1994</v>
      </c>
      <c r="B27" s="2">
        <v>17.78</v>
      </c>
    </row>
    <row r="28" spans="1:2" x14ac:dyDescent="0.3">
      <c r="A28" s="18">
        <v>1995</v>
      </c>
      <c r="B28" s="2">
        <v>12.7</v>
      </c>
    </row>
    <row r="29" spans="1:2" x14ac:dyDescent="0.3">
      <c r="A29" s="18">
        <v>1996</v>
      </c>
      <c r="B29" s="2">
        <v>8.1300000000000008</v>
      </c>
    </row>
    <row r="30" spans="1:2" x14ac:dyDescent="0.3">
      <c r="A30" s="18">
        <v>1997</v>
      </c>
      <c r="B30" s="2">
        <v>31.39</v>
      </c>
    </row>
    <row r="31" spans="1:2" x14ac:dyDescent="0.3">
      <c r="A31" s="18">
        <v>1998</v>
      </c>
      <c r="B31" s="2">
        <v>33.340000000000003</v>
      </c>
    </row>
    <row r="32" spans="1:2" x14ac:dyDescent="0.3">
      <c r="A32" s="18">
        <v>1999</v>
      </c>
      <c r="B32" s="2">
        <v>10.029999999999999</v>
      </c>
    </row>
    <row r="33" spans="1:2" x14ac:dyDescent="0.3">
      <c r="A33" s="18">
        <v>2000</v>
      </c>
      <c r="B33" s="2">
        <v>19.05</v>
      </c>
    </row>
    <row r="34" spans="1:2" x14ac:dyDescent="0.3">
      <c r="A34" s="18">
        <v>2001</v>
      </c>
      <c r="B34" s="2">
        <v>27.69</v>
      </c>
    </row>
    <row r="35" spans="1:2" x14ac:dyDescent="0.3">
      <c r="A35" s="18">
        <v>2002</v>
      </c>
      <c r="B35" s="2">
        <v>40.33</v>
      </c>
    </row>
    <row r="36" spans="1:2" x14ac:dyDescent="0.3">
      <c r="A36" s="18">
        <v>2003</v>
      </c>
      <c r="B36" s="2">
        <v>25.04</v>
      </c>
    </row>
    <row r="37" spans="1:2" x14ac:dyDescent="0.3">
      <c r="A37" s="18">
        <v>2004</v>
      </c>
      <c r="B37" s="2">
        <v>7.98</v>
      </c>
    </row>
    <row r="38" spans="1:2" x14ac:dyDescent="0.3">
      <c r="A38" s="18">
        <v>2005</v>
      </c>
      <c r="B38" s="2">
        <v>11.33</v>
      </c>
    </row>
    <row r="39" spans="1:2" x14ac:dyDescent="0.3">
      <c r="A39" s="18">
        <v>2006</v>
      </c>
      <c r="B39" s="2">
        <v>5.08</v>
      </c>
    </row>
    <row r="40" spans="1:2" x14ac:dyDescent="0.3">
      <c r="A40" s="18">
        <v>2007</v>
      </c>
      <c r="B40" s="2">
        <v>19.57</v>
      </c>
    </row>
    <row r="41" spans="1:2" x14ac:dyDescent="0.3">
      <c r="A41" s="18">
        <v>2008</v>
      </c>
      <c r="B41" s="2">
        <v>16.64</v>
      </c>
    </row>
    <row r="42" spans="1:2" x14ac:dyDescent="0.3">
      <c r="A42" s="18">
        <v>2009</v>
      </c>
      <c r="B42" s="2">
        <v>19.36</v>
      </c>
    </row>
    <row r="43" spans="1:2" x14ac:dyDescent="0.3">
      <c r="A43" s="18">
        <v>2010</v>
      </c>
      <c r="B43" s="2">
        <v>13.9</v>
      </c>
    </row>
    <row r="44" spans="1:2" x14ac:dyDescent="0.3">
      <c r="A44" s="18">
        <v>2011</v>
      </c>
      <c r="B44" s="2">
        <v>7.32</v>
      </c>
    </row>
    <row r="45" spans="1:2" x14ac:dyDescent="0.3">
      <c r="A45" s="18">
        <v>2012</v>
      </c>
      <c r="B45" s="2">
        <v>6.26</v>
      </c>
    </row>
    <row r="46" spans="1:2" x14ac:dyDescent="0.3">
      <c r="A46" s="18">
        <v>2013</v>
      </c>
      <c r="B46" s="2">
        <v>13.07</v>
      </c>
    </row>
    <row r="47" spans="1:2" x14ac:dyDescent="0.3">
      <c r="A47" s="18">
        <v>2014</v>
      </c>
      <c r="B47" s="2">
        <v>21.03</v>
      </c>
    </row>
    <row r="48" spans="1:2" x14ac:dyDescent="0.3">
      <c r="A48" s="18">
        <v>2015</v>
      </c>
      <c r="B48" s="2">
        <v>24.78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7"/>
  <sheetViews>
    <sheetView zoomScaleNormal="100" workbookViewId="0"/>
  </sheetViews>
  <sheetFormatPr defaultRowHeight="14.4" x14ac:dyDescent="0.3"/>
  <cols>
    <col min="1" max="1" width="5" customWidth="1"/>
    <col min="2" max="2" width="9.109375" customWidth="1"/>
    <col min="3" max="3" width="9.5546875" bestFit="1" customWidth="1"/>
  </cols>
  <sheetData>
    <row r="1" spans="2:9" x14ac:dyDescent="0.3">
      <c r="B1" t="s">
        <v>35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47</v>
      </c>
      <c r="D13" s="7">
        <v>0</v>
      </c>
      <c r="E13" s="7">
        <v>47</v>
      </c>
      <c r="F13" s="8">
        <v>5.08</v>
      </c>
      <c r="G13" s="8">
        <v>40.33</v>
      </c>
      <c r="H13" s="8">
        <v>17.409148936170212</v>
      </c>
      <c r="I13" s="8">
        <v>8.4885830818933119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6.6635823886081524E-2</v>
      </c>
    </row>
    <row r="19" spans="2:10" x14ac:dyDescent="0.3">
      <c r="B19" s="3" t="s">
        <v>20</v>
      </c>
      <c r="C19" s="12">
        <v>72</v>
      </c>
    </row>
    <row r="20" spans="2:10" x14ac:dyDescent="0.3">
      <c r="B20" s="3" t="s">
        <v>21</v>
      </c>
      <c r="C20" s="12">
        <v>11890</v>
      </c>
    </row>
    <row r="21" spans="2:10" x14ac:dyDescent="0.3">
      <c r="B21" s="3" t="s">
        <v>22</v>
      </c>
      <c r="C21" s="12">
        <v>0.51496284704317341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2" spans="2:10" x14ac:dyDescent="0.3">
      <c r="B32" s="14" t="s">
        <v>30</v>
      </c>
    </row>
    <row r="34" spans="2:5" x14ac:dyDescent="0.3">
      <c r="B34" s="14" t="s">
        <v>31</v>
      </c>
    </row>
    <row r="37" spans="2:5" x14ac:dyDescent="0.3">
      <c r="B37" s="14" t="s">
        <v>32</v>
      </c>
      <c r="D37" s="15">
        <v>5.8461538461538447E-2</v>
      </c>
    </row>
    <row r="38" spans="2:5" x14ac:dyDescent="0.3">
      <c r="B38" s="14" t="s">
        <v>33</v>
      </c>
      <c r="D38" s="16">
        <v>2.0555555555555612E-2</v>
      </c>
      <c r="E38" s="17">
        <v>9.675000000000003E-2</v>
      </c>
    </row>
    <row r="57" spans="7:7" x14ac:dyDescent="0.3">
      <c r="G57" t="s">
        <v>34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149246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2016-10-15T02:48:37Z</dcterms:created>
  <dcterms:modified xsi:type="dcterms:W3CDTF">2018-05-31T21:25:48Z</dcterms:modified>
</cp:coreProperties>
</file>