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996A42E1-E518-4D7E-BC37-DB66CB4D9BD9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" sheetId="2" r:id="rId3"/>
  </sheets>
  <externalReferences>
    <externalReference r:id="rId4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</calcChain>
</file>

<file path=xl/sharedStrings.xml><?xml version="1.0" encoding="utf-8"?>
<sst xmlns="http://schemas.openxmlformats.org/spreadsheetml/2006/main" count="42" uniqueCount="40">
  <si>
    <t xml:space="preserve"> Cod</t>
  </si>
  <si>
    <t xml:space="preserve"> Year</t>
  </si>
  <si>
    <t xml:space="preserve"> Maximum streamflow</t>
  </si>
  <si>
    <t>Time series: Workbook = 85480000.xlsx / Sheet = Plan1 / Range = Plan1!$E$1:$E$44 / 43 rows and 1 column</t>
  </si>
  <si>
    <t>Date data: Workbook = 85480000.xlsx / Sheet = Plan1 / Range = Plan1!$B$1:$B$44 / 43 rows and 1 column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</si>
  <si>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</si>
  <si>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</si>
  <si>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</si>
  <si>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</si>
  <si>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</si>
  <si>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</si>
  <si>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</si>
  <si>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</si>
  <si>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</si>
  <si>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</si>
  <si>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</si>
  <si>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</si>
  <si>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</si>
  <si>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</si>
  <si>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</si>
  <si>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</si>
  <si>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</si>
  <si>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</si>
  <si>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</si>
  <si>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p-value is computed using an exact method.</t>
  </si>
  <si>
    <t>Test interpretation:</t>
  </si>
  <si>
    <t>H0: There is no trend in the series</t>
  </si>
  <si>
    <t>Ha: There is a trend in the series</t>
  </si>
  <si>
    <t>As the computed p-value is greater than the significance level alpha=0.05, one cannot reject the null hypothesis H0.</t>
  </si>
  <si>
    <t>The risk to reject the null hypothesis H0 while it is true is 88.43%.</t>
  </si>
  <si>
    <t>Sen's slope:</t>
  </si>
  <si>
    <t>Confidence interval:</t>
  </si>
  <si>
    <t xml:space="preserve"> </t>
  </si>
  <si>
    <r>
      <t>XLSTAT 2016.06.36438  - Mann-Kendall trend tests - Start time: 2016-10-15 at 8:23:18 PM / End time: 2016-10-15 at 8:23:18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</si>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</sst>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tests_HID'!$A$2:$A$44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</c:numCache>
            </c:numRef>
          </c:xVal>
          <c:yVal>
            <c:numRef>
              <c:f>'Mann-Kendall trend tests_HID'!$B$2:$B$44</c:f>
              <c:numCache>
                <c:formatCode>0</c:formatCode>
                <c:ptCount val="43"/>
                <c:pt idx="0">
                  <c:v>27.2</c:v>
                </c:pt>
                <c:pt idx="1">
                  <c:v>76.069999999999993</c:v>
                </c:pt>
                <c:pt idx="2">
                  <c:v>68.25</c:v>
                </c:pt>
                <c:pt idx="3">
                  <c:v>30.74</c:v>
                </c:pt>
                <c:pt idx="4">
                  <c:v>50.59</c:v>
                </c:pt>
                <c:pt idx="5">
                  <c:v>34.86</c:v>
                </c:pt>
                <c:pt idx="6">
                  <c:v>59.83</c:v>
                </c:pt>
                <c:pt idx="7">
                  <c:v>20.95</c:v>
                </c:pt>
                <c:pt idx="8">
                  <c:v>46.39</c:v>
                </c:pt>
                <c:pt idx="9">
                  <c:v>31.54</c:v>
                </c:pt>
                <c:pt idx="10">
                  <c:v>20.16</c:v>
                </c:pt>
                <c:pt idx="11">
                  <c:v>70.790000000000006</c:v>
                </c:pt>
                <c:pt idx="12">
                  <c:v>57.31</c:v>
                </c:pt>
                <c:pt idx="13">
                  <c:v>83.94</c:v>
                </c:pt>
                <c:pt idx="14">
                  <c:v>70.239999999999995</c:v>
                </c:pt>
                <c:pt idx="15">
                  <c:v>88.84</c:v>
                </c:pt>
                <c:pt idx="16">
                  <c:v>93.41</c:v>
                </c:pt>
                <c:pt idx="17">
                  <c:v>30.3</c:v>
                </c:pt>
                <c:pt idx="18">
                  <c:v>11.76</c:v>
                </c:pt>
                <c:pt idx="19">
                  <c:v>60.46</c:v>
                </c:pt>
                <c:pt idx="20">
                  <c:v>38.71</c:v>
                </c:pt>
                <c:pt idx="21">
                  <c:v>87.65</c:v>
                </c:pt>
                <c:pt idx="22">
                  <c:v>49.77</c:v>
                </c:pt>
                <c:pt idx="23">
                  <c:v>55.96</c:v>
                </c:pt>
                <c:pt idx="24">
                  <c:v>32.93</c:v>
                </c:pt>
                <c:pt idx="25">
                  <c:v>19.489999999999998</c:v>
                </c:pt>
                <c:pt idx="26">
                  <c:v>62</c:v>
                </c:pt>
                <c:pt idx="27">
                  <c:v>117.85</c:v>
                </c:pt>
                <c:pt idx="28">
                  <c:v>35.94</c:v>
                </c:pt>
                <c:pt idx="29">
                  <c:v>58.5</c:v>
                </c:pt>
                <c:pt idx="30">
                  <c:v>77.88</c:v>
                </c:pt>
                <c:pt idx="31">
                  <c:v>121.21</c:v>
                </c:pt>
                <c:pt idx="32">
                  <c:v>69.2</c:v>
                </c:pt>
                <c:pt idx="33">
                  <c:v>17.059999999999999</c:v>
                </c:pt>
                <c:pt idx="34">
                  <c:v>57.97</c:v>
                </c:pt>
                <c:pt idx="35">
                  <c:v>47.58</c:v>
                </c:pt>
                <c:pt idx="36">
                  <c:v>53.4</c:v>
                </c:pt>
                <c:pt idx="37">
                  <c:v>51.51</c:v>
                </c:pt>
                <c:pt idx="38">
                  <c:v>22.23</c:v>
                </c:pt>
                <c:pt idx="39">
                  <c:v>20.11</c:v>
                </c:pt>
                <c:pt idx="40">
                  <c:v>33.9</c:v>
                </c:pt>
                <c:pt idx="41">
                  <c:v>64.12</c:v>
                </c:pt>
                <c:pt idx="42">
                  <c:v>66.17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5-414B-AEF5-5AE49791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70080"/>
        <c:axId val="140633216"/>
      </c:scatterChart>
      <c:valAx>
        <c:axId val="250670080"/>
        <c:scaling>
          <c:orientation val="minMax"/>
          <c:max val="2020"/>
          <c:min val="197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40633216"/>
        <c:crosses val="autoZero"/>
        <c:crossBetween val="midCat"/>
      </c:valAx>
      <c:valAx>
        <c:axId val="140633216"/>
        <c:scaling>
          <c:orientation val="minMax"/>
          <c:max val="14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5067008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993731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RefEditT,RefEdit0,Plan1!$E$1:$E$44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RefEditDate,RefEdit0,Plan1!$B$1:$B$44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</xdr:colOff>
          <xdr:row>5</xdr:row>
          <xdr:rowOff>0</xdr:rowOff>
        </xdr:from>
        <xdr:to>
          <xdr:col>2</xdr:col>
          <xdr:colOff>556260</xdr:colOff>
          <xdr:row>6</xdr:row>
          <xdr:rowOff>0</xdr:rowOff>
        </xdr:to>
        <xdr:sp macro="" textlink="">
          <xdr:nvSpPr>
            <xdr:cNvPr id="1025" name="BT99373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36</xdr:row>
      <xdr:rowOff>0</xdr:rowOff>
    </xdr:from>
    <xdr:to>
      <xdr:col>7</xdr:col>
      <xdr:colOff>0</xdr:colOff>
      <xdr:row>53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46" workbookViewId="0">
      <selection activeCell="G49" sqref="G49:O62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4.4414062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>
        <v>121</v>
      </c>
      <c r="B2">
        <v>1971</v>
      </c>
      <c r="C2" s="19">
        <v>26114</v>
      </c>
      <c r="D2">
        <v>281</v>
      </c>
      <c r="E2" s="18">
        <f>C2-DATE(YEAR(C2),1,0)</f>
        <v>181</v>
      </c>
      <c r="F2">
        <f>DATE(YEAR(C2)+1,1,1)-DATE(YEAR(C2),1,1)</f>
        <v>365</v>
      </c>
      <c r="G2">
        <f>E2*(2*PI()/F2)</f>
        <v>3.1157713441082331</v>
      </c>
      <c r="H2">
        <f>COS(G2)</f>
        <v>-0.99966664851051124</v>
      </c>
      <c r="I2">
        <f>SIN(G2)</f>
        <v>2.5818440227133081E-2</v>
      </c>
    </row>
    <row r="3" spans="1:9" x14ac:dyDescent="0.3">
      <c r="A3">
        <v>133</v>
      </c>
      <c r="B3">
        <v>1972</v>
      </c>
      <c r="C3" s="19">
        <v>26482</v>
      </c>
      <c r="D3">
        <v>696</v>
      </c>
      <c r="E3" s="18">
        <f t="shared" ref="E3:E44" si="0">C3-DATE(YEAR(C3),1,0)</f>
        <v>184</v>
      </c>
      <c r="F3">
        <f t="shared" ref="F3:F44" si="1">DATE(YEAR(C3)+1,1,1)-DATE(YEAR(C3),1,1)</f>
        <v>366</v>
      </c>
      <c r="G3">
        <f t="shared" ref="G3:G44" si="2">E3*(2*PI()/F3)</f>
        <v>3.158759826560229</v>
      </c>
      <c r="H3">
        <f t="shared" ref="H3:H44" si="3">COS(G3)</f>
        <v>-0.99985264770502691</v>
      </c>
      <c r="I3">
        <f t="shared" ref="I3:I44" si="4">SIN(G3)</f>
        <v>-1.7166329754707124E-2</v>
      </c>
    </row>
    <row r="4" spans="1:9" x14ac:dyDescent="0.3">
      <c r="A4">
        <v>145</v>
      </c>
      <c r="B4">
        <v>1973</v>
      </c>
      <c r="C4" s="19">
        <v>26707</v>
      </c>
      <c r="D4">
        <v>934</v>
      </c>
      <c r="E4" s="18">
        <f t="shared" si="0"/>
        <v>43</v>
      </c>
      <c r="F4">
        <f t="shared" si="1"/>
        <v>365</v>
      </c>
      <c r="G4">
        <f t="shared" si="2"/>
        <v>0.74021087180471834</v>
      </c>
      <c r="H4">
        <f t="shared" si="3"/>
        <v>0.73832635400310653</v>
      </c>
      <c r="I4">
        <f t="shared" si="4"/>
        <v>0.67444361883294546</v>
      </c>
    </row>
    <row r="5" spans="1:9" x14ac:dyDescent="0.3">
      <c r="A5">
        <v>157</v>
      </c>
      <c r="B5">
        <v>1974</v>
      </c>
      <c r="C5" s="19">
        <v>27297</v>
      </c>
      <c r="D5">
        <v>339</v>
      </c>
      <c r="E5" s="18">
        <f t="shared" si="0"/>
        <v>268</v>
      </c>
      <c r="F5">
        <f t="shared" si="1"/>
        <v>365</v>
      </c>
      <c r="G5">
        <f t="shared" si="2"/>
        <v>4.6134072940387094</v>
      </c>
      <c r="H5">
        <f t="shared" si="3"/>
        <v>-9.8820138732872112E-2</v>
      </c>
      <c r="I5">
        <f t="shared" si="4"/>
        <v>-0.99510531110069744</v>
      </c>
    </row>
    <row r="6" spans="1:9" x14ac:dyDescent="0.3">
      <c r="A6">
        <v>169</v>
      </c>
      <c r="B6">
        <v>1975</v>
      </c>
      <c r="C6" s="19">
        <v>27626</v>
      </c>
      <c r="D6">
        <v>293</v>
      </c>
      <c r="E6" s="18">
        <f t="shared" si="0"/>
        <v>232</v>
      </c>
      <c r="F6">
        <f t="shared" si="1"/>
        <v>365</v>
      </c>
      <c r="G6">
        <f t="shared" si="2"/>
        <v>3.993695866481271</v>
      </c>
      <c r="H6">
        <f t="shared" si="3"/>
        <v>-0.65840158469804921</v>
      </c>
      <c r="I6">
        <f t="shared" si="4"/>
        <v>-0.75266682753200798</v>
      </c>
    </row>
    <row r="7" spans="1:9" x14ac:dyDescent="0.3">
      <c r="A7">
        <v>181</v>
      </c>
      <c r="B7">
        <v>1976</v>
      </c>
      <c r="C7" s="19">
        <v>27836</v>
      </c>
      <c r="D7">
        <v>268</v>
      </c>
      <c r="E7" s="18">
        <f t="shared" si="0"/>
        <v>77</v>
      </c>
      <c r="F7">
        <f t="shared" si="1"/>
        <v>366</v>
      </c>
      <c r="G7">
        <f t="shared" si="2"/>
        <v>1.3218723187235741</v>
      </c>
      <c r="H7">
        <f t="shared" si="3"/>
        <v>0.24636127429331481</v>
      </c>
      <c r="I7">
        <f t="shared" si="4"/>
        <v>0.96917806543925356</v>
      </c>
    </row>
    <row r="8" spans="1:9" x14ac:dyDescent="0.3">
      <c r="A8">
        <v>193</v>
      </c>
      <c r="B8">
        <v>1977</v>
      </c>
      <c r="C8" s="19">
        <v>28234</v>
      </c>
      <c r="D8">
        <v>486</v>
      </c>
      <c r="E8" s="18">
        <f t="shared" si="0"/>
        <v>109</v>
      </c>
      <c r="F8">
        <f t="shared" si="1"/>
        <v>365</v>
      </c>
      <c r="G8">
        <f t="shared" si="2"/>
        <v>1.8763484889933557</v>
      </c>
      <c r="H8">
        <f t="shared" si="3"/>
        <v>-0.30081980763566735</v>
      </c>
      <c r="I8">
        <f t="shared" si="4"/>
        <v>0.9536809966304457</v>
      </c>
    </row>
    <row r="9" spans="1:9" x14ac:dyDescent="0.3">
      <c r="A9">
        <v>205</v>
      </c>
      <c r="B9">
        <v>1978</v>
      </c>
      <c r="C9" s="19">
        <v>28702</v>
      </c>
      <c r="D9">
        <v>275</v>
      </c>
      <c r="E9" s="18">
        <f t="shared" si="0"/>
        <v>212</v>
      </c>
      <c r="F9">
        <f t="shared" si="1"/>
        <v>365</v>
      </c>
      <c r="G9">
        <f t="shared" si="2"/>
        <v>3.6494117400604718</v>
      </c>
      <c r="H9">
        <f t="shared" si="3"/>
        <v>-0.87380710361108094</v>
      </c>
      <c r="I9">
        <f t="shared" si="4"/>
        <v>-0.48627270710868981</v>
      </c>
    </row>
    <row r="10" spans="1:9" x14ac:dyDescent="0.3">
      <c r="A10">
        <v>217</v>
      </c>
      <c r="B10">
        <v>1979</v>
      </c>
      <c r="C10" s="19">
        <v>29128</v>
      </c>
      <c r="D10">
        <v>708</v>
      </c>
      <c r="E10" s="18">
        <f t="shared" si="0"/>
        <v>273</v>
      </c>
      <c r="F10">
        <f t="shared" si="1"/>
        <v>365</v>
      </c>
      <c r="G10">
        <f t="shared" si="2"/>
        <v>4.6994783256439092</v>
      </c>
      <c r="H10">
        <f t="shared" si="3"/>
        <v>-1.2910296075009731E-2</v>
      </c>
      <c r="I10">
        <f t="shared" si="4"/>
        <v>-0.99991665865473789</v>
      </c>
    </row>
    <row r="11" spans="1:9" x14ac:dyDescent="0.3">
      <c r="A11">
        <v>229</v>
      </c>
      <c r="B11">
        <v>1980</v>
      </c>
      <c r="C11" s="19">
        <v>29500</v>
      </c>
      <c r="D11">
        <v>512</v>
      </c>
      <c r="E11" s="18">
        <f t="shared" si="0"/>
        <v>280</v>
      </c>
      <c r="F11">
        <f t="shared" si="1"/>
        <v>366</v>
      </c>
      <c r="G11">
        <f t="shared" si="2"/>
        <v>4.8068084317220876</v>
      </c>
      <c r="H11">
        <f t="shared" si="3"/>
        <v>9.4279221775424055E-2</v>
      </c>
      <c r="I11">
        <f t="shared" si="4"/>
        <v>-0.99554579419603817</v>
      </c>
    </row>
    <row r="12" spans="1:9" x14ac:dyDescent="0.3">
      <c r="A12">
        <v>241</v>
      </c>
      <c r="B12">
        <v>1981</v>
      </c>
      <c r="C12" s="19">
        <v>29846</v>
      </c>
      <c r="D12">
        <v>221</v>
      </c>
      <c r="E12" s="18">
        <f t="shared" si="0"/>
        <v>260</v>
      </c>
      <c r="F12">
        <f t="shared" si="1"/>
        <v>365</v>
      </c>
      <c r="G12">
        <f t="shared" si="2"/>
        <v>4.4756936434703896</v>
      </c>
      <c r="H12">
        <f t="shared" si="3"/>
        <v>-0.23449138957041052</v>
      </c>
      <c r="I12">
        <f t="shared" si="4"/>
        <v>-0.97211819662906118</v>
      </c>
    </row>
    <row r="13" spans="1:9" x14ac:dyDescent="0.3">
      <c r="A13">
        <v>253</v>
      </c>
      <c r="B13">
        <v>1982</v>
      </c>
      <c r="C13" s="19">
        <v>30248</v>
      </c>
      <c r="D13">
        <v>750</v>
      </c>
      <c r="E13" s="18">
        <f t="shared" si="0"/>
        <v>297</v>
      </c>
      <c r="F13">
        <f t="shared" si="1"/>
        <v>365</v>
      </c>
      <c r="G13">
        <f t="shared" si="2"/>
        <v>5.1126192773488688</v>
      </c>
      <c r="H13">
        <f t="shared" si="3"/>
        <v>0.38963044953078774</v>
      </c>
      <c r="I13">
        <f t="shared" si="4"/>
        <v>-0.92097128771663461</v>
      </c>
    </row>
    <row r="14" spans="1:9" x14ac:dyDescent="0.3">
      <c r="A14">
        <v>264</v>
      </c>
      <c r="B14">
        <v>1983</v>
      </c>
      <c r="C14" s="19">
        <v>30444</v>
      </c>
      <c r="D14">
        <v>451</v>
      </c>
      <c r="E14" s="18">
        <f t="shared" si="0"/>
        <v>128</v>
      </c>
      <c r="F14">
        <f t="shared" si="1"/>
        <v>365</v>
      </c>
      <c r="G14">
        <f t="shared" si="2"/>
        <v>2.203418409093115</v>
      </c>
      <c r="H14">
        <f t="shared" si="3"/>
        <v>-0.59126144486357812</v>
      </c>
      <c r="I14">
        <f t="shared" si="4"/>
        <v>0.80647994632094477</v>
      </c>
    </row>
    <row r="15" spans="1:9" x14ac:dyDescent="0.3">
      <c r="A15">
        <v>276</v>
      </c>
      <c r="B15">
        <v>1984</v>
      </c>
      <c r="C15" s="19">
        <v>30827</v>
      </c>
      <c r="D15">
        <v>729</v>
      </c>
      <c r="E15" s="18">
        <f t="shared" si="0"/>
        <v>146</v>
      </c>
      <c r="F15">
        <f t="shared" si="1"/>
        <v>366</v>
      </c>
      <c r="G15">
        <f t="shared" si="2"/>
        <v>2.5064072536836601</v>
      </c>
      <c r="H15">
        <f t="shared" si="3"/>
        <v>-0.80496170758219587</v>
      </c>
      <c r="I15">
        <f t="shared" si="4"/>
        <v>0.59332676437723197</v>
      </c>
    </row>
    <row r="16" spans="1:9" x14ac:dyDescent="0.3">
      <c r="A16">
        <v>288</v>
      </c>
      <c r="B16">
        <v>1985</v>
      </c>
      <c r="C16" s="19">
        <v>31143</v>
      </c>
      <c r="D16">
        <v>504</v>
      </c>
      <c r="E16" s="18">
        <f t="shared" si="0"/>
        <v>96</v>
      </c>
      <c r="F16">
        <f t="shared" si="1"/>
        <v>365</v>
      </c>
      <c r="G16">
        <f t="shared" si="2"/>
        <v>1.6525638068198363</v>
      </c>
      <c r="H16">
        <f t="shared" si="3"/>
        <v>-8.1676395330422411E-2</v>
      </c>
      <c r="I16">
        <f t="shared" si="4"/>
        <v>0.99665890175417016</v>
      </c>
    </row>
    <row r="17" spans="1:9" x14ac:dyDescent="0.3">
      <c r="A17">
        <v>300</v>
      </c>
      <c r="B17">
        <v>1986</v>
      </c>
      <c r="C17" s="19">
        <v>31517</v>
      </c>
      <c r="D17">
        <v>678</v>
      </c>
      <c r="E17" s="18">
        <f t="shared" si="0"/>
        <v>105</v>
      </c>
      <c r="F17">
        <f t="shared" si="1"/>
        <v>365</v>
      </c>
      <c r="G17">
        <f t="shared" si="2"/>
        <v>1.807491663709196</v>
      </c>
      <c r="H17">
        <f t="shared" si="3"/>
        <v>-0.23449138957040963</v>
      </c>
      <c r="I17">
        <f t="shared" si="4"/>
        <v>0.97211819662906129</v>
      </c>
    </row>
    <row r="18" spans="1:9" x14ac:dyDescent="0.3">
      <c r="A18">
        <v>312</v>
      </c>
      <c r="B18">
        <v>1987</v>
      </c>
      <c r="C18" s="19">
        <v>31887</v>
      </c>
      <c r="D18">
        <v>776</v>
      </c>
      <c r="E18" s="18">
        <f t="shared" si="0"/>
        <v>110</v>
      </c>
      <c r="F18">
        <f t="shared" si="1"/>
        <v>365</v>
      </c>
      <c r="G18">
        <f t="shared" si="2"/>
        <v>1.8935626953143958</v>
      </c>
      <c r="H18">
        <f t="shared" si="3"/>
        <v>-0.31719128858910589</v>
      </c>
      <c r="I18">
        <f t="shared" si="4"/>
        <v>0.94836158001217163</v>
      </c>
    </row>
    <row r="19" spans="1:9" x14ac:dyDescent="0.3">
      <c r="A19">
        <v>324</v>
      </c>
      <c r="B19">
        <v>1988</v>
      </c>
      <c r="C19" s="19">
        <v>32412</v>
      </c>
      <c r="D19">
        <v>408</v>
      </c>
      <c r="E19" s="18">
        <f t="shared" si="0"/>
        <v>270</v>
      </c>
      <c r="F19">
        <f t="shared" si="1"/>
        <v>366</v>
      </c>
      <c r="G19">
        <f t="shared" si="2"/>
        <v>4.6351367020177277</v>
      </c>
      <c r="H19">
        <f t="shared" si="3"/>
        <v>-7.717546212664643E-2</v>
      </c>
      <c r="I19">
        <f t="shared" si="4"/>
        <v>-0.9970175264485267</v>
      </c>
    </row>
    <row r="20" spans="1:9" x14ac:dyDescent="0.3">
      <c r="A20">
        <v>336</v>
      </c>
      <c r="B20">
        <v>1989</v>
      </c>
      <c r="C20" s="19">
        <v>32777</v>
      </c>
      <c r="D20">
        <v>265</v>
      </c>
      <c r="E20" s="18">
        <f t="shared" si="0"/>
        <v>269</v>
      </c>
      <c r="F20">
        <f t="shared" si="1"/>
        <v>365</v>
      </c>
      <c r="G20">
        <f t="shared" si="2"/>
        <v>4.6306215003597497</v>
      </c>
      <c r="H20">
        <f t="shared" si="3"/>
        <v>-8.1676395330422882E-2</v>
      </c>
      <c r="I20">
        <f t="shared" si="4"/>
        <v>-0.99665890175417005</v>
      </c>
    </row>
    <row r="21" spans="1:9" x14ac:dyDescent="0.3">
      <c r="A21">
        <v>348</v>
      </c>
      <c r="B21">
        <v>1990</v>
      </c>
      <c r="C21" s="19">
        <v>33183</v>
      </c>
      <c r="D21">
        <v>800</v>
      </c>
      <c r="E21" s="18">
        <f t="shared" si="0"/>
        <v>310</v>
      </c>
      <c r="F21">
        <f t="shared" si="1"/>
        <v>365</v>
      </c>
      <c r="G21">
        <f t="shared" si="2"/>
        <v>5.3364039595223876</v>
      </c>
      <c r="H21">
        <f t="shared" si="3"/>
        <v>0.58429817362836767</v>
      </c>
      <c r="I21">
        <f t="shared" si="4"/>
        <v>-0.81153905900736156</v>
      </c>
    </row>
    <row r="22" spans="1:9" x14ac:dyDescent="0.3">
      <c r="A22">
        <v>360</v>
      </c>
      <c r="B22">
        <v>1991</v>
      </c>
      <c r="C22" s="19">
        <v>33348</v>
      </c>
      <c r="D22">
        <v>645</v>
      </c>
      <c r="E22" s="18">
        <f t="shared" si="0"/>
        <v>110</v>
      </c>
      <c r="F22">
        <f t="shared" si="1"/>
        <v>365</v>
      </c>
      <c r="G22">
        <f t="shared" si="2"/>
        <v>1.8935626953143958</v>
      </c>
      <c r="H22">
        <f t="shared" si="3"/>
        <v>-0.31719128858910589</v>
      </c>
      <c r="I22">
        <f t="shared" si="4"/>
        <v>0.94836158001217163</v>
      </c>
    </row>
    <row r="23" spans="1:9" x14ac:dyDescent="0.3">
      <c r="A23">
        <v>372</v>
      </c>
      <c r="B23">
        <v>1992</v>
      </c>
      <c r="C23" s="19">
        <v>33709</v>
      </c>
      <c r="D23">
        <v>1238</v>
      </c>
      <c r="E23" s="18">
        <f t="shared" si="0"/>
        <v>106</v>
      </c>
      <c r="F23">
        <f t="shared" si="1"/>
        <v>366</v>
      </c>
      <c r="G23">
        <f t="shared" si="2"/>
        <v>1.819720334866219</v>
      </c>
      <c r="H23">
        <f t="shared" si="3"/>
        <v>-0.2463612742933147</v>
      </c>
      <c r="I23">
        <f t="shared" si="4"/>
        <v>0.96917806543925367</v>
      </c>
    </row>
    <row r="24" spans="1:9" x14ac:dyDescent="0.3">
      <c r="A24">
        <v>384</v>
      </c>
      <c r="B24">
        <v>1993</v>
      </c>
      <c r="C24" s="19">
        <v>34127</v>
      </c>
      <c r="D24">
        <v>383</v>
      </c>
      <c r="E24" s="18">
        <f t="shared" si="0"/>
        <v>158</v>
      </c>
      <c r="F24">
        <f t="shared" si="1"/>
        <v>365</v>
      </c>
      <c r="G24">
        <f t="shared" si="2"/>
        <v>2.7198445987243138</v>
      </c>
      <c r="H24">
        <f t="shared" si="3"/>
        <v>-0.9123747579707272</v>
      </c>
      <c r="I24">
        <f t="shared" si="4"/>
        <v>0.40935595881562176</v>
      </c>
    </row>
    <row r="25" spans="1:9" x14ac:dyDescent="0.3">
      <c r="A25">
        <v>396</v>
      </c>
      <c r="B25">
        <v>1994</v>
      </c>
      <c r="C25" s="19">
        <v>34626</v>
      </c>
      <c r="D25">
        <v>645</v>
      </c>
      <c r="E25" s="18">
        <f t="shared" si="0"/>
        <v>292</v>
      </c>
      <c r="F25">
        <f t="shared" si="1"/>
        <v>365</v>
      </c>
      <c r="G25">
        <f t="shared" si="2"/>
        <v>5.026548245743669</v>
      </c>
      <c r="H25">
        <f t="shared" si="3"/>
        <v>0.30901699437494723</v>
      </c>
      <c r="I25">
        <f t="shared" si="4"/>
        <v>-0.95105651629515364</v>
      </c>
    </row>
    <row r="26" spans="1:9" x14ac:dyDescent="0.3">
      <c r="A26">
        <v>408</v>
      </c>
      <c r="B26">
        <v>1995</v>
      </c>
      <c r="C26" s="19">
        <v>34956</v>
      </c>
      <c r="D26">
        <v>363</v>
      </c>
      <c r="E26" s="18">
        <f t="shared" si="0"/>
        <v>257</v>
      </c>
      <c r="F26">
        <f t="shared" si="1"/>
        <v>365</v>
      </c>
      <c r="G26">
        <f t="shared" si="2"/>
        <v>4.4240510245072704</v>
      </c>
      <c r="H26">
        <f t="shared" si="3"/>
        <v>-0.28435918728100362</v>
      </c>
      <c r="I26">
        <f t="shared" si="4"/>
        <v>-0.95871781698729641</v>
      </c>
    </row>
    <row r="27" spans="1:9" x14ac:dyDescent="0.3">
      <c r="A27">
        <v>420</v>
      </c>
      <c r="B27">
        <v>1996</v>
      </c>
      <c r="C27" s="19">
        <v>35093</v>
      </c>
      <c r="D27">
        <v>306</v>
      </c>
      <c r="E27" s="18">
        <f t="shared" si="0"/>
        <v>29</v>
      </c>
      <c r="F27">
        <f t="shared" si="1"/>
        <v>366</v>
      </c>
      <c r="G27">
        <f t="shared" si="2"/>
        <v>0.49784801614264479</v>
      </c>
      <c r="H27">
        <f t="shared" si="3"/>
        <v>0.8786122450571483</v>
      </c>
      <c r="I27">
        <f t="shared" si="4"/>
        <v>0.47753588643748818</v>
      </c>
    </row>
    <row r="28" spans="1:9" x14ac:dyDescent="0.3">
      <c r="A28">
        <v>433</v>
      </c>
      <c r="B28">
        <v>1997</v>
      </c>
      <c r="C28" s="19">
        <v>35794</v>
      </c>
      <c r="D28">
        <v>711</v>
      </c>
      <c r="E28" s="18">
        <f t="shared" si="0"/>
        <v>364</v>
      </c>
      <c r="F28">
        <f t="shared" si="1"/>
        <v>365</v>
      </c>
      <c r="G28">
        <f t="shared" si="2"/>
        <v>6.2659711008585459</v>
      </c>
      <c r="H28">
        <f t="shared" si="3"/>
        <v>0.99985183920911624</v>
      </c>
      <c r="I28">
        <f t="shared" si="4"/>
        <v>-1.7213356155835281E-2</v>
      </c>
    </row>
    <row r="29" spans="1:9" x14ac:dyDescent="0.3">
      <c r="A29">
        <v>444</v>
      </c>
      <c r="B29">
        <v>1998</v>
      </c>
      <c r="C29" s="19">
        <v>35837</v>
      </c>
      <c r="D29">
        <v>782</v>
      </c>
      <c r="E29" s="18">
        <f t="shared" si="0"/>
        <v>42</v>
      </c>
      <c r="F29">
        <f t="shared" si="1"/>
        <v>365</v>
      </c>
      <c r="G29">
        <f t="shared" si="2"/>
        <v>0.72299666548367836</v>
      </c>
      <c r="H29">
        <f t="shared" si="3"/>
        <v>0.74982640120456856</v>
      </c>
      <c r="I29">
        <f t="shared" si="4"/>
        <v>0.66163461824227832</v>
      </c>
    </row>
    <row r="30" spans="1:9" x14ac:dyDescent="0.3">
      <c r="A30">
        <v>456</v>
      </c>
      <c r="B30">
        <v>1999</v>
      </c>
      <c r="C30" s="19">
        <v>36451</v>
      </c>
      <c r="D30">
        <v>273</v>
      </c>
      <c r="E30" s="18">
        <f t="shared" si="0"/>
        <v>291</v>
      </c>
      <c r="F30">
        <f t="shared" si="1"/>
        <v>365</v>
      </c>
      <c r="G30">
        <f t="shared" si="2"/>
        <v>5.0093340394226287</v>
      </c>
      <c r="H30">
        <f t="shared" si="3"/>
        <v>0.29260033563334792</v>
      </c>
      <c r="I30">
        <f t="shared" si="4"/>
        <v>-0.95623482659190584</v>
      </c>
    </row>
    <row r="31" spans="1:9" x14ac:dyDescent="0.3">
      <c r="A31">
        <v>468</v>
      </c>
      <c r="B31">
        <v>2000</v>
      </c>
      <c r="C31" s="19">
        <v>36793</v>
      </c>
      <c r="D31">
        <v>450.5</v>
      </c>
      <c r="E31" s="18">
        <f t="shared" si="0"/>
        <v>268</v>
      </c>
      <c r="F31">
        <f t="shared" si="1"/>
        <v>366</v>
      </c>
      <c r="G31">
        <f t="shared" si="2"/>
        <v>4.6008023560768558</v>
      </c>
      <c r="H31">
        <f t="shared" si="3"/>
        <v>-0.11135519690480865</v>
      </c>
      <c r="I31">
        <f t="shared" si="4"/>
        <v>-0.99378067002849846</v>
      </c>
    </row>
    <row r="32" spans="1:9" x14ac:dyDescent="0.3">
      <c r="A32">
        <v>480</v>
      </c>
      <c r="B32">
        <v>2001</v>
      </c>
      <c r="C32" s="19">
        <v>37012</v>
      </c>
      <c r="D32">
        <v>794</v>
      </c>
      <c r="E32" s="18">
        <f t="shared" si="0"/>
        <v>121</v>
      </c>
      <c r="F32">
        <f t="shared" si="1"/>
        <v>365</v>
      </c>
      <c r="G32">
        <f t="shared" si="2"/>
        <v>2.0829189648458355</v>
      </c>
      <c r="H32">
        <f t="shared" si="3"/>
        <v>-0.49002866642905923</v>
      </c>
      <c r="I32">
        <f t="shared" si="4"/>
        <v>0.87170631870932191</v>
      </c>
    </row>
    <row r="33" spans="1:9" x14ac:dyDescent="0.3">
      <c r="A33">
        <v>492</v>
      </c>
      <c r="B33">
        <v>2002</v>
      </c>
      <c r="C33" s="19">
        <v>37545</v>
      </c>
      <c r="D33">
        <v>788</v>
      </c>
      <c r="E33" s="18">
        <f t="shared" si="0"/>
        <v>289</v>
      </c>
      <c r="F33">
        <f t="shared" si="1"/>
        <v>365</v>
      </c>
      <c r="G33">
        <f t="shared" si="2"/>
        <v>4.9749056267805489</v>
      </c>
      <c r="H33">
        <f t="shared" si="3"/>
        <v>0.25951179706979943</v>
      </c>
      <c r="I33">
        <f t="shared" si="4"/>
        <v>-0.965739937654855</v>
      </c>
    </row>
    <row r="34" spans="1:9" x14ac:dyDescent="0.3">
      <c r="A34">
        <v>504</v>
      </c>
      <c r="B34">
        <v>2003</v>
      </c>
      <c r="C34" s="19">
        <v>37973</v>
      </c>
      <c r="D34">
        <v>456.2</v>
      </c>
      <c r="E34" s="18">
        <f t="shared" si="0"/>
        <v>352</v>
      </c>
      <c r="F34">
        <f t="shared" si="1"/>
        <v>365</v>
      </c>
      <c r="G34">
        <f t="shared" si="2"/>
        <v>6.0594006250060666</v>
      </c>
      <c r="H34">
        <f t="shared" si="3"/>
        <v>0.97506453225719469</v>
      </c>
      <c r="I34">
        <f t="shared" si="4"/>
        <v>-0.22192151300416588</v>
      </c>
    </row>
    <row r="35" spans="1:9" x14ac:dyDescent="0.3">
      <c r="A35">
        <v>520</v>
      </c>
      <c r="B35">
        <v>2006</v>
      </c>
      <c r="C35" s="19">
        <v>38978</v>
      </c>
      <c r="D35">
        <v>194</v>
      </c>
      <c r="E35" s="18">
        <f t="shared" si="0"/>
        <v>261</v>
      </c>
      <c r="F35">
        <f t="shared" si="1"/>
        <v>365</v>
      </c>
      <c r="G35">
        <f t="shared" si="2"/>
        <v>4.4929078497914299</v>
      </c>
      <c r="H35">
        <f t="shared" si="3"/>
        <v>-0.21772323039653224</v>
      </c>
      <c r="I35">
        <f t="shared" si="4"/>
        <v>-0.97601055063236819</v>
      </c>
    </row>
    <row r="36" spans="1:9" x14ac:dyDescent="0.3">
      <c r="A36">
        <v>1</v>
      </c>
      <c r="B36">
        <v>2007</v>
      </c>
      <c r="C36" s="19">
        <v>39314</v>
      </c>
      <c r="D36">
        <v>480.9</v>
      </c>
      <c r="E36" s="18">
        <f t="shared" si="0"/>
        <v>232</v>
      </c>
      <c r="F36">
        <f t="shared" si="1"/>
        <v>365</v>
      </c>
      <c r="G36">
        <f t="shared" si="2"/>
        <v>3.993695866481271</v>
      </c>
      <c r="H36">
        <f t="shared" si="3"/>
        <v>-0.65840158469804921</v>
      </c>
      <c r="I36">
        <f t="shared" si="4"/>
        <v>-0.75266682753200798</v>
      </c>
    </row>
    <row r="37" spans="1:9" x14ac:dyDescent="0.3">
      <c r="A37">
        <v>15</v>
      </c>
      <c r="B37">
        <v>2008</v>
      </c>
      <c r="C37" s="19">
        <v>39661</v>
      </c>
      <c r="D37">
        <v>484.7</v>
      </c>
      <c r="E37" s="18">
        <f t="shared" si="0"/>
        <v>214</v>
      </c>
      <c r="F37">
        <f t="shared" si="1"/>
        <v>366</v>
      </c>
      <c r="G37">
        <f t="shared" si="2"/>
        <v>3.6737750156733102</v>
      </c>
      <c r="H37">
        <f t="shared" si="3"/>
        <v>-0.86170175994806808</v>
      </c>
      <c r="I37">
        <f t="shared" si="4"/>
        <v>-0.5074150932938456</v>
      </c>
    </row>
    <row r="38" spans="1:9" x14ac:dyDescent="0.3">
      <c r="A38">
        <v>25</v>
      </c>
      <c r="B38">
        <v>2009</v>
      </c>
      <c r="C38" s="19">
        <v>40141</v>
      </c>
      <c r="D38">
        <v>310.60000000000002</v>
      </c>
      <c r="E38" s="18">
        <f t="shared" si="0"/>
        <v>328</v>
      </c>
      <c r="F38">
        <f t="shared" si="1"/>
        <v>365</v>
      </c>
      <c r="G38">
        <f t="shared" si="2"/>
        <v>5.646259673301107</v>
      </c>
      <c r="H38">
        <f t="shared" si="3"/>
        <v>0.80392796183282078</v>
      </c>
      <c r="I38">
        <f t="shared" si="4"/>
        <v>-0.59472668696076403</v>
      </c>
    </row>
    <row r="39" spans="1:9" x14ac:dyDescent="0.3">
      <c r="A39">
        <v>36</v>
      </c>
      <c r="B39">
        <v>2010</v>
      </c>
      <c r="C39" s="19">
        <v>40437</v>
      </c>
      <c r="D39">
        <v>520.1</v>
      </c>
      <c r="E39" s="18">
        <f t="shared" si="0"/>
        <v>259</v>
      </c>
      <c r="F39">
        <f t="shared" si="1"/>
        <v>365</v>
      </c>
      <c r="G39">
        <f t="shared" si="2"/>
        <v>4.4584794371493501</v>
      </c>
      <c r="H39">
        <f t="shared" si="3"/>
        <v>-0.25119006388481957</v>
      </c>
      <c r="I39">
        <f t="shared" si="4"/>
        <v>-0.96793778302406408</v>
      </c>
    </row>
    <row r="40" spans="1:9" x14ac:dyDescent="0.3">
      <c r="A40">
        <v>48</v>
      </c>
      <c r="B40">
        <v>2011</v>
      </c>
      <c r="C40" s="19">
        <v>40758</v>
      </c>
      <c r="D40">
        <v>220.9</v>
      </c>
      <c r="E40" s="18">
        <f t="shared" si="0"/>
        <v>215</v>
      </c>
      <c r="F40">
        <f t="shared" si="1"/>
        <v>365</v>
      </c>
      <c r="G40">
        <f t="shared" si="2"/>
        <v>3.7010543590235918</v>
      </c>
      <c r="H40">
        <f t="shared" si="3"/>
        <v>-0.84754092289283123</v>
      </c>
      <c r="I40">
        <f t="shared" si="4"/>
        <v>-0.53073004816193314</v>
      </c>
    </row>
    <row r="41" spans="1:9" x14ac:dyDescent="0.3">
      <c r="A41">
        <v>60</v>
      </c>
      <c r="B41">
        <v>2012</v>
      </c>
      <c r="C41" s="19">
        <v>41194</v>
      </c>
      <c r="D41">
        <v>522.20000000000005</v>
      </c>
      <c r="E41" s="18">
        <f t="shared" si="0"/>
        <v>286</v>
      </c>
      <c r="F41">
        <f t="shared" si="1"/>
        <v>366</v>
      </c>
      <c r="G41">
        <f t="shared" si="2"/>
        <v>4.9098114695447039</v>
      </c>
      <c r="H41">
        <f t="shared" si="3"/>
        <v>0.19614254142819676</v>
      </c>
      <c r="I41">
        <f t="shared" si="4"/>
        <v>-0.98057539406314298</v>
      </c>
    </row>
    <row r="42" spans="1:9" x14ac:dyDescent="0.3">
      <c r="A42">
        <v>72</v>
      </c>
      <c r="B42">
        <v>2013</v>
      </c>
      <c r="C42" s="19">
        <v>41591</v>
      </c>
      <c r="D42">
        <v>601.6</v>
      </c>
      <c r="E42" s="18">
        <f t="shared" si="0"/>
        <v>317</v>
      </c>
      <c r="F42">
        <f t="shared" si="1"/>
        <v>365</v>
      </c>
      <c r="G42">
        <f t="shared" si="2"/>
        <v>5.456903403769668</v>
      </c>
      <c r="H42">
        <f t="shared" si="3"/>
        <v>0.6776147890466887</v>
      </c>
      <c r="I42">
        <f t="shared" si="4"/>
        <v>-0.73541702296398581</v>
      </c>
    </row>
    <row r="43" spans="1:9" x14ac:dyDescent="0.3">
      <c r="A43">
        <v>84</v>
      </c>
      <c r="B43">
        <v>2014</v>
      </c>
      <c r="C43" s="19">
        <v>41844</v>
      </c>
      <c r="D43">
        <v>404.6</v>
      </c>
      <c r="E43" s="18">
        <f t="shared" si="0"/>
        <v>205</v>
      </c>
      <c r="F43">
        <f t="shared" si="1"/>
        <v>365</v>
      </c>
      <c r="G43">
        <f t="shared" si="2"/>
        <v>3.5289122958131922</v>
      </c>
      <c r="H43">
        <f t="shared" si="3"/>
        <v>-0.92592477719384991</v>
      </c>
      <c r="I43">
        <f t="shared" si="4"/>
        <v>-0.37770796520396466</v>
      </c>
    </row>
    <row r="44" spans="1:9" x14ac:dyDescent="0.3">
      <c r="A44">
        <v>96</v>
      </c>
      <c r="B44">
        <v>2015</v>
      </c>
      <c r="C44" s="19">
        <v>42207</v>
      </c>
      <c r="D44">
        <v>442</v>
      </c>
      <c r="E44" s="18">
        <f t="shared" si="0"/>
        <v>203</v>
      </c>
      <c r="F44">
        <f t="shared" si="1"/>
        <v>365</v>
      </c>
      <c r="G44">
        <f t="shared" si="2"/>
        <v>3.494483883171112</v>
      </c>
      <c r="H44">
        <f t="shared" si="3"/>
        <v>-0.93837739174086432</v>
      </c>
      <c r="I44">
        <f t="shared" si="4"/>
        <v>-0.34561231267073284</v>
      </c>
    </row>
    <row r="45" spans="1:9" x14ac:dyDescent="0.3">
      <c r="E45" s="18"/>
    </row>
    <row r="46" spans="1:9" x14ac:dyDescent="0.3">
      <c r="E46" s="18"/>
    </row>
    <row r="47" spans="1:9" x14ac:dyDescent="0.3">
      <c r="E47" s="18"/>
    </row>
    <row r="48" spans="1:9" ht="15" thickBot="1" x14ac:dyDescent="0.35"/>
    <row r="49" spans="7:12" ht="15" thickBot="1" x14ac:dyDescent="0.35">
      <c r="H49" s="20"/>
      <c r="I49" s="21"/>
      <c r="J49" s="22"/>
      <c r="K49" s="23"/>
      <c r="L49" s="24"/>
    </row>
    <row r="50" spans="7:12" ht="15" thickBot="1" x14ac:dyDescent="0.35">
      <c r="G50" s="22"/>
      <c r="H50" s="25"/>
      <c r="I50" s="26"/>
      <c r="J50" s="25"/>
      <c r="K50" s="27"/>
      <c r="L50" s="27"/>
    </row>
    <row r="55" spans="7:12" x14ac:dyDescent="0.3">
      <c r="J55" s="28"/>
    </row>
    <row r="56" spans="7:12" x14ac:dyDescent="0.3">
      <c r="J56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/>
  </sheetViews>
  <sheetFormatPr defaultRowHeight="14.4" x14ac:dyDescent="0.3"/>
  <sheetData>
    <row r="1" spans="1:2" x14ac:dyDescent="0.3">
      <c r="A1" s="18" t="s">
        <v>10</v>
      </c>
      <c r="B1" s="1" t="s">
        <v>17</v>
      </c>
    </row>
    <row r="2" spans="1:2" x14ac:dyDescent="0.3">
      <c r="A2" s="18">
        <v>1971</v>
      </c>
      <c r="B2" s="2">
        <v>27.2</v>
      </c>
    </row>
    <row r="3" spans="1:2" x14ac:dyDescent="0.3">
      <c r="A3" s="18">
        <v>1972</v>
      </c>
      <c r="B3" s="2">
        <v>76.069999999999993</v>
      </c>
    </row>
    <row r="4" spans="1:2" x14ac:dyDescent="0.3">
      <c r="A4" s="18">
        <v>1973</v>
      </c>
      <c r="B4" s="2">
        <v>68.25</v>
      </c>
    </row>
    <row r="5" spans="1:2" x14ac:dyDescent="0.3">
      <c r="A5" s="18">
        <v>1974</v>
      </c>
      <c r="B5" s="2">
        <v>30.74</v>
      </c>
    </row>
    <row r="6" spans="1:2" x14ac:dyDescent="0.3">
      <c r="A6" s="18">
        <v>1975</v>
      </c>
      <c r="B6" s="2">
        <v>50.59</v>
      </c>
    </row>
    <row r="7" spans="1:2" x14ac:dyDescent="0.3">
      <c r="A7" s="18">
        <v>1976</v>
      </c>
      <c r="B7" s="2">
        <v>34.86</v>
      </c>
    </row>
    <row r="8" spans="1:2" x14ac:dyDescent="0.3">
      <c r="A8" s="18">
        <v>1977</v>
      </c>
      <c r="B8" s="2">
        <v>59.83</v>
      </c>
    </row>
    <row r="9" spans="1:2" x14ac:dyDescent="0.3">
      <c r="A9" s="18">
        <v>1978</v>
      </c>
      <c r="B9" s="2">
        <v>20.95</v>
      </c>
    </row>
    <row r="10" spans="1:2" x14ac:dyDescent="0.3">
      <c r="A10" s="18">
        <v>1979</v>
      </c>
      <c r="B10" s="2">
        <v>46.39</v>
      </c>
    </row>
    <row r="11" spans="1:2" x14ac:dyDescent="0.3">
      <c r="A11" s="18">
        <v>1980</v>
      </c>
      <c r="B11" s="2">
        <v>31.54</v>
      </c>
    </row>
    <row r="12" spans="1:2" x14ac:dyDescent="0.3">
      <c r="A12" s="18">
        <v>1981</v>
      </c>
      <c r="B12" s="2">
        <v>20.16</v>
      </c>
    </row>
    <row r="13" spans="1:2" x14ac:dyDescent="0.3">
      <c r="A13" s="18">
        <v>1982</v>
      </c>
      <c r="B13" s="2">
        <v>70.790000000000006</v>
      </c>
    </row>
    <row r="14" spans="1:2" x14ac:dyDescent="0.3">
      <c r="A14" s="18">
        <v>1983</v>
      </c>
      <c r="B14" s="2">
        <v>57.31</v>
      </c>
    </row>
    <row r="15" spans="1:2" x14ac:dyDescent="0.3">
      <c r="A15" s="18">
        <v>1984</v>
      </c>
      <c r="B15" s="2">
        <v>83.94</v>
      </c>
    </row>
    <row r="16" spans="1:2" x14ac:dyDescent="0.3">
      <c r="A16" s="18">
        <v>1985</v>
      </c>
      <c r="B16" s="2">
        <v>70.239999999999995</v>
      </c>
    </row>
    <row r="17" spans="1:2" x14ac:dyDescent="0.3">
      <c r="A17" s="18">
        <v>1986</v>
      </c>
      <c r="B17" s="2">
        <v>88.84</v>
      </c>
    </row>
    <row r="18" spans="1:2" x14ac:dyDescent="0.3">
      <c r="A18" s="18">
        <v>1987</v>
      </c>
      <c r="B18" s="2">
        <v>93.41</v>
      </c>
    </row>
    <row r="19" spans="1:2" x14ac:dyDescent="0.3">
      <c r="A19" s="18">
        <v>1988</v>
      </c>
      <c r="B19" s="2">
        <v>30.3</v>
      </c>
    </row>
    <row r="20" spans="1:2" x14ac:dyDescent="0.3">
      <c r="A20" s="18">
        <v>1989</v>
      </c>
      <c r="B20" s="2">
        <v>11.76</v>
      </c>
    </row>
    <row r="21" spans="1:2" x14ac:dyDescent="0.3">
      <c r="A21" s="18">
        <v>1990</v>
      </c>
      <c r="B21" s="2">
        <v>60.46</v>
      </c>
    </row>
    <row r="22" spans="1:2" x14ac:dyDescent="0.3">
      <c r="A22" s="18">
        <v>1991</v>
      </c>
      <c r="B22" s="2">
        <v>38.71</v>
      </c>
    </row>
    <row r="23" spans="1:2" x14ac:dyDescent="0.3">
      <c r="A23" s="18">
        <v>1992</v>
      </c>
      <c r="B23" s="2">
        <v>87.65</v>
      </c>
    </row>
    <row r="24" spans="1:2" x14ac:dyDescent="0.3">
      <c r="A24" s="18">
        <v>1993</v>
      </c>
      <c r="B24" s="2">
        <v>49.77</v>
      </c>
    </row>
    <row r="25" spans="1:2" x14ac:dyDescent="0.3">
      <c r="A25" s="18">
        <v>1994</v>
      </c>
      <c r="B25" s="2">
        <v>55.96</v>
      </c>
    </row>
    <row r="26" spans="1:2" x14ac:dyDescent="0.3">
      <c r="A26" s="18">
        <v>1995</v>
      </c>
      <c r="B26" s="2">
        <v>32.93</v>
      </c>
    </row>
    <row r="27" spans="1:2" x14ac:dyDescent="0.3">
      <c r="A27" s="18">
        <v>1996</v>
      </c>
      <c r="B27" s="2">
        <v>19.489999999999998</v>
      </c>
    </row>
    <row r="28" spans="1:2" x14ac:dyDescent="0.3">
      <c r="A28" s="18">
        <v>1997</v>
      </c>
      <c r="B28" s="2">
        <v>62</v>
      </c>
    </row>
    <row r="29" spans="1:2" x14ac:dyDescent="0.3">
      <c r="A29" s="18">
        <v>1998</v>
      </c>
      <c r="B29" s="2">
        <v>117.85</v>
      </c>
    </row>
    <row r="30" spans="1:2" x14ac:dyDescent="0.3">
      <c r="A30" s="18">
        <v>1999</v>
      </c>
      <c r="B30" s="2">
        <v>35.94</v>
      </c>
    </row>
    <row r="31" spans="1:2" x14ac:dyDescent="0.3">
      <c r="A31" s="18">
        <v>2000</v>
      </c>
      <c r="B31" s="2">
        <v>58.5</v>
      </c>
    </row>
    <row r="32" spans="1:2" x14ac:dyDescent="0.3">
      <c r="A32" s="18">
        <v>2001</v>
      </c>
      <c r="B32" s="2">
        <v>77.88</v>
      </c>
    </row>
    <row r="33" spans="1:2" x14ac:dyDescent="0.3">
      <c r="A33" s="18">
        <v>2002</v>
      </c>
      <c r="B33" s="2">
        <v>121.21</v>
      </c>
    </row>
    <row r="34" spans="1:2" x14ac:dyDescent="0.3">
      <c r="A34" s="18">
        <v>2003</v>
      </c>
      <c r="B34" s="2">
        <v>69.2</v>
      </c>
    </row>
    <row r="35" spans="1:2" x14ac:dyDescent="0.3">
      <c r="A35" s="18">
        <v>2006</v>
      </c>
      <c r="B35" s="2">
        <v>17.059999999999999</v>
      </c>
    </row>
    <row r="36" spans="1:2" x14ac:dyDescent="0.3">
      <c r="A36" s="18">
        <v>2007</v>
      </c>
      <c r="B36" s="2">
        <v>57.97</v>
      </c>
    </row>
    <row r="37" spans="1:2" x14ac:dyDescent="0.3">
      <c r="A37" s="18">
        <v>2008</v>
      </c>
      <c r="B37" s="2">
        <v>47.58</v>
      </c>
    </row>
    <row r="38" spans="1:2" x14ac:dyDescent="0.3">
      <c r="A38" s="18">
        <v>2009</v>
      </c>
      <c r="B38" s="2">
        <v>53.4</v>
      </c>
    </row>
    <row r="39" spans="1:2" x14ac:dyDescent="0.3">
      <c r="A39" s="18">
        <v>2010</v>
      </c>
      <c r="B39" s="2">
        <v>51.51</v>
      </c>
    </row>
    <row r="40" spans="1:2" x14ac:dyDescent="0.3">
      <c r="A40" s="18">
        <v>2011</v>
      </c>
      <c r="B40" s="2">
        <v>22.23</v>
      </c>
    </row>
    <row r="41" spans="1:2" x14ac:dyDescent="0.3">
      <c r="A41" s="18">
        <v>2012</v>
      </c>
      <c r="B41" s="2">
        <v>20.11</v>
      </c>
    </row>
    <row r="42" spans="1:2" x14ac:dyDescent="0.3">
      <c r="A42" s="18">
        <v>2013</v>
      </c>
      <c r="B42" s="2">
        <v>33.9</v>
      </c>
    </row>
    <row r="43" spans="1:2" x14ac:dyDescent="0.3">
      <c r="A43" s="18">
        <v>2014</v>
      </c>
      <c r="B43" s="2">
        <v>64.12</v>
      </c>
    </row>
    <row r="44" spans="1:2" x14ac:dyDescent="0.3">
      <c r="A44" s="18">
        <v>2015</v>
      </c>
      <c r="B44" s="2">
        <v>66.17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800"/>
  </sheetPr>
  <dimension ref="B1:J53"/>
  <sheetViews>
    <sheetView zoomScaleNormal="100" workbookViewId="0"/>
  </sheetViews>
  <sheetFormatPr defaultRowHeight="14.4" x14ac:dyDescent="0.3"/>
  <cols>
    <col min="1" max="1" width="5" customWidth="1"/>
    <col min="2" max="2" width="9.109375" customWidth="1"/>
  </cols>
  <sheetData>
    <row r="1" spans="2:9" x14ac:dyDescent="0.3">
      <c r="B1" t="s">
        <v>33</v>
      </c>
    </row>
    <row r="2" spans="2:9" x14ac:dyDescent="0.3">
      <c r="B2" t="s">
        <v>3</v>
      </c>
    </row>
    <row r="3" spans="2:9" x14ac:dyDescent="0.3">
      <c r="B3" t="s">
        <v>4</v>
      </c>
    </row>
    <row r="4" spans="2:9" x14ac:dyDescent="0.3">
      <c r="B4" t="s">
        <v>5</v>
      </c>
    </row>
    <row r="5" spans="2:9" x14ac:dyDescent="0.3">
      <c r="B5" t="s">
        <v>6</v>
      </c>
    </row>
    <row r="6" spans="2:9" x14ac:dyDescent="0.3">
      <c r="B6" t="s">
        <v>7</v>
      </c>
    </row>
    <row r="10" spans="2:9" x14ac:dyDescent="0.3">
      <c r="B10" t="s">
        <v>8</v>
      </c>
    </row>
    <row r="11" spans="2:9" ht="15" thickBot="1" x14ac:dyDescent="0.35"/>
    <row r="12" spans="2:9" x14ac:dyDescent="0.3">
      <c r="B12" s="4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 spans="2:9" ht="15" thickBot="1" x14ac:dyDescent="0.35">
      <c r="B13" s="6" t="s">
        <v>17</v>
      </c>
      <c r="C13" s="7">
        <v>43</v>
      </c>
      <c r="D13" s="7">
        <v>0</v>
      </c>
      <c r="E13" s="7">
        <v>43</v>
      </c>
      <c r="F13" s="8">
        <v>11.76</v>
      </c>
      <c r="G13" s="8">
        <v>121.21</v>
      </c>
      <c r="H13" s="8">
        <v>53.36674418604651</v>
      </c>
      <c r="I13" s="8">
        <v>26.195462231620176</v>
      </c>
    </row>
    <row r="16" spans="2:9" x14ac:dyDescent="0.3">
      <c r="B16" t="s">
        <v>18</v>
      </c>
    </row>
    <row r="17" spans="2:10" ht="15" thickBot="1" x14ac:dyDescent="0.35"/>
    <row r="18" spans="2:10" x14ac:dyDescent="0.3">
      <c r="B18" s="9" t="s">
        <v>19</v>
      </c>
      <c r="C18" s="11">
        <v>1.6611295681063124E-2</v>
      </c>
    </row>
    <row r="19" spans="2:10" x14ac:dyDescent="0.3">
      <c r="B19" s="3" t="s">
        <v>20</v>
      </c>
      <c r="C19" s="12">
        <v>15</v>
      </c>
    </row>
    <row r="20" spans="2:10" x14ac:dyDescent="0.3">
      <c r="B20" s="3" t="s">
        <v>21</v>
      </c>
      <c r="C20" s="12">
        <v>0</v>
      </c>
    </row>
    <row r="21" spans="2:10" x14ac:dyDescent="0.3">
      <c r="B21" s="3" t="s">
        <v>22</v>
      </c>
      <c r="C21" s="12">
        <v>0.8842740619080377</v>
      </c>
    </row>
    <row r="22" spans="2:10" ht="15" thickBot="1" x14ac:dyDescent="0.35">
      <c r="B22" s="10" t="s">
        <v>23</v>
      </c>
      <c r="C22" s="13">
        <v>0.05</v>
      </c>
    </row>
    <row r="23" spans="2:10" x14ac:dyDescent="0.3">
      <c r="B23" s="14" t="s">
        <v>24</v>
      </c>
    </row>
    <row r="25" spans="2:10" x14ac:dyDescent="0.3">
      <c r="B25" s="14" t="s">
        <v>25</v>
      </c>
    </row>
    <row r="26" spans="2:10" x14ac:dyDescent="0.3">
      <c r="B26" s="14" t="s">
        <v>26</v>
      </c>
    </row>
    <row r="27" spans="2:10" x14ac:dyDescent="0.3">
      <c r="B27" s="14" t="s">
        <v>27</v>
      </c>
    </row>
    <row r="28" spans="2:10" ht="15" customHeight="1" x14ac:dyDescent="0.3">
      <c r="B28" s="29" t="s">
        <v>28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29</v>
      </c>
    </row>
    <row r="33" spans="2:5" x14ac:dyDescent="0.3">
      <c r="B33" s="14" t="s">
        <v>30</v>
      </c>
      <c r="D33" s="15">
        <v>4.846153846153866E-2</v>
      </c>
    </row>
    <row r="34" spans="2:5" x14ac:dyDescent="0.3">
      <c r="B34" s="14" t="s">
        <v>31</v>
      </c>
      <c r="D34" s="16">
        <v>-0.10595384615384623</v>
      </c>
      <c r="E34" s="17">
        <v>0.1966272727272729</v>
      </c>
    </row>
    <row r="53" spans="7:7" x14ac:dyDescent="0.3">
      <c r="G53" t="s">
        <v>32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993731">
              <controlPr defaultSize="0" print="0" autoFill="0" autoPict="0" macro="[1]!RelaunchCall">
                <anchor>
                  <from>
                    <xdr:col>2</xdr:col>
                    <xdr:colOff>45720</xdr:colOff>
                    <xdr:row>5</xdr:row>
                    <xdr:rowOff>0</xdr:rowOff>
                  </from>
                  <to>
                    <xdr:col>2</xdr:col>
                    <xdr:colOff>556260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Mann-Kendall trend tests_HID</vt:lpstr>
      <vt:lpstr>Mann-Kendall trend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2016-10-15T02:49:19Z</dcterms:created>
  <dcterms:modified xsi:type="dcterms:W3CDTF">2018-05-31T21:25:56Z</dcterms:modified>
</cp:coreProperties>
</file>