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A74D7F54-3D8C-40D9-B04E-CD5631951FC8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<sst xmlns="http://schemas.openxmlformats.org/spreadsheetml/2006/main" count="42" uniqueCount="40">
  <si>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</si>
  <si>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</si>
  <si>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</si>
  <si>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85830000.xlsx / Sheet = Plan1 / Range = Plan1!$E$1:$E$31 / 30 rows and 1 column</t>
  </si>
  <si>
    <t>Date data: Workbook = 85830000.xlsx / Sheet = Plan1 / Range = Plan1!$B$1:$B$31 / 30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</si>
  <si>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</si>
  <si>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</si>
  <si>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</si>
  <si>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</si>
  <si>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</si>
  <si>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</si>
  <si>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</si>
  <si>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</si>
  <si>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</si>
  <si>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</si>
  <si>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</si>
  <si>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</si>
  <si>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</si>
  <si>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</si>
  <si>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</si>
  <si>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</si>
  <si>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</si>
  <si>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</si>
  <si>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</si>
  <si>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</si>
  <si>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</si>
  <si>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</si>
  <si>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</si>
  <si>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</si>
  <si>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5.84%.</t>
  </si>
  <si>
    <t>Sen's slope:</t>
  </si>
  <si>
    <t>Confidence interval:</t>
  </si>
  <si>
    <t xml:space="preserve"> </t>
  </si>
  <si>
    <r>
      <t>XLSTAT 2016.06.36438  - Mann-Kendall trend tests - Start time: 2016-10-15 at 8:34:30 PM / End time: 2016-10-15 at 8:34:31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</si>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</sst>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tests_HID'!$A$2:$A$31</c:f>
              <c:numCache>
                <c:formatCode>General</c:formatCode>
                <c:ptCount val="3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xVal>
          <c:yVal>
            <c:numRef>
              <c:f>'Mann-Kendall trend tests_HID'!$B$2:$B$31</c:f>
              <c:numCache>
                <c:formatCode>0</c:formatCode>
                <c:ptCount val="30"/>
                <c:pt idx="0">
                  <c:v>19.989999999999998</c:v>
                </c:pt>
                <c:pt idx="1">
                  <c:v>14.63</c:v>
                </c:pt>
                <c:pt idx="2">
                  <c:v>13.7</c:v>
                </c:pt>
                <c:pt idx="3">
                  <c:v>22.81</c:v>
                </c:pt>
                <c:pt idx="4">
                  <c:v>30.68</c:v>
                </c:pt>
                <c:pt idx="5">
                  <c:v>27.68</c:v>
                </c:pt>
                <c:pt idx="6">
                  <c:v>21.9</c:v>
                </c:pt>
                <c:pt idx="7">
                  <c:v>26.41</c:v>
                </c:pt>
                <c:pt idx="8">
                  <c:v>30.44</c:v>
                </c:pt>
                <c:pt idx="9">
                  <c:v>15.64</c:v>
                </c:pt>
                <c:pt idx="10">
                  <c:v>16.989999999999998</c:v>
                </c:pt>
                <c:pt idx="11">
                  <c:v>25.72</c:v>
                </c:pt>
                <c:pt idx="12">
                  <c:v>21.89</c:v>
                </c:pt>
                <c:pt idx="13">
                  <c:v>25.64</c:v>
                </c:pt>
                <c:pt idx="14">
                  <c:v>19.739999999999998</c:v>
                </c:pt>
                <c:pt idx="15">
                  <c:v>22.3</c:v>
                </c:pt>
                <c:pt idx="16">
                  <c:v>24.96</c:v>
                </c:pt>
                <c:pt idx="17">
                  <c:v>16</c:v>
                </c:pt>
                <c:pt idx="18">
                  <c:v>16.93</c:v>
                </c:pt>
                <c:pt idx="19">
                  <c:v>21.79</c:v>
                </c:pt>
                <c:pt idx="20">
                  <c:v>28.97</c:v>
                </c:pt>
                <c:pt idx="21">
                  <c:v>12.22</c:v>
                </c:pt>
                <c:pt idx="22">
                  <c:v>17.23</c:v>
                </c:pt>
                <c:pt idx="23">
                  <c:v>10.29</c:v>
                </c:pt>
                <c:pt idx="24">
                  <c:v>14.97</c:v>
                </c:pt>
                <c:pt idx="25">
                  <c:v>13.71</c:v>
                </c:pt>
                <c:pt idx="26">
                  <c:v>17.190000000000001</c:v>
                </c:pt>
                <c:pt idx="27">
                  <c:v>8.7100000000000009</c:v>
                </c:pt>
                <c:pt idx="28">
                  <c:v>17.82</c:v>
                </c:pt>
                <c:pt idx="29">
                  <c:v>23.92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0B3-BB47-7FC9D2BB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37536"/>
        <c:axId val="238412160"/>
      </c:scatterChart>
      <c:valAx>
        <c:axId val="242737536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8412160"/>
        <c:crosses val="autoZero"/>
        <c:crossBetween val="midCat"/>
      </c:valAx>
      <c:valAx>
        <c:axId val="238412160"/>
        <c:scaling>
          <c:orientation val="minMax"/>
          <c:max val="3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273753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9063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9063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workbookViewId="0">
      <selection activeCell="F47" sqref="F47:L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8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118</v>
      </c>
      <c r="B2">
        <v>1979</v>
      </c>
      <c r="C2" s="19">
        <v>29203</v>
      </c>
      <c r="D2">
        <v>198</v>
      </c>
      <c r="E2" s="18">
        <f>C2-DATE(YEAR(C2),1,0)</f>
        <v>348</v>
      </c>
      <c r="F2">
        <f>DATE(YEAR(C2)+1,1,1)-DATE(YEAR(C2),1,1)</f>
        <v>365</v>
      </c>
      <c r="G2">
        <f>E2*(2*PI()/F2)</f>
        <v>5.9905437997219062</v>
      </c>
      <c r="H2">
        <f>COS(G2)</f>
        <v>0.95748518835503893</v>
      </c>
      <c r="I2">
        <f>SIN(G2)</f>
        <v>-0.28848243288060982</v>
      </c>
    </row>
    <row r="3" spans="1:9" x14ac:dyDescent="0.3">
      <c r="A3">
        <v>130</v>
      </c>
      <c r="B3">
        <v>1980</v>
      </c>
      <c r="C3" s="19">
        <v>29324</v>
      </c>
      <c r="D3">
        <v>195</v>
      </c>
      <c r="E3" s="18">
        <f t="shared" ref="E3:E31" si="0">C3-DATE(YEAR(C3),1,0)</f>
        <v>104</v>
      </c>
      <c r="F3">
        <f t="shared" ref="F3:F31" si="1">DATE(YEAR(C3)+1,1,1)-DATE(YEAR(C3),1,1)</f>
        <v>366</v>
      </c>
      <c r="G3">
        <f t="shared" ref="G3:G31" si="2">E3*(2*PI()/F3)</f>
        <v>1.7853859889253469</v>
      </c>
      <c r="H3">
        <f t="shared" ref="H3:H31" si="3">COS(G3)</f>
        <v>-0.21294651993841571</v>
      </c>
      <c r="I3">
        <f t="shared" ref="I3:I31" si="4">SIN(G3)</f>
        <v>0.97706385648335081</v>
      </c>
    </row>
    <row r="4" spans="1:9" x14ac:dyDescent="0.3">
      <c r="A4">
        <v>142</v>
      </c>
      <c r="B4">
        <v>1981</v>
      </c>
      <c r="C4" s="19">
        <v>29897</v>
      </c>
      <c r="D4">
        <v>198</v>
      </c>
      <c r="E4" s="18">
        <f t="shared" si="0"/>
        <v>311</v>
      </c>
      <c r="F4">
        <f t="shared" si="1"/>
        <v>365</v>
      </c>
      <c r="G4">
        <f t="shared" si="2"/>
        <v>5.3536181658434279</v>
      </c>
      <c r="H4">
        <f t="shared" si="3"/>
        <v>0.59818091440591592</v>
      </c>
      <c r="I4">
        <f t="shared" si="4"/>
        <v>-0.80136108817467699</v>
      </c>
    </row>
    <row r="5" spans="1:9" x14ac:dyDescent="0.3">
      <c r="A5">
        <v>154</v>
      </c>
      <c r="B5">
        <v>1982</v>
      </c>
      <c r="C5" s="19">
        <v>30247</v>
      </c>
      <c r="D5">
        <v>206</v>
      </c>
      <c r="E5" s="18">
        <f t="shared" si="0"/>
        <v>296</v>
      </c>
      <c r="F5">
        <f t="shared" si="1"/>
        <v>365</v>
      </c>
      <c r="G5">
        <f t="shared" si="2"/>
        <v>5.0954050710278285</v>
      </c>
      <c r="H5">
        <f t="shared" si="3"/>
        <v>0.37371971479046839</v>
      </c>
      <c r="I5">
        <f t="shared" si="4"/>
        <v>-0.92754168357919686</v>
      </c>
    </row>
    <row r="6" spans="1:9" x14ac:dyDescent="0.3">
      <c r="A6">
        <v>166</v>
      </c>
      <c r="B6">
        <v>1983</v>
      </c>
      <c r="C6" s="19">
        <v>30503</v>
      </c>
      <c r="D6">
        <v>215</v>
      </c>
      <c r="E6" s="18">
        <f t="shared" si="0"/>
        <v>187</v>
      </c>
      <c r="F6">
        <f t="shared" si="1"/>
        <v>365</v>
      </c>
      <c r="G6">
        <f t="shared" si="2"/>
        <v>3.2190565820344728</v>
      </c>
      <c r="H6">
        <f t="shared" si="3"/>
        <v>-0.99700116992501508</v>
      </c>
      <c r="I6">
        <f t="shared" si="4"/>
        <v>-7.7386479233462771E-2</v>
      </c>
    </row>
    <row r="7" spans="1:9" x14ac:dyDescent="0.3">
      <c r="A7">
        <v>178</v>
      </c>
      <c r="B7">
        <v>1984</v>
      </c>
      <c r="C7" s="19">
        <v>30809</v>
      </c>
      <c r="D7">
        <v>211</v>
      </c>
      <c r="E7" s="18">
        <f t="shared" si="0"/>
        <v>128</v>
      </c>
      <c r="F7">
        <f t="shared" si="1"/>
        <v>366</v>
      </c>
      <c r="G7">
        <f t="shared" si="2"/>
        <v>2.1973981402158116</v>
      </c>
      <c r="H7">
        <f t="shared" si="3"/>
        <v>-0.58639553337069561</v>
      </c>
      <c r="I7">
        <f t="shared" si="4"/>
        <v>0.81002486285477526</v>
      </c>
    </row>
    <row r="8" spans="1:9" x14ac:dyDescent="0.3">
      <c r="A8">
        <v>190</v>
      </c>
      <c r="B8">
        <v>1985</v>
      </c>
      <c r="C8" s="19">
        <v>31310</v>
      </c>
      <c r="D8">
        <v>203</v>
      </c>
      <c r="E8" s="18">
        <f t="shared" si="0"/>
        <v>263</v>
      </c>
      <c r="F8">
        <f t="shared" si="1"/>
        <v>365</v>
      </c>
      <c r="G8">
        <f t="shared" si="2"/>
        <v>4.5273362624335096</v>
      </c>
      <c r="H8">
        <f t="shared" si="3"/>
        <v>-0.18399835165768075</v>
      </c>
      <c r="I8">
        <f t="shared" si="4"/>
        <v>-0.98292655197998213</v>
      </c>
    </row>
    <row r="9" spans="1:9" x14ac:dyDescent="0.3">
      <c r="A9">
        <v>202</v>
      </c>
      <c r="B9">
        <v>1986</v>
      </c>
      <c r="C9" s="19">
        <v>31722</v>
      </c>
      <c r="D9">
        <v>208</v>
      </c>
      <c r="E9" s="18">
        <f t="shared" si="0"/>
        <v>310</v>
      </c>
      <c r="F9">
        <f t="shared" si="1"/>
        <v>365</v>
      </c>
      <c r="G9">
        <f t="shared" si="2"/>
        <v>5.3364039595223876</v>
      </c>
      <c r="H9">
        <f t="shared" si="3"/>
        <v>0.58429817362836767</v>
      </c>
      <c r="I9">
        <f t="shared" si="4"/>
        <v>-0.81153905900736156</v>
      </c>
    </row>
    <row r="10" spans="1:9" x14ac:dyDescent="0.3">
      <c r="A10">
        <v>214</v>
      </c>
      <c r="B10">
        <v>1987</v>
      </c>
      <c r="C10" s="19">
        <v>31987</v>
      </c>
      <c r="D10">
        <v>214</v>
      </c>
      <c r="E10" s="18">
        <f t="shared" si="0"/>
        <v>210</v>
      </c>
      <c r="F10">
        <f t="shared" si="1"/>
        <v>365</v>
      </c>
      <c r="G10">
        <f t="shared" si="2"/>
        <v>3.614983327418392</v>
      </c>
      <c r="H10">
        <f t="shared" si="3"/>
        <v>-0.89002757643467678</v>
      </c>
      <c r="I10">
        <f t="shared" si="4"/>
        <v>-0.45590669350845858</v>
      </c>
    </row>
    <row r="11" spans="1:9" x14ac:dyDescent="0.3">
      <c r="A11">
        <v>226</v>
      </c>
      <c r="B11">
        <v>1988</v>
      </c>
      <c r="C11" s="19">
        <v>32411</v>
      </c>
      <c r="D11">
        <v>222</v>
      </c>
      <c r="E11" s="18">
        <f t="shared" si="0"/>
        <v>269</v>
      </c>
      <c r="F11">
        <f t="shared" si="1"/>
        <v>366</v>
      </c>
      <c r="G11">
        <f t="shared" si="2"/>
        <v>4.6179695290472917</v>
      </c>
      <c r="H11">
        <f t="shared" si="3"/>
        <v>-9.4279221775424429E-2</v>
      </c>
      <c r="I11">
        <f t="shared" si="4"/>
        <v>-0.99554579419603817</v>
      </c>
    </row>
    <row r="12" spans="1:9" x14ac:dyDescent="0.3">
      <c r="A12">
        <v>238</v>
      </c>
      <c r="B12">
        <v>1989</v>
      </c>
      <c r="C12" s="19">
        <v>32775</v>
      </c>
      <c r="D12">
        <v>223</v>
      </c>
      <c r="E12" s="18">
        <f t="shared" si="0"/>
        <v>267</v>
      </c>
      <c r="F12">
        <f t="shared" si="1"/>
        <v>365</v>
      </c>
      <c r="G12">
        <f t="shared" si="2"/>
        <v>4.59619308771767</v>
      </c>
      <c r="H12">
        <f t="shared" si="3"/>
        <v>-0.11593459959550066</v>
      </c>
      <c r="I12">
        <f t="shared" si="4"/>
        <v>-0.99325684926741431</v>
      </c>
    </row>
    <row r="13" spans="1:9" x14ac:dyDescent="0.3">
      <c r="A13">
        <v>250</v>
      </c>
      <c r="B13">
        <v>1990</v>
      </c>
      <c r="C13" s="19">
        <v>33161</v>
      </c>
      <c r="D13">
        <v>238</v>
      </c>
      <c r="E13" s="18">
        <f t="shared" si="0"/>
        <v>288</v>
      </c>
      <c r="F13">
        <f t="shared" si="1"/>
        <v>365</v>
      </c>
      <c r="G13">
        <f t="shared" si="2"/>
        <v>4.9576914204595086</v>
      </c>
      <c r="H13">
        <f t="shared" si="3"/>
        <v>0.24284972209593494</v>
      </c>
      <c r="I13">
        <f t="shared" si="4"/>
        <v>-0.97006392185150725</v>
      </c>
    </row>
    <row r="14" spans="1:9" x14ac:dyDescent="0.3">
      <c r="A14">
        <v>278</v>
      </c>
      <c r="B14">
        <v>1993</v>
      </c>
      <c r="C14" s="19">
        <v>34155</v>
      </c>
      <c r="D14">
        <v>234</v>
      </c>
      <c r="E14" s="18">
        <f t="shared" si="0"/>
        <v>186</v>
      </c>
      <c r="F14">
        <f t="shared" si="1"/>
        <v>365</v>
      </c>
      <c r="G14">
        <f t="shared" si="2"/>
        <v>3.2018423757134329</v>
      </c>
      <c r="H14">
        <f t="shared" si="3"/>
        <v>-0.99818553447185865</v>
      </c>
      <c r="I14">
        <f t="shared" si="4"/>
        <v>-6.0213277365792774E-2</v>
      </c>
    </row>
    <row r="15" spans="1:9" x14ac:dyDescent="0.3">
      <c r="A15">
        <v>290</v>
      </c>
      <c r="B15">
        <v>1994</v>
      </c>
      <c r="C15" s="19">
        <v>34467</v>
      </c>
      <c r="D15">
        <v>243</v>
      </c>
      <c r="E15" s="18">
        <f t="shared" si="0"/>
        <v>133</v>
      </c>
      <c r="F15">
        <f t="shared" si="1"/>
        <v>365</v>
      </c>
      <c r="G15">
        <f t="shared" si="2"/>
        <v>2.2894894406983148</v>
      </c>
      <c r="H15">
        <f t="shared" si="3"/>
        <v>-0.65840158469804877</v>
      </c>
      <c r="I15">
        <f t="shared" si="4"/>
        <v>0.75266682753200842</v>
      </c>
    </row>
    <row r="16" spans="1:9" x14ac:dyDescent="0.3">
      <c r="A16">
        <v>302</v>
      </c>
      <c r="B16">
        <v>1995</v>
      </c>
      <c r="C16" s="19">
        <v>34910</v>
      </c>
      <c r="D16">
        <v>243</v>
      </c>
      <c r="E16" s="18">
        <f t="shared" si="0"/>
        <v>211</v>
      </c>
      <c r="F16">
        <f t="shared" si="1"/>
        <v>365</v>
      </c>
      <c r="G16">
        <f t="shared" si="2"/>
        <v>3.6321975337394319</v>
      </c>
      <c r="H16">
        <f t="shared" si="3"/>
        <v>-0.88204802495585377</v>
      </c>
      <c r="I16">
        <f t="shared" si="4"/>
        <v>-0.47115950767386355</v>
      </c>
    </row>
    <row r="17" spans="1:9" x14ac:dyDescent="0.3">
      <c r="A17">
        <v>327</v>
      </c>
      <c r="B17">
        <v>1997</v>
      </c>
      <c r="C17" s="19">
        <v>35718</v>
      </c>
      <c r="D17">
        <v>243</v>
      </c>
      <c r="E17" s="18">
        <f t="shared" si="0"/>
        <v>288</v>
      </c>
      <c r="F17">
        <f t="shared" si="1"/>
        <v>365</v>
      </c>
      <c r="G17">
        <f t="shared" si="2"/>
        <v>4.9576914204595086</v>
      </c>
      <c r="H17">
        <f t="shared" si="3"/>
        <v>0.24284972209593494</v>
      </c>
      <c r="I17">
        <f t="shared" si="4"/>
        <v>-0.97006392185150725</v>
      </c>
    </row>
    <row r="18" spans="1:9" x14ac:dyDescent="0.3">
      <c r="A18">
        <v>338</v>
      </c>
      <c r="B18">
        <v>1998</v>
      </c>
      <c r="C18" s="19">
        <v>35802</v>
      </c>
      <c r="D18">
        <v>251.8</v>
      </c>
      <c r="E18" s="18">
        <f t="shared" si="0"/>
        <v>7</v>
      </c>
      <c r="F18">
        <f t="shared" si="1"/>
        <v>365</v>
      </c>
      <c r="G18">
        <f t="shared" si="2"/>
        <v>0.12049944424727974</v>
      </c>
      <c r="H18">
        <f t="shared" si="3"/>
        <v>0.99274872245774015</v>
      </c>
      <c r="I18">
        <f t="shared" si="4"/>
        <v>0.1202080448993527</v>
      </c>
    </row>
    <row r="19" spans="1:9" x14ac:dyDescent="0.3">
      <c r="A19">
        <v>350</v>
      </c>
      <c r="B19">
        <v>1999</v>
      </c>
      <c r="C19" s="19">
        <v>36309</v>
      </c>
      <c r="D19">
        <v>243</v>
      </c>
      <c r="E19" s="18">
        <f t="shared" si="0"/>
        <v>149</v>
      </c>
      <c r="F19">
        <f t="shared" si="1"/>
        <v>365</v>
      </c>
      <c r="G19">
        <f t="shared" si="2"/>
        <v>2.5649167418349541</v>
      </c>
      <c r="H19">
        <f t="shared" si="3"/>
        <v>-0.83827970521777406</v>
      </c>
      <c r="I19">
        <f t="shared" si="4"/>
        <v>0.5452404385406513</v>
      </c>
    </row>
    <row r="20" spans="1:9" x14ac:dyDescent="0.3">
      <c r="A20">
        <v>362</v>
      </c>
      <c r="B20">
        <v>2000</v>
      </c>
      <c r="C20" s="19">
        <v>36812</v>
      </c>
      <c r="D20">
        <v>260.60000000000002</v>
      </c>
      <c r="E20" s="18">
        <f t="shared" si="0"/>
        <v>287</v>
      </c>
      <c r="F20">
        <f t="shared" si="1"/>
        <v>366</v>
      </c>
      <c r="G20">
        <f t="shared" si="2"/>
        <v>4.9269786425151398</v>
      </c>
      <c r="H20">
        <f t="shared" si="3"/>
        <v>0.21294651993841537</v>
      </c>
      <c r="I20">
        <f t="shared" si="4"/>
        <v>-0.97706385648335092</v>
      </c>
    </row>
    <row r="21" spans="1:9" x14ac:dyDescent="0.3">
      <c r="A21">
        <v>374</v>
      </c>
      <c r="B21">
        <v>2001</v>
      </c>
      <c r="C21" s="19">
        <v>37165</v>
      </c>
      <c r="D21">
        <v>270.39999999999998</v>
      </c>
      <c r="E21" s="18">
        <f t="shared" si="0"/>
        <v>274</v>
      </c>
      <c r="F21">
        <f t="shared" si="1"/>
        <v>365</v>
      </c>
      <c r="G21">
        <f t="shared" si="2"/>
        <v>4.7166925319649495</v>
      </c>
      <c r="H21">
        <f t="shared" si="3"/>
        <v>4.3035382962438211E-3</v>
      </c>
      <c r="I21">
        <f t="shared" si="4"/>
        <v>-0.99999073973619013</v>
      </c>
    </row>
    <row r="22" spans="1:9" x14ac:dyDescent="0.3">
      <c r="A22">
        <v>386</v>
      </c>
      <c r="B22">
        <v>2002</v>
      </c>
      <c r="C22" s="19">
        <v>37464</v>
      </c>
      <c r="D22">
        <v>265</v>
      </c>
      <c r="E22" s="18">
        <f t="shared" si="0"/>
        <v>208</v>
      </c>
      <c r="F22">
        <f t="shared" si="1"/>
        <v>365</v>
      </c>
      <c r="G22">
        <f t="shared" si="2"/>
        <v>3.5805549147763118</v>
      </c>
      <c r="H22">
        <f t="shared" si="3"/>
        <v>-0.90519318989139763</v>
      </c>
      <c r="I22">
        <f t="shared" si="4"/>
        <v>-0.4250003399695535</v>
      </c>
    </row>
    <row r="23" spans="1:9" x14ac:dyDescent="0.3">
      <c r="A23">
        <v>409</v>
      </c>
      <c r="B23">
        <v>2004</v>
      </c>
      <c r="C23" s="19">
        <v>38149</v>
      </c>
      <c r="D23">
        <v>260.60000000000002</v>
      </c>
      <c r="E23" s="18">
        <f t="shared" si="0"/>
        <v>163</v>
      </c>
      <c r="F23">
        <f t="shared" si="1"/>
        <v>366</v>
      </c>
      <c r="G23">
        <f t="shared" si="2"/>
        <v>2.7982491941810728</v>
      </c>
      <c r="H23">
        <f t="shared" si="3"/>
        <v>-0.94163439765912593</v>
      </c>
      <c r="I23">
        <f t="shared" si="4"/>
        <v>0.3366372842469102</v>
      </c>
    </row>
    <row r="24" spans="1:9" x14ac:dyDescent="0.3">
      <c r="A24">
        <v>421</v>
      </c>
      <c r="B24">
        <v>2005</v>
      </c>
      <c r="C24" s="19">
        <v>38633</v>
      </c>
      <c r="D24">
        <v>260.60000000000002</v>
      </c>
      <c r="E24" s="18">
        <f t="shared" si="0"/>
        <v>281</v>
      </c>
      <c r="F24">
        <f t="shared" si="1"/>
        <v>365</v>
      </c>
      <c r="G24">
        <f t="shared" si="2"/>
        <v>4.8371919762122291</v>
      </c>
      <c r="H24">
        <f t="shared" si="3"/>
        <v>0.12447926388678869</v>
      </c>
      <c r="I24">
        <f t="shared" si="4"/>
        <v>-0.99222220941793238</v>
      </c>
    </row>
    <row r="25" spans="1:9" x14ac:dyDescent="0.3">
      <c r="A25">
        <v>2</v>
      </c>
      <c r="B25">
        <v>2006</v>
      </c>
      <c r="C25" s="19">
        <v>38925</v>
      </c>
      <c r="D25">
        <v>239.4</v>
      </c>
      <c r="E25" s="18">
        <f t="shared" si="0"/>
        <v>208</v>
      </c>
      <c r="F25">
        <f t="shared" si="1"/>
        <v>365</v>
      </c>
      <c r="G25">
        <f t="shared" si="2"/>
        <v>3.5805549147763118</v>
      </c>
      <c r="H25">
        <f t="shared" si="3"/>
        <v>-0.90519318989139763</v>
      </c>
      <c r="I25">
        <f t="shared" si="4"/>
        <v>-0.4250003399695535</v>
      </c>
    </row>
    <row r="26" spans="1:9" x14ac:dyDescent="0.3">
      <c r="A26">
        <v>6</v>
      </c>
      <c r="B26">
        <v>2007</v>
      </c>
      <c r="C26" s="19">
        <v>39348</v>
      </c>
      <c r="D26">
        <v>275.8</v>
      </c>
      <c r="E26" s="18">
        <f t="shared" si="0"/>
        <v>266</v>
      </c>
      <c r="F26">
        <f t="shared" si="1"/>
        <v>365</v>
      </c>
      <c r="G26">
        <f t="shared" si="2"/>
        <v>4.5789788813966297</v>
      </c>
      <c r="H26">
        <f t="shared" si="3"/>
        <v>-0.13301470653419636</v>
      </c>
      <c r="I26">
        <f t="shared" si="4"/>
        <v>-0.99111406399345459</v>
      </c>
    </row>
    <row r="27" spans="1:9" x14ac:dyDescent="0.3">
      <c r="A27">
        <v>18</v>
      </c>
      <c r="B27">
        <v>2008</v>
      </c>
      <c r="C27" s="19">
        <v>39747</v>
      </c>
      <c r="D27">
        <v>275.8</v>
      </c>
      <c r="E27" s="18">
        <f t="shared" si="0"/>
        <v>300</v>
      </c>
      <c r="F27">
        <f t="shared" si="1"/>
        <v>366</v>
      </c>
      <c r="G27">
        <f t="shared" si="2"/>
        <v>5.1501518911308084</v>
      </c>
      <c r="H27">
        <f t="shared" si="3"/>
        <v>0.42391439070986053</v>
      </c>
      <c r="I27">
        <f t="shared" si="4"/>
        <v>-0.90570226308047153</v>
      </c>
    </row>
    <row r="28" spans="1:9" x14ac:dyDescent="0.3">
      <c r="A28">
        <v>53</v>
      </c>
      <c r="B28">
        <v>2011</v>
      </c>
      <c r="C28" s="19">
        <v>40764</v>
      </c>
      <c r="D28">
        <v>286.60000000000002</v>
      </c>
      <c r="E28" s="18">
        <f t="shared" si="0"/>
        <v>221</v>
      </c>
      <c r="F28">
        <f t="shared" si="1"/>
        <v>365</v>
      </c>
      <c r="G28">
        <f t="shared" si="2"/>
        <v>3.8043395969498315</v>
      </c>
      <c r="H28">
        <f t="shared" si="3"/>
        <v>-0.78830505583052568</v>
      </c>
      <c r="I28">
        <f t="shared" si="4"/>
        <v>-0.61528459996332741</v>
      </c>
    </row>
    <row r="29" spans="1:9" x14ac:dyDescent="0.3">
      <c r="A29">
        <v>65</v>
      </c>
      <c r="B29">
        <v>2012</v>
      </c>
      <c r="C29" s="19">
        <v>41171</v>
      </c>
      <c r="D29">
        <v>286.60000000000002</v>
      </c>
      <c r="E29" s="18">
        <f t="shared" si="0"/>
        <v>263</v>
      </c>
      <c r="F29">
        <f t="shared" si="1"/>
        <v>366</v>
      </c>
      <c r="G29">
        <f t="shared" si="2"/>
        <v>4.5149664912246754</v>
      </c>
      <c r="H29">
        <f t="shared" si="3"/>
        <v>-0.19614254142819712</v>
      </c>
      <c r="I29">
        <f t="shared" si="4"/>
        <v>-0.98057539406314287</v>
      </c>
    </row>
    <row r="30" spans="1:9" x14ac:dyDescent="0.3">
      <c r="A30">
        <v>78</v>
      </c>
      <c r="B30">
        <v>2013</v>
      </c>
      <c r="C30" s="19">
        <v>41511</v>
      </c>
      <c r="D30">
        <v>292</v>
      </c>
      <c r="E30" s="18">
        <f t="shared" si="0"/>
        <v>237</v>
      </c>
      <c r="F30">
        <f t="shared" si="1"/>
        <v>365</v>
      </c>
      <c r="G30">
        <f t="shared" si="2"/>
        <v>4.0797668980864712</v>
      </c>
      <c r="H30">
        <f t="shared" si="3"/>
        <v>-0.59126144486357834</v>
      </c>
      <c r="I30">
        <f t="shared" si="4"/>
        <v>-0.80647994632094466</v>
      </c>
    </row>
    <row r="31" spans="1:9" x14ac:dyDescent="0.3">
      <c r="A31">
        <v>89</v>
      </c>
      <c r="B31">
        <v>2014</v>
      </c>
      <c r="C31" s="19">
        <v>41931</v>
      </c>
      <c r="D31">
        <v>232.2</v>
      </c>
      <c r="E31" s="18">
        <f t="shared" si="0"/>
        <v>292</v>
      </c>
      <c r="F31">
        <f t="shared" si="1"/>
        <v>365</v>
      </c>
      <c r="G31">
        <f t="shared" si="2"/>
        <v>5.026548245743669</v>
      </c>
      <c r="H31">
        <f t="shared" si="3"/>
        <v>0.30901699437494723</v>
      </c>
      <c r="I31">
        <f t="shared" si="4"/>
        <v>-0.95105651629515364</v>
      </c>
    </row>
    <row r="32" spans="1:9" x14ac:dyDescent="0.3">
      <c r="E32" s="18"/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1979</v>
      </c>
      <c r="B2" s="2">
        <v>19.989999999999998</v>
      </c>
    </row>
    <row r="3" spans="1:2" x14ac:dyDescent="0.3">
      <c r="A3" s="18">
        <v>1980</v>
      </c>
      <c r="B3" s="2">
        <v>14.63</v>
      </c>
    </row>
    <row r="4" spans="1:2" x14ac:dyDescent="0.3">
      <c r="A4" s="18">
        <v>1981</v>
      </c>
      <c r="B4" s="2">
        <v>13.7</v>
      </c>
    </row>
    <row r="5" spans="1:2" x14ac:dyDescent="0.3">
      <c r="A5" s="18">
        <v>1982</v>
      </c>
      <c r="B5" s="2">
        <v>22.81</v>
      </c>
    </row>
    <row r="6" spans="1:2" x14ac:dyDescent="0.3">
      <c r="A6" s="18">
        <v>1983</v>
      </c>
      <c r="B6" s="2">
        <v>30.68</v>
      </c>
    </row>
    <row r="7" spans="1:2" x14ac:dyDescent="0.3">
      <c r="A7" s="18">
        <v>1984</v>
      </c>
      <c r="B7" s="2">
        <v>27.68</v>
      </c>
    </row>
    <row r="8" spans="1:2" x14ac:dyDescent="0.3">
      <c r="A8" s="18">
        <v>1985</v>
      </c>
      <c r="B8" s="2">
        <v>21.9</v>
      </c>
    </row>
    <row r="9" spans="1:2" x14ac:dyDescent="0.3">
      <c r="A9" s="18">
        <v>1986</v>
      </c>
      <c r="B9" s="2">
        <v>26.41</v>
      </c>
    </row>
    <row r="10" spans="1:2" x14ac:dyDescent="0.3">
      <c r="A10" s="18">
        <v>1987</v>
      </c>
      <c r="B10" s="2">
        <v>30.44</v>
      </c>
    </row>
    <row r="11" spans="1:2" x14ac:dyDescent="0.3">
      <c r="A11" s="18">
        <v>1988</v>
      </c>
      <c r="B11" s="2">
        <v>15.64</v>
      </c>
    </row>
    <row r="12" spans="1:2" x14ac:dyDescent="0.3">
      <c r="A12" s="18">
        <v>1989</v>
      </c>
      <c r="B12" s="2">
        <v>16.989999999999998</v>
      </c>
    </row>
    <row r="13" spans="1:2" x14ac:dyDescent="0.3">
      <c r="A13" s="18">
        <v>1990</v>
      </c>
      <c r="B13" s="2">
        <v>25.72</v>
      </c>
    </row>
    <row r="14" spans="1:2" x14ac:dyDescent="0.3">
      <c r="A14" s="18">
        <v>1993</v>
      </c>
      <c r="B14" s="2">
        <v>21.89</v>
      </c>
    </row>
    <row r="15" spans="1:2" x14ac:dyDescent="0.3">
      <c r="A15" s="18">
        <v>1994</v>
      </c>
      <c r="B15" s="2">
        <v>25.64</v>
      </c>
    </row>
    <row r="16" spans="1:2" x14ac:dyDescent="0.3">
      <c r="A16" s="18">
        <v>1995</v>
      </c>
      <c r="B16" s="2">
        <v>19.739999999999998</v>
      </c>
    </row>
    <row r="17" spans="1:2" x14ac:dyDescent="0.3">
      <c r="A17" s="18">
        <v>1997</v>
      </c>
      <c r="B17" s="2">
        <v>22.3</v>
      </c>
    </row>
    <row r="18" spans="1:2" x14ac:dyDescent="0.3">
      <c r="A18" s="18">
        <v>1998</v>
      </c>
      <c r="B18" s="2">
        <v>24.96</v>
      </c>
    </row>
    <row r="19" spans="1:2" x14ac:dyDescent="0.3">
      <c r="A19" s="18">
        <v>1999</v>
      </c>
      <c r="B19" s="2">
        <v>16</v>
      </c>
    </row>
    <row r="20" spans="1:2" x14ac:dyDescent="0.3">
      <c r="A20" s="18">
        <v>2000</v>
      </c>
      <c r="B20" s="2">
        <v>16.93</v>
      </c>
    </row>
    <row r="21" spans="1:2" x14ac:dyDescent="0.3">
      <c r="A21" s="18">
        <v>2001</v>
      </c>
      <c r="B21" s="2">
        <v>21.79</v>
      </c>
    </row>
    <row r="22" spans="1:2" x14ac:dyDescent="0.3">
      <c r="A22" s="18">
        <v>2002</v>
      </c>
      <c r="B22" s="2">
        <v>28.97</v>
      </c>
    </row>
    <row r="23" spans="1:2" x14ac:dyDescent="0.3">
      <c r="A23" s="18">
        <v>2004</v>
      </c>
      <c r="B23" s="2">
        <v>12.22</v>
      </c>
    </row>
    <row r="24" spans="1:2" x14ac:dyDescent="0.3">
      <c r="A24" s="18">
        <v>2005</v>
      </c>
      <c r="B24" s="2">
        <v>17.23</v>
      </c>
    </row>
    <row r="25" spans="1:2" x14ac:dyDescent="0.3">
      <c r="A25" s="18">
        <v>2006</v>
      </c>
      <c r="B25" s="2">
        <v>10.29</v>
      </c>
    </row>
    <row r="26" spans="1:2" x14ac:dyDescent="0.3">
      <c r="A26" s="18">
        <v>2007</v>
      </c>
      <c r="B26" s="2">
        <v>14.97</v>
      </c>
    </row>
    <row r="27" spans="1:2" x14ac:dyDescent="0.3">
      <c r="A27" s="18">
        <v>2008</v>
      </c>
      <c r="B27" s="2">
        <v>13.71</v>
      </c>
    </row>
    <row r="28" spans="1:2" x14ac:dyDescent="0.3">
      <c r="A28" s="18">
        <v>2011</v>
      </c>
      <c r="B28" s="2">
        <v>17.190000000000001</v>
      </c>
    </row>
    <row r="29" spans="1:2" x14ac:dyDescent="0.3">
      <c r="A29" s="18">
        <v>2012</v>
      </c>
      <c r="B29" s="2">
        <v>8.7100000000000009</v>
      </c>
    </row>
    <row r="30" spans="1:2" x14ac:dyDescent="0.3">
      <c r="A30" s="18">
        <v>2013</v>
      </c>
      <c r="B30" s="2">
        <v>17.82</v>
      </c>
    </row>
    <row r="31" spans="1:2" x14ac:dyDescent="0.3">
      <c r="A31" s="18">
        <v>2014</v>
      </c>
      <c r="B31" s="2">
        <v>23.92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30</v>
      </c>
      <c r="D13" s="7">
        <v>0</v>
      </c>
      <c r="E13" s="7">
        <v>30</v>
      </c>
      <c r="F13" s="8">
        <v>8.7100000000000009</v>
      </c>
      <c r="G13" s="8">
        <v>30.68</v>
      </c>
      <c r="H13" s="8">
        <v>20.029</v>
      </c>
      <c r="I13" s="8">
        <v>5.9340707374652508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-0.24597701149425288</v>
      </c>
    </row>
    <row r="19" spans="2:10" x14ac:dyDescent="0.3">
      <c r="B19" s="3" t="s">
        <v>20</v>
      </c>
      <c r="C19" s="12">
        <v>-107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5.8390198522877856E-2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-0.27</v>
      </c>
    </row>
    <row r="34" spans="2:5" x14ac:dyDescent="0.3">
      <c r="B34" s="14" t="s">
        <v>31</v>
      </c>
      <c r="D34" s="16">
        <v>-0.32472916666666679</v>
      </c>
      <c r="E34" s="17">
        <v>-0.21342499999999964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9063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2016-10-15T03:00:16Z</dcterms:created>
  <dcterms:modified xsi:type="dcterms:W3CDTF">2018-05-31T21:26:40Z</dcterms:modified>
</cp:coreProperties>
</file>