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63E253F7-CCD6-4312-A4D0-5CE566A72861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_HID1" sheetId="7" state="hidden" r:id="rId4"/>
    <sheet name="Mann-Kendall trend tests" sheetId="6" r:id="rId5"/>
  </sheets>
  <externalReferences>
    <externalReference r:id="rId6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E49" i="1"/>
  <c r="F49" i="1"/>
  <c r="G49" i="1"/>
  <c r="I49" i="1"/>
  <c r="E50" i="1"/>
  <c r="F50" i="1"/>
  <c r="G50" i="1"/>
  <c r="I50" i="1"/>
  <c r="E51" i="1"/>
  <c r="F51" i="1"/>
  <c r="G51" i="1"/>
  <c r="I5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</calcChain>
</file>

<file path=xl/sharedStrings.xml><?xml version="1.0" encoding="utf-8"?>
<sst xmlns="http://schemas.openxmlformats.org/spreadsheetml/2006/main" count="47" uniqueCount="41">
  <si>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</si>
  <si>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</si>
  <si>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</si>
  <si>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</si>
  <si>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</si>
  <si>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</si>
  <si>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</si>
  <si>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</si>
  <si>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</si>
  <si>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</si>
  <si>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</si>
  <si>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</si>
  <si>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</si>
  <si>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</si>
  <si>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</si>
  <si>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</si>
  <si>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</si>
  <si>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</si>
  <si>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</si>
  <si>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</si>
  <si>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</si>
  <si>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</si>
  <si>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</si>
  <si>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</si>
  <si>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</si>
  <si>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</si>
  <si>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The continuity correction has been applied.</t>
  </si>
  <si>
    <t>Sen's slope:</t>
  </si>
  <si>
    <t>Confidence interval:</t>
  </si>
  <si>
    <t xml:space="preserve"> </t>
  </si>
  <si>
    <t>As the computed p-value is greater than the significance level alpha=0.05, one cannot reject the null hypothesis H0.</t>
  </si>
  <si>
    <t>Time series: Workbook = 85900000.xlsx / Sheet = Plan1 / Range = Plan1!$E$1:$E$51 / 50 rows and 1 column</t>
  </si>
  <si>
    <t>Date data: Workbook = 85900000.xlsx / Sheet = Plan1 / Range = Plan1!$B$1:$B$51 / 50 rows and 1 column</t>
  </si>
  <si>
    <t>The risk to reject the null hypothesis H0 while it is true is 37.53%.</t>
  </si>
  <si>
    <r>
      <t>XLSTAT 2016.06.36438  - Mann-Kendall trend tests - Start time: 2016-10-29 at 7:30:09 PM / End time: 2016-10-29 at 7:30:09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</si>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</sst>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tests_HID1'!$A$2:$A$51</c:f>
              <c:numCache>
                <c:formatCode>General</c:formatCode>
                <c:ptCount val="50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2010</c:v>
                </c:pt>
                <c:pt idx="45">
                  <c:v>2011</c:v>
                </c:pt>
                <c:pt idx="46">
                  <c:v>2012</c:v>
                </c:pt>
                <c:pt idx="47">
                  <c:v>2013</c:v>
                </c:pt>
                <c:pt idx="48">
                  <c:v>2014</c:v>
                </c:pt>
                <c:pt idx="49">
                  <c:v>2015</c:v>
                </c:pt>
              </c:numCache>
            </c:numRef>
          </c:xVal>
          <c:yVal>
            <c:numRef>
              <c:f>'Mann-Kendall trend tests_HID1'!$B$2:$B$51</c:f>
              <c:numCache>
                <c:formatCode>0</c:formatCode>
                <c:ptCount val="50"/>
                <c:pt idx="0">
                  <c:v>807.91</c:v>
                </c:pt>
                <c:pt idx="1">
                  <c:v>1494.67</c:v>
                </c:pt>
                <c:pt idx="2">
                  <c:v>767.25</c:v>
                </c:pt>
                <c:pt idx="3">
                  <c:v>241.11</c:v>
                </c:pt>
                <c:pt idx="4">
                  <c:v>502.24</c:v>
                </c:pt>
                <c:pt idx="5">
                  <c:v>547.19000000000005</c:v>
                </c:pt>
                <c:pt idx="6">
                  <c:v>592.38</c:v>
                </c:pt>
                <c:pt idx="7">
                  <c:v>1435.9</c:v>
                </c:pt>
                <c:pt idx="8">
                  <c:v>1111.1400000000001</c:v>
                </c:pt>
                <c:pt idx="9">
                  <c:v>595.79</c:v>
                </c:pt>
                <c:pt idx="10">
                  <c:v>798.75</c:v>
                </c:pt>
                <c:pt idx="11">
                  <c:v>737.15</c:v>
                </c:pt>
                <c:pt idx="12">
                  <c:v>987.87</c:v>
                </c:pt>
                <c:pt idx="13">
                  <c:v>422.32</c:v>
                </c:pt>
                <c:pt idx="14">
                  <c:v>884.22</c:v>
                </c:pt>
                <c:pt idx="15">
                  <c:v>549.07000000000005</c:v>
                </c:pt>
                <c:pt idx="16">
                  <c:v>468.63</c:v>
                </c:pt>
                <c:pt idx="17">
                  <c:v>1277.3</c:v>
                </c:pt>
                <c:pt idx="18">
                  <c:v>1322.05</c:v>
                </c:pt>
                <c:pt idx="19">
                  <c:v>1439.22</c:v>
                </c:pt>
                <c:pt idx="20">
                  <c:v>1094.6199999999999</c:v>
                </c:pt>
                <c:pt idx="21">
                  <c:v>1181.27</c:v>
                </c:pt>
                <c:pt idx="22">
                  <c:v>1416.41</c:v>
                </c:pt>
                <c:pt idx="23">
                  <c:v>748</c:v>
                </c:pt>
                <c:pt idx="24">
                  <c:v>738.22</c:v>
                </c:pt>
                <c:pt idx="25">
                  <c:v>1275.96</c:v>
                </c:pt>
                <c:pt idx="26">
                  <c:v>545.49</c:v>
                </c:pt>
                <c:pt idx="27">
                  <c:v>1221.24</c:v>
                </c:pt>
                <c:pt idx="28">
                  <c:v>1022.18</c:v>
                </c:pt>
                <c:pt idx="29">
                  <c:v>1275.7</c:v>
                </c:pt>
                <c:pt idx="30">
                  <c:v>788.23</c:v>
                </c:pt>
                <c:pt idx="31">
                  <c:v>637.16999999999996</c:v>
                </c:pt>
                <c:pt idx="32">
                  <c:v>1060.69</c:v>
                </c:pt>
                <c:pt idx="33">
                  <c:v>1754.63</c:v>
                </c:pt>
                <c:pt idx="34">
                  <c:v>757.1</c:v>
                </c:pt>
                <c:pt idx="35">
                  <c:v>915.91</c:v>
                </c:pt>
                <c:pt idx="36">
                  <c:v>1198.33</c:v>
                </c:pt>
                <c:pt idx="37">
                  <c:v>1815.28</c:v>
                </c:pt>
                <c:pt idx="38">
                  <c:v>1153.73</c:v>
                </c:pt>
                <c:pt idx="39">
                  <c:v>504.48</c:v>
                </c:pt>
                <c:pt idx="40">
                  <c:v>784.67</c:v>
                </c:pt>
                <c:pt idx="41">
                  <c:v>476.38</c:v>
                </c:pt>
                <c:pt idx="42">
                  <c:v>820.56</c:v>
                </c:pt>
                <c:pt idx="43">
                  <c:v>786.56</c:v>
                </c:pt>
                <c:pt idx="44">
                  <c:v>1077.24</c:v>
                </c:pt>
                <c:pt idx="45">
                  <c:v>739.14</c:v>
                </c:pt>
                <c:pt idx="46">
                  <c:v>440.95</c:v>
                </c:pt>
                <c:pt idx="47">
                  <c:v>846.46</c:v>
                </c:pt>
                <c:pt idx="48">
                  <c:v>1223.78</c:v>
                </c:pt>
                <c:pt idx="49">
                  <c:v>1429.35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C4-4805-92BC-5C27677A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9136"/>
        <c:axId val="134120576"/>
      </c:scatterChart>
      <c:valAx>
        <c:axId val="133979136"/>
        <c:scaling>
          <c:orientation val="minMax"/>
          <c:max val="202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34120576"/>
        <c:crosses val="autoZero"/>
        <c:crossBetween val="midCat"/>
      </c:valAx>
      <c:valAx>
        <c:axId val="134120576"/>
        <c:scaling>
          <c:orientation val="minMax"/>
          <c:max val="2000"/>
          <c:min val="20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3397913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RefEdit_R,RefEdit,
ClearSelections,CommandButton,False
ResetAll,CommandButton,False
Frame13,Frame,
RefEditT,RefEdit,Plan1!$E$1:$E$51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RefEditDate,RefEdit,Plan1!$B$1:$B$51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3073" name="BT705548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38</xdr:row>
      <xdr:rowOff>0</xdr:rowOff>
    </xdr:from>
    <xdr:to>
      <xdr:col>7</xdr:col>
      <xdr:colOff>0</xdr:colOff>
      <xdr:row>55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D40" zoomScale="55" zoomScaleNormal="55" workbookViewId="0">
      <selection activeCell="G53" sqref="G53:M65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4.6640625" customWidth="1"/>
    <col min="4" max="4" width="21.109375" bestFit="1" customWidth="1"/>
    <col min="5" max="6" width="21.109375" customWidth="1"/>
    <col min="7" max="7" width="28.44140625" bestFit="1" customWidth="1"/>
    <col min="8" max="8" width="19.5546875" bestFit="1" customWidth="1"/>
  </cols>
  <sheetData>
    <row r="1" spans="1:9" x14ac:dyDescent="0.3">
      <c r="A1" t="s">
        <v>0</v>
      </c>
      <c r="B1" t="s">
        <v>1</v>
      </c>
      <c r="C1" t="s">
        <v>35</v>
      </c>
      <c r="D1" t="s">
        <v>2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>
        <v>309</v>
      </c>
      <c r="B2">
        <v>1965</v>
      </c>
      <c r="C2" s="19">
        <v>24001</v>
      </c>
      <c r="D2">
        <v>5233.22</v>
      </c>
      <c r="E2" s="18">
        <f>C2-DATE(YEAR(C2),1,0)</f>
        <v>259</v>
      </c>
      <c r="F2">
        <f>DATE(YEAR(C2)+1,1,1)-DATE(YEAR(C2),1,1)</f>
        <v>365</v>
      </c>
      <c r="G2">
        <f>E2*(2*PI()/F2)</f>
        <v>4.4584794371493501</v>
      </c>
      <c r="H2">
        <f>COS(G2)</f>
        <v>-0.25119006388481957</v>
      </c>
      <c r="I2">
        <f>SIN(G2)</f>
        <v>-0.96793778302406408</v>
      </c>
    </row>
    <row r="3" spans="1:9" x14ac:dyDescent="0.3">
      <c r="A3">
        <v>321</v>
      </c>
      <c r="B3">
        <v>1966</v>
      </c>
      <c r="C3" s="19">
        <v>24316</v>
      </c>
      <c r="D3">
        <v>4876.6000000000004</v>
      </c>
      <c r="E3" s="18">
        <f t="shared" ref="E3:E47" si="0">C3-DATE(YEAR(C3),1,0)</f>
        <v>209</v>
      </c>
      <c r="F3">
        <f t="shared" ref="F3:F47" si="1">DATE(YEAR(C3)+1,1,1)-DATE(YEAR(C3),1,1)</f>
        <v>365</v>
      </c>
      <c r="G3">
        <f t="shared" ref="G3:G47" si="2">E3*(2*PI()/F3)</f>
        <v>3.5977691210973517</v>
      </c>
      <c r="H3">
        <f t="shared" ref="H3:H47" si="3">COS(G3)</f>
        <v>-0.89774339353423405</v>
      </c>
      <c r="I3">
        <f t="shared" ref="I3:I47" si="4">SIN(G3)</f>
        <v>-0.44051878435049441</v>
      </c>
    </row>
    <row r="4" spans="1:9" x14ac:dyDescent="0.3">
      <c r="A4">
        <v>333</v>
      </c>
      <c r="B4">
        <v>1967</v>
      </c>
      <c r="C4" s="19">
        <v>24739</v>
      </c>
      <c r="D4">
        <v>4876.6000000000004</v>
      </c>
      <c r="E4" s="18">
        <f t="shared" si="0"/>
        <v>267</v>
      </c>
      <c r="F4">
        <f t="shared" si="1"/>
        <v>365</v>
      </c>
      <c r="G4">
        <f t="shared" si="2"/>
        <v>4.59619308771767</v>
      </c>
      <c r="H4">
        <f t="shared" si="3"/>
        <v>-0.11593459959550066</v>
      </c>
      <c r="I4">
        <f t="shared" si="4"/>
        <v>-0.99325684926741431</v>
      </c>
    </row>
    <row r="5" spans="1:9" x14ac:dyDescent="0.3">
      <c r="A5">
        <v>345</v>
      </c>
      <c r="B5">
        <v>1968</v>
      </c>
      <c r="C5" s="19">
        <v>25154</v>
      </c>
      <c r="D5">
        <v>1720.06</v>
      </c>
      <c r="E5" s="18">
        <f t="shared" si="0"/>
        <v>317</v>
      </c>
      <c r="F5">
        <f t="shared" si="1"/>
        <v>366</v>
      </c>
      <c r="G5">
        <f t="shared" si="2"/>
        <v>5.4419938316282206</v>
      </c>
      <c r="H5">
        <f t="shared" si="3"/>
        <v>0.66657512820956277</v>
      </c>
      <c r="I5">
        <f t="shared" si="4"/>
        <v>-0.74543785686830055</v>
      </c>
    </row>
    <row r="6" spans="1:9" x14ac:dyDescent="0.3">
      <c r="A6">
        <v>357</v>
      </c>
      <c r="B6">
        <v>1969</v>
      </c>
      <c r="C6" s="19">
        <v>25257</v>
      </c>
      <c r="D6">
        <v>2515.14</v>
      </c>
      <c r="E6" s="18">
        <f t="shared" si="0"/>
        <v>54</v>
      </c>
      <c r="F6">
        <f t="shared" si="1"/>
        <v>365</v>
      </c>
      <c r="G6">
        <f t="shared" si="2"/>
        <v>0.92956714133615792</v>
      </c>
      <c r="H6">
        <f t="shared" si="3"/>
        <v>0.59818091440591636</v>
      </c>
      <c r="I6">
        <f t="shared" si="4"/>
        <v>0.80136108817467655</v>
      </c>
    </row>
    <row r="7" spans="1:9" x14ac:dyDescent="0.3">
      <c r="A7">
        <v>369</v>
      </c>
      <c r="B7">
        <v>1970</v>
      </c>
      <c r="C7" s="19">
        <v>25761</v>
      </c>
      <c r="D7">
        <v>3290.26</v>
      </c>
      <c r="E7" s="18">
        <f t="shared" si="0"/>
        <v>193</v>
      </c>
      <c r="F7">
        <f t="shared" si="1"/>
        <v>365</v>
      </c>
      <c r="G7">
        <f t="shared" si="2"/>
        <v>3.3223418199607124</v>
      </c>
      <c r="H7">
        <f t="shared" si="3"/>
        <v>-0.98370929377360983</v>
      </c>
      <c r="I7">
        <f t="shared" si="4"/>
        <v>-0.1797665857255617</v>
      </c>
    </row>
    <row r="8" spans="1:9" x14ac:dyDescent="0.3">
      <c r="A8">
        <v>381</v>
      </c>
      <c r="B8">
        <v>1971</v>
      </c>
      <c r="C8" s="19">
        <v>26116</v>
      </c>
      <c r="D8">
        <v>3325.57</v>
      </c>
      <c r="E8" s="18">
        <f t="shared" si="0"/>
        <v>183</v>
      </c>
      <c r="F8">
        <f t="shared" si="1"/>
        <v>365</v>
      </c>
      <c r="G8">
        <f t="shared" si="2"/>
        <v>3.1501997567503128</v>
      </c>
      <c r="H8">
        <f t="shared" si="3"/>
        <v>-0.99996295911626554</v>
      </c>
      <c r="I8">
        <f t="shared" si="4"/>
        <v>-8.606996888688009E-3</v>
      </c>
    </row>
    <row r="9" spans="1:9" x14ac:dyDescent="0.3">
      <c r="A9">
        <v>393</v>
      </c>
      <c r="B9">
        <v>1972</v>
      </c>
      <c r="C9" s="19">
        <v>26567</v>
      </c>
      <c r="D9">
        <v>4918.79</v>
      </c>
      <c r="E9" s="18">
        <f t="shared" si="0"/>
        <v>269</v>
      </c>
      <c r="F9">
        <f t="shared" si="1"/>
        <v>366</v>
      </c>
      <c r="G9">
        <f t="shared" si="2"/>
        <v>4.6179695290472917</v>
      </c>
      <c r="H9">
        <f t="shared" si="3"/>
        <v>-9.4279221775424429E-2</v>
      </c>
      <c r="I9">
        <f t="shared" si="4"/>
        <v>-0.99554579419603817</v>
      </c>
    </row>
    <row r="10" spans="1:9" x14ac:dyDescent="0.3">
      <c r="A10">
        <v>405</v>
      </c>
      <c r="B10">
        <v>1973</v>
      </c>
      <c r="C10" s="19">
        <v>26871</v>
      </c>
      <c r="D10">
        <v>4841.5600000000004</v>
      </c>
      <c r="E10" s="18">
        <f t="shared" si="0"/>
        <v>207</v>
      </c>
      <c r="F10">
        <f t="shared" si="1"/>
        <v>365</v>
      </c>
      <c r="G10">
        <f t="shared" si="2"/>
        <v>3.563340708455272</v>
      </c>
      <c r="H10">
        <f t="shared" si="3"/>
        <v>-0.91237475797072742</v>
      </c>
      <c r="I10">
        <f t="shared" si="4"/>
        <v>-0.40935595881562109</v>
      </c>
    </row>
    <row r="11" spans="1:9" x14ac:dyDescent="0.3">
      <c r="A11">
        <v>417</v>
      </c>
      <c r="B11">
        <v>1974</v>
      </c>
      <c r="C11" s="19">
        <v>27251</v>
      </c>
      <c r="D11">
        <v>2551.65</v>
      </c>
      <c r="E11" s="18">
        <f t="shared" si="0"/>
        <v>222</v>
      </c>
      <c r="F11">
        <f t="shared" si="1"/>
        <v>365</v>
      </c>
      <c r="G11">
        <f t="shared" si="2"/>
        <v>3.8215538032708714</v>
      </c>
      <c r="H11">
        <f t="shared" si="3"/>
        <v>-0.77759714697362714</v>
      </c>
      <c r="I11">
        <f t="shared" si="4"/>
        <v>-0.62876281459583416</v>
      </c>
    </row>
    <row r="12" spans="1:9" x14ac:dyDescent="0.3">
      <c r="A12">
        <v>429</v>
      </c>
      <c r="B12">
        <v>1975</v>
      </c>
      <c r="C12" s="19">
        <v>27655</v>
      </c>
      <c r="D12">
        <v>3595.88</v>
      </c>
      <c r="E12" s="18">
        <f t="shared" si="0"/>
        <v>261</v>
      </c>
      <c r="F12">
        <f t="shared" si="1"/>
        <v>365</v>
      </c>
      <c r="G12">
        <f t="shared" si="2"/>
        <v>4.4929078497914299</v>
      </c>
      <c r="H12">
        <f t="shared" si="3"/>
        <v>-0.21772323039653224</v>
      </c>
      <c r="I12">
        <f t="shared" si="4"/>
        <v>-0.97601055063236819</v>
      </c>
    </row>
    <row r="13" spans="1:9" x14ac:dyDescent="0.3">
      <c r="A13">
        <v>441</v>
      </c>
      <c r="B13">
        <v>1976</v>
      </c>
      <c r="C13" s="19">
        <v>27985</v>
      </c>
      <c r="D13">
        <v>2874.33</v>
      </c>
      <c r="E13" s="18">
        <f t="shared" si="0"/>
        <v>226</v>
      </c>
      <c r="F13">
        <f t="shared" si="1"/>
        <v>366</v>
      </c>
      <c r="G13">
        <f t="shared" si="2"/>
        <v>3.8797810913185424</v>
      </c>
      <c r="H13">
        <f t="shared" si="3"/>
        <v>-0.73968886086496688</v>
      </c>
      <c r="I13">
        <f t="shared" si="4"/>
        <v>-0.67294902415583291</v>
      </c>
    </row>
    <row r="14" spans="1:9" x14ac:dyDescent="0.3">
      <c r="A14">
        <v>453</v>
      </c>
      <c r="B14">
        <v>1977</v>
      </c>
      <c r="C14" s="19">
        <v>28342</v>
      </c>
      <c r="D14">
        <v>3975.76</v>
      </c>
      <c r="E14" s="18">
        <f t="shared" si="0"/>
        <v>217</v>
      </c>
      <c r="F14">
        <f t="shared" si="1"/>
        <v>365</v>
      </c>
      <c r="G14">
        <f t="shared" si="2"/>
        <v>3.7354827716656716</v>
      </c>
      <c r="H14">
        <f t="shared" si="3"/>
        <v>-0.82877008717450396</v>
      </c>
      <c r="I14">
        <f t="shared" si="4"/>
        <v>-0.55958926241017626</v>
      </c>
    </row>
    <row r="15" spans="1:9" x14ac:dyDescent="0.3">
      <c r="A15">
        <v>465</v>
      </c>
      <c r="B15">
        <v>1978</v>
      </c>
      <c r="C15" s="19">
        <v>28819</v>
      </c>
      <c r="D15">
        <v>1902.12</v>
      </c>
      <c r="E15" s="18">
        <f t="shared" si="0"/>
        <v>329</v>
      </c>
      <c r="F15">
        <f t="shared" si="1"/>
        <v>365</v>
      </c>
      <c r="G15">
        <f t="shared" si="2"/>
        <v>5.6634738796221473</v>
      </c>
      <c r="H15">
        <f t="shared" si="3"/>
        <v>0.81404609350821755</v>
      </c>
      <c r="I15">
        <f t="shared" si="4"/>
        <v>-0.58080027345380125</v>
      </c>
    </row>
    <row r="16" spans="1:9" x14ac:dyDescent="0.3">
      <c r="A16">
        <v>477</v>
      </c>
      <c r="B16">
        <v>1979</v>
      </c>
      <c r="C16" s="19">
        <v>29140</v>
      </c>
      <c r="D16">
        <v>4213.79</v>
      </c>
      <c r="E16" s="18">
        <f t="shared" si="0"/>
        <v>285</v>
      </c>
      <c r="F16">
        <f t="shared" si="1"/>
        <v>365</v>
      </c>
      <c r="G16">
        <f t="shared" si="2"/>
        <v>4.9060488014963886</v>
      </c>
      <c r="H16">
        <f t="shared" si="3"/>
        <v>0.19245158197082907</v>
      </c>
      <c r="I16">
        <f t="shared" si="4"/>
        <v>-0.98130647027160955</v>
      </c>
    </row>
    <row r="17" spans="1:9" x14ac:dyDescent="0.3">
      <c r="A17">
        <v>489</v>
      </c>
      <c r="B17">
        <v>1980</v>
      </c>
      <c r="C17" s="19">
        <v>29435</v>
      </c>
      <c r="D17">
        <v>1897.38</v>
      </c>
      <c r="E17" s="18">
        <f t="shared" si="0"/>
        <v>215</v>
      </c>
      <c r="F17">
        <f t="shared" si="1"/>
        <v>366</v>
      </c>
      <c r="G17">
        <f t="shared" si="2"/>
        <v>3.6909421886437461</v>
      </c>
      <c r="H17">
        <f t="shared" si="3"/>
        <v>-0.85286433140215967</v>
      </c>
      <c r="I17">
        <f t="shared" si="4"/>
        <v>-0.52213258107682481</v>
      </c>
    </row>
    <row r="18" spans="1:9" x14ac:dyDescent="0.3">
      <c r="A18">
        <v>501</v>
      </c>
      <c r="B18">
        <v>1981</v>
      </c>
      <c r="C18" s="19">
        <v>29848</v>
      </c>
      <c r="D18">
        <v>2486.34</v>
      </c>
      <c r="E18" s="18">
        <f t="shared" si="0"/>
        <v>262</v>
      </c>
      <c r="F18">
        <f t="shared" si="1"/>
        <v>365</v>
      </c>
      <c r="G18">
        <f t="shared" si="2"/>
        <v>4.5101220561124702</v>
      </c>
      <c r="H18">
        <f t="shared" si="3"/>
        <v>-0.20089055513063528</v>
      </c>
      <c r="I18">
        <f t="shared" si="4"/>
        <v>-0.97961369164549006</v>
      </c>
    </row>
    <row r="19" spans="1:9" x14ac:dyDescent="0.3">
      <c r="A19">
        <v>513</v>
      </c>
      <c r="B19">
        <v>1982</v>
      </c>
      <c r="C19" s="19">
        <v>30253</v>
      </c>
      <c r="D19">
        <v>4992.3900000000003</v>
      </c>
      <c r="E19" s="18">
        <f t="shared" si="0"/>
        <v>302</v>
      </c>
      <c r="F19">
        <f t="shared" si="1"/>
        <v>365</v>
      </c>
      <c r="G19">
        <f t="shared" si="2"/>
        <v>5.1986903089540686</v>
      </c>
      <c r="H19">
        <f t="shared" si="3"/>
        <v>0.46735921715800205</v>
      </c>
      <c r="I19">
        <f t="shared" si="4"/>
        <v>-0.88406750994336369</v>
      </c>
    </row>
    <row r="20" spans="1:9" x14ac:dyDescent="0.3">
      <c r="A20">
        <v>525</v>
      </c>
      <c r="B20">
        <v>1983</v>
      </c>
      <c r="C20" s="19">
        <v>30511</v>
      </c>
      <c r="D20">
        <v>4906.24</v>
      </c>
      <c r="E20" s="18">
        <f t="shared" si="0"/>
        <v>195</v>
      </c>
      <c r="F20">
        <f t="shared" si="1"/>
        <v>365</v>
      </c>
      <c r="G20">
        <f t="shared" si="2"/>
        <v>3.3567702326027926</v>
      </c>
      <c r="H20">
        <f t="shared" si="3"/>
        <v>-0.9769384927771817</v>
      </c>
      <c r="I20">
        <f t="shared" si="4"/>
        <v>-0.2135209154397959</v>
      </c>
    </row>
    <row r="21" spans="1:9" x14ac:dyDescent="0.3">
      <c r="A21">
        <v>537</v>
      </c>
      <c r="B21">
        <v>1984</v>
      </c>
      <c r="C21" s="19">
        <v>30829</v>
      </c>
      <c r="D21">
        <v>5827.55</v>
      </c>
      <c r="E21" s="18">
        <f t="shared" si="0"/>
        <v>148</v>
      </c>
      <c r="F21">
        <f t="shared" si="1"/>
        <v>366</v>
      </c>
      <c r="G21">
        <f t="shared" si="2"/>
        <v>2.5407415996245319</v>
      </c>
      <c r="H21">
        <f t="shared" si="3"/>
        <v>-0.82485477485942416</v>
      </c>
      <c r="I21">
        <f t="shared" si="4"/>
        <v>0.56534467397474308</v>
      </c>
    </row>
    <row r="22" spans="1:9" x14ac:dyDescent="0.3">
      <c r="A22">
        <v>549</v>
      </c>
      <c r="B22">
        <v>1985</v>
      </c>
      <c r="C22" s="19">
        <v>31273</v>
      </c>
      <c r="D22">
        <v>4160.38</v>
      </c>
      <c r="E22" s="18">
        <f t="shared" si="0"/>
        <v>226</v>
      </c>
      <c r="F22">
        <f t="shared" si="1"/>
        <v>365</v>
      </c>
      <c r="G22">
        <f t="shared" si="2"/>
        <v>3.8904106285550313</v>
      </c>
      <c r="H22">
        <f t="shared" si="3"/>
        <v>-0.73249407161357905</v>
      </c>
      <c r="I22">
        <f t="shared" si="4"/>
        <v>-0.68077340947701603</v>
      </c>
    </row>
    <row r="23" spans="1:9" x14ac:dyDescent="0.3">
      <c r="A23">
        <v>561</v>
      </c>
      <c r="B23">
        <v>1986</v>
      </c>
      <c r="C23" s="19">
        <v>31726</v>
      </c>
      <c r="D23">
        <v>4267.5</v>
      </c>
      <c r="E23" s="18">
        <f t="shared" si="0"/>
        <v>314</v>
      </c>
      <c r="F23">
        <f t="shared" si="1"/>
        <v>365</v>
      </c>
      <c r="G23">
        <f t="shared" si="2"/>
        <v>5.4052607848065479</v>
      </c>
      <c r="H23">
        <f t="shared" si="3"/>
        <v>0.63874942205152685</v>
      </c>
      <c r="I23">
        <f t="shared" si="4"/>
        <v>-0.76941482688393814</v>
      </c>
    </row>
    <row r="24" spans="1:9" x14ac:dyDescent="0.3">
      <c r="A24">
        <v>573</v>
      </c>
      <c r="B24">
        <v>1987</v>
      </c>
      <c r="C24" s="19">
        <v>31994</v>
      </c>
      <c r="D24">
        <v>4568.03</v>
      </c>
      <c r="E24" s="18">
        <f t="shared" si="0"/>
        <v>217</v>
      </c>
      <c r="F24">
        <f t="shared" si="1"/>
        <v>365</v>
      </c>
      <c r="G24">
        <f t="shared" si="2"/>
        <v>3.7354827716656716</v>
      </c>
      <c r="H24">
        <f t="shared" si="3"/>
        <v>-0.82877008717450396</v>
      </c>
      <c r="I24">
        <f t="shared" si="4"/>
        <v>-0.55958926241017626</v>
      </c>
    </row>
    <row r="25" spans="1:9" x14ac:dyDescent="0.3">
      <c r="A25">
        <v>585</v>
      </c>
      <c r="B25">
        <v>1988</v>
      </c>
      <c r="C25" s="19">
        <v>32415</v>
      </c>
      <c r="D25">
        <v>4976.0200000000004</v>
      </c>
      <c r="E25" s="18">
        <f t="shared" si="0"/>
        <v>273</v>
      </c>
      <c r="F25">
        <f t="shared" si="1"/>
        <v>366</v>
      </c>
      <c r="G25">
        <f t="shared" si="2"/>
        <v>4.6866382209290354</v>
      </c>
      <c r="H25">
        <f t="shared" si="3"/>
        <v>-2.5747913654989001E-2</v>
      </c>
      <c r="I25">
        <f t="shared" si="4"/>
        <v>-0.99966846751431304</v>
      </c>
    </row>
    <row r="26" spans="1:9" x14ac:dyDescent="0.3">
      <c r="A26">
        <v>597</v>
      </c>
      <c r="B26">
        <v>1989</v>
      </c>
      <c r="C26" s="19">
        <v>32782</v>
      </c>
      <c r="D26">
        <v>3771.61</v>
      </c>
      <c r="E26" s="18">
        <f t="shared" si="0"/>
        <v>274</v>
      </c>
      <c r="F26">
        <f t="shared" si="1"/>
        <v>365</v>
      </c>
      <c r="G26">
        <f t="shared" si="2"/>
        <v>4.7166925319649495</v>
      </c>
      <c r="H26">
        <f t="shared" si="3"/>
        <v>4.3035382962438211E-3</v>
      </c>
      <c r="I26">
        <f t="shared" si="4"/>
        <v>-0.99999073973619013</v>
      </c>
    </row>
    <row r="27" spans="1:9" x14ac:dyDescent="0.3">
      <c r="A27">
        <v>609</v>
      </c>
      <c r="B27">
        <v>1990</v>
      </c>
      <c r="C27" s="19">
        <v>33163</v>
      </c>
      <c r="D27">
        <v>4568.03</v>
      </c>
      <c r="E27" s="18">
        <f t="shared" si="0"/>
        <v>290</v>
      </c>
      <c r="F27">
        <f t="shared" si="1"/>
        <v>365</v>
      </c>
      <c r="G27">
        <f t="shared" si="2"/>
        <v>4.9921198331015884</v>
      </c>
      <c r="H27">
        <f t="shared" si="3"/>
        <v>0.276096973097468</v>
      </c>
      <c r="I27">
        <f t="shared" si="4"/>
        <v>-0.96112978387230097</v>
      </c>
    </row>
    <row r="28" spans="1:9" x14ac:dyDescent="0.3">
      <c r="A28">
        <v>621</v>
      </c>
      <c r="B28">
        <v>1991</v>
      </c>
      <c r="C28" s="19">
        <v>33454</v>
      </c>
      <c r="D28">
        <v>2510.63</v>
      </c>
      <c r="E28" s="18">
        <f t="shared" si="0"/>
        <v>216</v>
      </c>
      <c r="F28">
        <f t="shared" si="1"/>
        <v>365</v>
      </c>
      <c r="G28">
        <f t="shared" si="2"/>
        <v>3.7182685653446317</v>
      </c>
      <c r="H28">
        <f t="shared" si="3"/>
        <v>-0.83827970521777451</v>
      </c>
      <c r="I28">
        <f t="shared" si="4"/>
        <v>-0.54524043854065074</v>
      </c>
    </row>
    <row r="29" spans="1:9" x14ac:dyDescent="0.3">
      <c r="A29">
        <v>633</v>
      </c>
      <c r="B29">
        <v>1992</v>
      </c>
      <c r="C29" s="19">
        <v>33713</v>
      </c>
      <c r="D29">
        <v>5168.1000000000004</v>
      </c>
      <c r="E29" s="18">
        <f t="shared" si="0"/>
        <v>110</v>
      </c>
      <c r="F29">
        <f t="shared" si="1"/>
        <v>366</v>
      </c>
      <c r="G29">
        <f t="shared" si="2"/>
        <v>1.8883890267479631</v>
      </c>
      <c r="H29">
        <f t="shared" si="3"/>
        <v>-0.31228055688579459</v>
      </c>
      <c r="I29">
        <f t="shared" si="4"/>
        <v>0.94998992299450102</v>
      </c>
    </row>
    <row r="30" spans="1:9" x14ac:dyDescent="0.3">
      <c r="A30">
        <v>645</v>
      </c>
      <c r="B30">
        <v>1993</v>
      </c>
      <c r="C30" s="19">
        <v>34129</v>
      </c>
      <c r="D30">
        <v>4030.06</v>
      </c>
      <c r="E30" s="18">
        <f t="shared" si="0"/>
        <v>160</v>
      </c>
      <c r="F30">
        <f t="shared" si="1"/>
        <v>365</v>
      </c>
      <c r="G30">
        <f t="shared" si="2"/>
        <v>2.7542730113663936</v>
      </c>
      <c r="H30">
        <f t="shared" si="3"/>
        <v>-0.92592477719384969</v>
      </c>
      <c r="I30">
        <f t="shared" si="4"/>
        <v>0.37770796520396532</v>
      </c>
    </row>
    <row r="31" spans="1:9" x14ac:dyDescent="0.3">
      <c r="A31">
        <v>657</v>
      </c>
      <c r="B31">
        <v>1994</v>
      </c>
      <c r="C31" s="19">
        <v>34631</v>
      </c>
      <c r="D31">
        <v>4161.9399999999996</v>
      </c>
      <c r="E31" s="18">
        <f t="shared" si="0"/>
        <v>297</v>
      </c>
      <c r="F31">
        <f t="shared" si="1"/>
        <v>365</v>
      </c>
      <c r="G31">
        <f t="shared" si="2"/>
        <v>5.1126192773488688</v>
      </c>
      <c r="H31">
        <f t="shared" si="3"/>
        <v>0.38963044953078774</v>
      </c>
      <c r="I31">
        <f t="shared" si="4"/>
        <v>-0.92097128771663461</v>
      </c>
    </row>
    <row r="32" spans="1:9" x14ac:dyDescent="0.3">
      <c r="A32">
        <v>669</v>
      </c>
      <c r="B32">
        <v>1995</v>
      </c>
      <c r="C32" s="19">
        <v>34918</v>
      </c>
      <c r="D32">
        <v>3729.23</v>
      </c>
      <c r="E32" s="18">
        <f t="shared" si="0"/>
        <v>219</v>
      </c>
      <c r="F32">
        <f t="shared" si="1"/>
        <v>365</v>
      </c>
      <c r="G32">
        <f t="shared" si="2"/>
        <v>3.7699111843077513</v>
      </c>
      <c r="H32">
        <f t="shared" si="3"/>
        <v>-0.80901699437494778</v>
      </c>
      <c r="I32">
        <f t="shared" si="4"/>
        <v>-0.58778525229247269</v>
      </c>
    </row>
    <row r="33" spans="1:9" x14ac:dyDescent="0.3">
      <c r="A33">
        <v>681</v>
      </c>
      <c r="B33">
        <v>1996</v>
      </c>
      <c r="C33" s="19">
        <v>35095</v>
      </c>
      <c r="D33">
        <v>2582.86</v>
      </c>
      <c r="E33" s="18">
        <f t="shared" si="0"/>
        <v>31</v>
      </c>
      <c r="F33">
        <f t="shared" si="1"/>
        <v>366</v>
      </c>
      <c r="G33">
        <f t="shared" si="2"/>
        <v>0.53218236208351688</v>
      </c>
      <c r="H33">
        <f t="shared" si="3"/>
        <v>0.86170175994806819</v>
      </c>
      <c r="I33">
        <f t="shared" si="4"/>
        <v>0.50741509329384549</v>
      </c>
    </row>
    <row r="34" spans="1:9" x14ac:dyDescent="0.3">
      <c r="A34">
        <v>693</v>
      </c>
      <c r="B34">
        <v>1997</v>
      </c>
      <c r="C34" s="19">
        <v>35723</v>
      </c>
      <c r="D34">
        <v>5216.6000000000004</v>
      </c>
      <c r="E34" s="18">
        <f t="shared" si="0"/>
        <v>293</v>
      </c>
      <c r="F34">
        <f t="shared" si="1"/>
        <v>365</v>
      </c>
      <c r="G34">
        <f t="shared" si="2"/>
        <v>5.0437624520647084</v>
      </c>
      <c r="H34">
        <f t="shared" si="3"/>
        <v>0.32534208471197951</v>
      </c>
      <c r="I34">
        <f t="shared" si="4"/>
        <v>-0.9455963874271428</v>
      </c>
    </row>
    <row r="35" spans="1:9" x14ac:dyDescent="0.3">
      <c r="A35">
        <v>705</v>
      </c>
      <c r="B35">
        <v>1998</v>
      </c>
      <c r="C35" s="19">
        <v>35796</v>
      </c>
      <c r="D35">
        <v>4469.92</v>
      </c>
      <c r="E35" s="18">
        <f t="shared" si="0"/>
        <v>1</v>
      </c>
      <c r="F35">
        <f t="shared" si="1"/>
        <v>365</v>
      </c>
      <c r="G35">
        <f t="shared" si="2"/>
        <v>1.7214206321039961E-2</v>
      </c>
      <c r="H35">
        <f t="shared" si="3"/>
        <v>0.99985183920911624</v>
      </c>
      <c r="I35">
        <f t="shared" si="4"/>
        <v>1.7213356155834685E-2</v>
      </c>
    </row>
    <row r="36" spans="1:9" x14ac:dyDescent="0.3">
      <c r="A36">
        <v>717</v>
      </c>
      <c r="B36">
        <v>1999</v>
      </c>
      <c r="C36" s="19">
        <v>36453</v>
      </c>
      <c r="D36">
        <v>3044.92</v>
      </c>
      <c r="E36" s="18">
        <f t="shared" si="0"/>
        <v>293</v>
      </c>
      <c r="F36">
        <f t="shared" si="1"/>
        <v>365</v>
      </c>
      <c r="G36">
        <f t="shared" si="2"/>
        <v>5.0437624520647084</v>
      </c>
      <c r="H36">
        <f t="shared" si="3"/>
        <v>0.32534208471197951</v>
      </c>
      <c r="I36">
        <f t="shared" si="4"/>
        <v>-0.9455963874271428</v>
      </c>
    </row>
    <row r="37" spans="1:9" x14ac:dyDescent="0.3">
      <c r="A37">
        <v>729</v>
      </c>
      <c r="B37">
        <v>2000</v>
      </c>
      <c r="C37" s="19">
        <v>36795</v>
      </c>
      <c r="D37">
        <v>3484.97</v>
      </c>
      <c r="E37" s="18">
        <f t="shared" si="0"/>
        <v>270</v>
      </c>
      <c r="F37">
        <f t="shared" si="1"/>
        <v>366</v>
      </c>
      <c r="G37">
        <f t="shared" si="2"/>
        <v>4.6351367020177277</v>
      </c>
      <c r="H37">
        <f t="shared" si="3"/>
        <v>-7.717546212664643E-2</v>
      </c>
      <c r="I37">
        <f t="shared" si="4"/>
        <v>-0.9970175264485267</v>
      </c>
    </row>
    <row r="38" spans="1:9" x14ac:dyDescent="0.3">
      <c r="A38">
        <v>741</v>
      </c>
      <c r="B38">
        <v>2001</v>
      </c>
      <c r="C38" s="19">
        <v>37170</v>
      </c>
      <c r="D38">
        <v>4067.56</v>
      </c>
      <c r="E38" s="18">
        <f t="shared" si="0"/>
        <v>279</v>
      </c>
      <c r="F38">
        <f t="shared" si="1"/>
        <v>365</v>
      </c>
      <c r="G38">
        <f t="shared" si="2"/>
        <v>4.8027635635701493</v>
      </c>
      <c r="H38">
        <f t="shared" si="3"/>
        <v>9.0251610031040694E-2</v>
      </c>
      <c r="I38">
        <f t="shared" si="4"/>
        <v>-0.99591899614717916</v>
      </c>
    </row>
    <row r="39" spans="1:9" x14ac:dyDescent="0.3">
      <c r="A39">
        <v>753</v>
      </c>
      <c r="B39">
        <v>2002</v>
      </c>
      <c r="C39" s="19">
        <v>37543</v>
      </c>
      <c r="D39">
        <v>5300.16</v>
      </c>
      <c r="E39" s="18">
        <f t="shared" si="0"/>
        <v>287</v>
      </c>
      <c r="F39">
        <f t="shared" si="1"/>
        <v>365</v>
      </c>
      <c r="G39">
        <f t="shared" si="2"/>
        <v>4.9404772141384692</v>
      </c>
      <c r="H39">
        <f t="shared" si="3"/>
        <v>0.22611568550828803</v>
      </c>
      <c r="I39">
        <f t="shared" si="4"/>
        <v>-0.97410045517242061</v>
      </c>
    </row>
    <row r="40" spans="1:9" x14ac:dyDescent="0.3">
      <c r="A40">
        <v>765</v>
      </c>
      <c r="B40">
        <v>2003</v>
      </c>
      <c r="C40" s="19">
        <v>37976</v>
      </c>
      <c r="D40">
        <v>4080.09</v>
      </c>
      <c r="E40" s="18">
        <f t="shared" si="0"/>
        <v>355</v>
      </c>
      <c r="F40">
        <f t="shared" si="1"/>
        <v>365</v>
      </c>
      <c r="G40">
        <f t="shared" si="2"/>
        <v>6.1110432439691866</v>
      </c>
      <c r="H40">
        <f t="shared" si="3"/>
        <v>0.98522010675606064</v>
      </c>
      <c r="I40">
        <f t="shared" si="4"/>
        <v>-0.17129314418147781</v>
      </c>
    </row>
    <row r="41" spans="1:9" x14ac:dyDescent="0.3">
      <c r="A41">
        <v>777</v>
      </c>
      <c r="B41">
        <v>2004</v>
      </c>
      <c r="C41" s="19">
        <v>38255</v>
      </c>
      <c r="D41">
        <v>1578.05</v>
      </c>
      <c r="E41" s="18">
        <f t="shared" si="0"/>
        <v>269</v>
      </c>
      <c r="F41">
        <f t="shared" si="1"/>
        <v>366</v>
      </c>
      <c r="G41">
        <f t="shared" si="2"/>
        <v>4.6179695290472917</v>
      </c>
      <c r="H41">
        <f t="shared" si="3"/>
        <v>-9.4279221775424429E-2</v>
      </c>
      <c r="I41">
        <f t="shared" si="4"/>
        <v>-0.99554579419603817</v>
      </c>
    </row>
    <row r="42" spans="1:9" x14ac:dyDescent="0.3">
      <c r="A42">
        <v>789</v>
      </c>
      <c r="B42">
        <v>2005</v>
      </c>
      <c r="C42" s="19">
        <v>38636</v>
      </c>
      <c r="D42">
        <v>3615.18</v>
      </c>
      <c r="E42" s="18">
        <f t="shared" si="0"/>
        <v>284</v>
      </c>
      <c r="F42">
        <f t="shared" si="1"/>
        <v>365</v>
      </c>
      <c r="G42">
        <f t="shared" si="2"/>
        <v>4.8888345951753491</v>
      </c>
      <c r="H42">
        <f t="shared" si="3"/>
        <v>0.17553149042142777</v>
      </c>
      <c r="I42">
        <f t="shared" si="4"/>
        <v>-0.98447381675209233</v>
      </c>
    </row>
    <row r="43" spans="1:9" x14ac:dyDescent="0.3">
      <c r="A43">
        <v>801</v>
      </c>
      <c r="B43">
        <v>2006</v>
      </c>
      <c r="C43" s="19">
        <v>38979</v>
      </c>
      <c r="D43">
        <v>2104.8000000000002</v>
      </c>
      <c r="E43" s="18">
        <f t="shared" si="0"/>
        <v>262</v>
      </c>
      <c r="F43">
        <f t="shared" si="1"/>
        <v>365</v>
      </c>
      <c r="G43">
        <f t="shared" si="2"/>
        <v>4.5101220561124702</v>
      </c>
      <c r="H43">
        <f t="shared" si="3"/>
        <v>-0.20089055513063528</v>
      </c>
      <c r="I43">
        <f t="shared" si="4"/>
        <v>-0.97961369164549006</v>
      </c>
    </row>
    <row r="44" spans="1:9" x14ac:dyDescent="0.3">
      <c r="A44">
        <v>1</v>
      </c>
      <c r="B44">
        <v>2007</v>
      </c>
      <c r="C44" s="19">
        <v>39354</v>
      </c>
      <c r="D44">
        <v>4488.8999999999996</v>
      </c>
      <c r="E44" s="18">
        <f t="shared" si="0"/>
        <v>272</v>
      </c>
      <c r="F44">
        <f t="shared" si="1"/>
        <v>365</v>
      </c>
      <c r="G44">
        <f t="shared" si="2"/>
        <v>4.6822641193228698</v>
      </c>
      <c r="H44">
        <f t="shared" si="3"/>
        <v>-3.012030484690836E-2</v>
      </c>
      <c r="I44">
        <f t="shared" si="4"/>
        <v>-0.99954628068735729</v>
      </c>
    </row>
    <row r="45" spans="1:9" x14ac:dyDescent="0.3">
      <c r="A45">
        <v>13</v>
      </c>
      <c r="B45">
        <v>2008</v>
      </c>
      <c r="C45" s="19">
        <v>39754</v>
      </c>
      <c r="D45">
        <v>3541.4</v>
      </c>
      <c r="E45" s="18">
        <f t="shared" si="0"/>
        <v>307</v>
      </c>
      <c r="F45">
        <f t="shared" si="1"/>
        <v>366</v>
      </c>
      <c r="G45">
        <f t="shared" si="2"/>
        <v>5.2703221019238606</v>
      </c>
      <c r="H45">
        <f t="shared" si="3"/>
        <v>0.52943389121818507</v>
      </c>
      <c r="I45">
        <f t="shared" si="4"/>
        <v>-0.84835119781230395</v>
      </c>
    </row>
    <row r="46" spans="1:9" x14ac:dyDescent="0.3">
      <c r="A46">
        <v>34</v>
      </c>
      <c r="B46">
        <v>2010</v>
      </c>
      <c r="C46" s="19">
        <v>40189</v>
      </c>
      <c r="D46">
        <v>4842.3999999999996</v>
      </c>
      <c r="E46" s="18">
        <f t="shared" si="0"/>
        <v>11</v>
      </c>
      <c r="F46">
        <f t="shared" si="1"/>
        <v>365</v>
      </c>
      <c r="G46">
        <f t="shared" si="2"/>
        <v>0.18935626953143958</v>
      </c>
      <c r="H46">
        <f t="shared" si="3"/>
        <v>0.98212560586800057</v>
      </c>
      <c r="I46">
        <f t="shared" si="4"/>
        <v>0.18822670984324422</v>
      </c>
    </row>
    <row r="47" spans="1:9" x14ac:dyDescent="0.3">
      <c r="A47">
        <v>46</v>
      </c>
      <c r="B47">
        <v>2011</v>
      </c>
      <c r="C47" s="19">
        <v>40770</v>
      </c>
      <c r="D47">
        <v>3291.6</v>
      </c>
      <c r="E47" s="18">
        <f t="shared" si="0"/>
        <v>227</v>
      </c>
      <c r="F47">
        <f t="shared" si="1"/>
        <v>365</v>
      </c>
      <c r="G47">
        <f t="shared" si="2"/>
        <v>3.9076248348760712</v>
      </c>
      <c r="H47">
        <f t="shared" si="3"/>
        <v>-0.72066714955386146</v>
      </c>
      <c r="I47">
        <f t="shared" si="4"/>
        <v>-0.69328122688697713</v>
      </c>
    </row>
    <row r="48" spans="1:9" x14ac:dyDescent="0.3">
      <c r="A48">
        <v>58</v>
      </c>
      <c r="B48">
        <v>2012</v>
      </c>
      <c r="C48" s="19">
        <v>41175</v>
      </c>
      <c r="D48">
        <v>2932</v>
      </c>
      <c r="E48" s="18">
        <f t="shared" ref="E48:E51" si="5">C48-DATE(YEAR(C48),1,0)</f>
        <v>267</v>
      </c>
      <c r="F48">
        <f t="shared" ref="F48:F51" si="6">DATE(YEAR(C48)+1,1,1)-DATE(YEAR(C48),1,1)</f>
        <v>366</v>
      </c>
      <c r="G48">
        <f t="shared" ref="G48:G51" si="7">E48*(2*PI()/F48)</f>
        <v>4.5836351831064199</v>
      </c>
      <c r="H48">
        <f t="shared" ref="H48:H51" si="8">COS(G48)</f>
        <v>-0.12839835514655065</v>
      </c>
      <c r="I48">
        <f t="shared" ref="I48:I51" si="9">SIN(G48)</f>
        <v>-0.99172267413610149</v>
      </c>
    </row>
    <row r="49" spans="1:12" x14ac:dyDescent="0.3">
      <c r="A49">
        <v>70</v>
      </c>
      <c r="B49">
        <v>2013</v>
      </c>
      <c r="C49" s="19">
        <v>41594</v>
      </c>
      <c r="D49">
        <v>4747.5</v>
      </c>
      <c r="E49" s="18">
        <f t="shared" si="5"/>
        <v>320</v>
      </c>
      <c r="F49">
        <f t="shared" si="6"/>
        <v>365</v>
      </c>
      <c r="G49">
        <f t="shared" si="7"/>
        <v>5.5085460227327872</v>
      </c>
      <c r="H49">
        <f t="shared" si="8"/>
        <v>0.71467338604296027</v>
      </c>
      <c r="I49">
        <f t="shared" si="9"/>
        <v>-0.69945832705164779</v>
      </c>
    </row>
    <row r="50" spans="1:12" x14ac:dyDescent="0.3">
      <c r="A50">
        <v>82</v>
      </c>
      <c r="B50">
        <v>2014</v>
      </c>
      <c r="C50" s="19">
        <v>41848</v>
      </c>
      <c r="D50">
        <v>4080</v>
      </c>
      <c r="E50" s="18">
        <f t="shared" si="5"/>
        <v>209</v>
      </c>
      <c r="F50">
        <f t="shared" si="6"/>
        <v>365</v>
      </c>
      <c r="G50">
        <f t="shared" si="7"/>
        <v>3.5977691210973517</v>
      </c>
      <c r="H50">
        <f t="shared" si="8"/>
        <v>-0.89774339353423405</v>
      </c>
      <c r="I50">
        <f t="shared" si="9"/>
        <v>-0.44051878435049441</v>
      </c>
    </row>
    <row r="51" spans="1:12" x14ac:dyDescent="0.3">
      <c r="A51">
        <v>95</v>
      </c>
      <c r="B51">
        <v>2015</v>
      </c>
      <c r="C51" s="19">
        <v>42049</v>
      </c>
      <c r="D51">
        <v>3491</v>
      </c>
      <c r="E51" s="18">
        <f t="shared" si="5"/>
        <v>45</v>
      </c>
      <c r="F51">
        <f t="shared" si="6"/>
        <v>365</v>
      </c>
      <c r="G51">
        <f t="shared" si="7"/>
        <v>0.7746392844467983</v>
      </c>
      <c r="H51">
        <f t="shared" si="8"/>
        <v>0.71467338604296093</v>
      </c>
      <c r="I51">
        <f t="shared" si="9"/>
        <v>0.69945832705164712</v>
      </c>
    </row>
    <row r="53" spans="1:12" ht="15" thickBot="1" x14ac:dyDescent="0.35"/>
    <row r="54" spans="1:12" ht="15" thickBot="1" x14ac:dyDescent="0.35">
      <c r="H54" s="20"/>
      <c r="I54" s="21"/>
      <c r="J54" s="22"/>
      <c r="K54" s="23"/>
      <c r="L54" s="24"/>
    </row>
    <row r="55" spans="1:12" ht="15" thickBot="1" x14ac:dyDescent="0.35">
      <c r="G55" s="22"/>
      <c r="H55" s="25"/>
      <c r="I55" s="26"/>
      <c r="J55" s="25"/>
      <c r="K55" s="27"/>
      <c r="L55" s="27"/>
    </row>
    <row r="60" spans="1:12" x14ac:dyDescent="0.3">
      <c r="J60" s="28"/>
    </row>
    <row r="61" spans="1:12" x14ac:dyDescent="0.3">
      <c r="J61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1940</v>
      </c>
      <c r="B2" s="2">
        <v>1513.67</v>
      </c>
    </row>
    <row r="3" spans="1:2" x14ac:dyDescent="0.3">
      <c r="A3" s="18">
        <v>1941</v>
      </c>
      <c r="B3" s="2">
        <v>1935.59</v>
      </c>
    </row>
    <row r="4" spans="1:2" x14ac:dyDescent="0.3">
      <c r="A4" s="18">
        <v>1942</v>
      </c>
      <c r="B4" s="2">
        <v>885.43</v>
      </c>
    </row>
    <row r="5" spans="1:2" x14ac:dyDescent="0.3">
      <c r="A5" s="18">
        <v>1943</v>
      </c>
      <c r="B5" s="2">
        <v>283.27999999999997</v>
      </c>
    </row>
    <row r="6" spans="1:2" x14ac:dyDescent="0.3">
      <c r="A6" s="18">
        <v>1944</v>
      </c>
      <c r="B6" s="2">
        <v>466.23</v>
      </c>
    </row>
    <row r="7" spans="1:2" x14ac:dyDescent="0.3">
      <c r="A7" s="18">
        <v>1945</v>
      </c>
      <c r="B7" s="2">
        <v>270.56</v>
      </c>
    </row>
    <row r="8" spans="1:2" x14ac:dyDescent="0.3">
      <c r="A8" s="18">
        <v>1946</v>
      </c>
      <c r="B8" s="2">
        <v>482.08</v>
      </c>
    </row>
    <row r="9" spans="1:2" x14ac:dyDescent="0.3">
      <c r="A9" s="18">
        <v>1947</v>
      </c>
      <c r="B9" s="2">
        <v>572.02</v>
      </c>
    </row>
    <row r="10" spans="1:2" x14ac:dyDescent="0.3">
      <c r="A10" s="18">
        <v>1948</v>
      </c>
      <c r="B10" s="2">
        <v>628.69000000000005</v>
      </c>
    </row>
    <row r="11" spans="1:2" x14ac:dyDescent="0.3">
      <c r="A11" s="18">
        <v>1949</v>
      </c>
      <c r="B11" s="2">
        <v>421.91</v>
      </c>
    </row>
    <row r="12" spans="1:2" x14ac:dyDescent="0.3">
      <c r="A12" s="18">
        <v>1950</v>
      </c>
      <c r="B12" s="2">
        <v>530.82000000000005</v>
      </c>
    </row>
    <row r="13" spans="1:2" x14ac:dyDescent="0.3">
      <c r="A13" s="18">
        <v>1951</v>
      </c>
      <c r="B13" s="2">
        <v>297.29000000000002</v>
      </c>
    </row>
    <row r="14" spans="1:2" x14ac:dyDescent="0.3">
      <c r="A14" s="18">
        <v>1952</v>
      </c>
      <c r="B14" s="2">
        <v>519.65</v>
      </c>
    </row>
    <row r="15" spans="1:2" x14ac:dyDescent="0.3">
      <c r="A15" s="18">
        <v>1953</v>
      </c>
      <c r="B15" s="2">
        <v>655.6</v>
      </c>
    </row>
    <row r="16" spans="1:2" x14ac:dyDescent="0.3">
      <c r="A16" s="18">
        <v>1954</v>
      </c>
      <c r="B16" s="2">
        <v>1184.29</v>
      </c>
    </row>
    <row r="17" spans="1:2" x14ac:dyDescent="0.3">
      <c r="A17" s="18">
        <v>1964</v>
      </c>
      <c r="B17" s="2">
        <v>363.41</v>
      </c>
    </row>
    <row r="18" spans="1:2" x14ac:dyDescent="0.3">
      <c r="A18" s="18">
        <v>1965</v>
      </c>
      <c r="B18" s="2">
        <v>807.91</v>
      </c>
    </row>
    <row r="19" spans="1:2" x14ac:dyDescent="0.3">
      <c r="A19" s="18">
        <v>1966</v>
      </c>
      <c r="B19" s="2">
        <v>1494.67</v>
      </c>
    </row>
    <row r="20" spans="1:2" x14ac:dyDescent="0.3">
      <c r="A20" s="18">
        <v>1967</v>
      </c>
      <c r="B20" s="2">
        <v>767.25</v>
      </c>
    </row>
    <row r="21" spans="1:2" x14ac:dyDescent="0.3">
      <c r="A21" s="18">
        <v>1968</v>
      </c>
      <c r="B21" s="2">
        <v>241.11</v>
      </c>
    </row>
    <row r="22" spans="1:2" x14ac:dyDescent="0.3">
      <c r="A22" s="18">
        <v>1969</v>
      </c>
      <c r="B22" s="2">
        <v>502.24</v>
      </c>
    </row>
    <row r="23" spans="1:2" x14ac:dyDescent="0.3">
      <c r="A23" s="18">
        <v>1970</v>
      </c>
      <c r="B23" s="2">
        <v>547.19000000000005</v>
      </c>
    </row>
    <row r="24" spans="1:2" x14ac:dyDescent="0.3">
      <c r="A24" s="18">
        <v>1971</v>
      </c>
      <c r="B24" s="2">
        <v>592.38</v>
      </c>
    </row>
    <row r="25" spans="1:2" x14ac:dyDescent="0.3">
      <c r="A25" s="18">
        <v>1972</v>
      </c>
      <c r="B25" s="2">
        <v>1435.9</v>
      </c>
    </row>
    <row r="26" spans="1:2" x14ac:dyDescent="0.3">
      <c r="A26" s="18">
        <v>1973</v>
      </c>
      <c r="B26" s="2">
        <v>1111.1400000000001</v>
      </c>
    </row>
    <row r="27" spans="1:2" x14ac:dyDescent="0.3">
      <c r="A27" s="18">
        <v>1974</v>
      </c>
      <c r="B27" s="2">
        <v>595.79</v>
      </c>
    </row>
    <row r="28" spans="1:2" x14ac:dyDescent="0.3">
      <c r="A28" s="18">
        <v>1975</v>
      </c>
      <c r="B28" s="2">
        <v>798.75</v>
      </c>
    </row>
    <row r="29" spans="1:2" x14ac:dyDescent="0.3">
      <c r="A29" s="18">
        <v>1976</v>
      </c>
      <c r="B29" s="2">
        <v>737.15</v>
      </c>
    </row>
    <row r="30" spans="1:2" x14ac:dyDescent="0.3">
      <c r="A30" s="18">
        <v>1977</v>
      </c>
      <c r="B30" s="2">
        <v>987.87</v>
      </c>
    </row>
    <row r="31" spans="1:2" x14ac:dyDescent="0.3">
      <c r="A31" s="18">
        <v>1978</v>
      </c>
      <c r="B31" s="2">
        <v>422.32</v>
      </c>
    </row>
    <row r="32" spans="1:2" x14ac:dyDescent="0.3">
      <c r="A32" s="18">
        <v>1979</v>
      </c>
      <c r="B32" s="2">
        <v>884.22</v>
      </c>
    </row>
    <row r="33" spans="1:2" x14ac:dyDescent="0.3">
      <c r="A33" s="18">
        <v>1980</v>
      </c>
      <c r="B33" s="2">
        <v>549.07000000000005</v>
      </c>
    </row>
    <row r="34" spans="1:2" x14ac:dyDescent="0.3">
      <c r="A34" s="18">
        <v>1981</v>
      </c>
      <c r="B34" s="2">
        <v>468.63</v>
      </c>
    </row>
    <row r="35" spans="1:2" x14ac:dyDescent="0.3">
      <c r="A35" s="18">
        <v>1982</v>
      </c>
      <c r="B35" s="2">
        <v>1277.3</v>
      </c>
    </row>
    <row r="36" spans="1:2" x14ac:dyDescent="0.3">
      <c r="A36" s="18">
        <v>1983</v>
      </c>
      <c r="B36" s="2">
        <v>1322.05</v>
      </c>
    </row>
    <row r="37" spans="1:2" x14ac:dyDescent="0.3">
      <c r="A37" s="18">
        <v>1984</v>
      </c>
      <c r="B37" s="2">
        <v>1439.22</v>
      </c>
    </row>
    <row r="38" spans="1:2" x14ac:dyDescent="0.3">
      <c r="A38" s="18">
        <v>1985</v>
      </c>
      <c r="B38" s="2">
        <v>1094.6199999999999</v>
      </c>
    </row>
    <row r="39" spans="1:2" x14ac:dyDescent="0.3">
      <c r="A39" s="18">
        <v>1986</v>
      </c>
      <c r="B39" s="2">
        <v>1181.27</v>
      </c>
    </row>
    <row r="40" spans="1:2" x14ac:dyDescent="0.3">
      <c r="A40" s="18">
        <v>1987</v>
      </c>
      <c r="B40" s="2">
        <v>1416.41</v>
      </c>
    </row>
    <row r="41" spans="1:2" x14ac:dyDescent="0.3">
      <c r="A41" s="18">
        <v>1988</v>
      </c>
      <c r="B41" s="2">
        <v>748</v>
      </c>
    </row>
    <row r="42" spans="1:2" x14ac:dyDescent="0.3">
      <c r="A42" s="18">
        <v>1989</v>
      </c>
      <c r="B42" s="2">
        <v>738.22</v>
      </c>
    </row>
    <row r="43" spans="1:2" x14ac:dyDescent="0.3">
      <c r="A43" s="18">
        <v>1990</v>
      </c>
      <c r="B43" s="2">
        <v>1275.96</v>
      </c>
    </row>
    <row r="44" spans="1:2" x14ac:dyDescent="0.3">
      <c r="A44" s="18">
        <v>1991</v>
      </c>
      <c r="B44" s="2">
        <v>545.49</v>
      </c>
    </row>
    <row r="45" spans="1:2" x14ac:dyDescent="0.3">
      <c r="A45" s="18">
        <v>1992</v>
      </c>
      <c r="B45" s="2">
        <v>1221.24</v>
      </c>
    </row>
    <row r="46" spans="1:2" x14ac:dyDescent="0.3">
      <c r="A46" s="18">
        <v>1993</v>
      </c>
      <c r="B46" s="2">
        <v>1022.18</v>
      </c>
    </row>
    <row r="47" spans="1:2" x14ac:dyDescent="0.3">
      <c r="A47" s="18">
        <v>1994</v>
      </c>
      <c r="B47" s="2">
        <v>1275.7</v>
      </c>
    </row>
    <row r="48" spans="1:2" x14ac:dyDescent="0.3">
      <c r="A48" s="18">
        <v>1995</v>
      </c>
      <c r="B48" s="2">
        <v>788.23</v>
      </c>
    </row>
    <row r="49" spans="1:2" x14ac:dyDescent="0.3">
      <c r="A49" s="18">
        <v>1996</v>
      </c>
      <c r="B49" s="2">
        <v>637.16999999999996</v>
      </c>
    </row>
    <row r="50" spans="1:2" x14ac:dyDescent="0.3">
      <c r="A50" s="18">
        <v>1997</v>
      </c>
      <c r="B50" s="2">
        <v>1060.69</v>
      </c>
    </row>
    <row r="51" spans="1:2" x14ac:dyDescent="0.3">
      <c r="A51" s="18">
        <v>1998</v>
      </c>
      <c r="B51" s="2">
        <v>1754.63</v>
      </c>
    </row>
    <row r="52" spans="1:2" x14ac:dyDescent="0.3">
      <c r="A52" s="18">
        <v>1999</v>
      </c>
      <c r="B52" s="2">
        <v>757.1</v>
      </c>
    </row>
    <row r="53" spans="1:2" x14ac:dyDescent="0.3">
      <c r="A53" s="18">
        <v>2000</v>
      </c>
      <c r="B53" s="2">
        <v>915.91</v>
      </c>
    </row>
    <row r="54" spans="1:2" x14ac:dyDescent="0.3">
      <c r="A54" s="18">
        <v>2001</v>
      </c>
      <c r="B54" s="2">
        <v>1198.33</v>
      </c>
    </row>
    <row r="55" spans="1:2" x14ac:dyDescent="0.3">
      <c r="A55" s="18">
        <v>2002</v>
      </c>
      <c r="B55" s="2">
        <v>1815.28</v>
      </c>
    </row>
    <row r="56" spans="1:2" x14ac:dyDescent="0.3">
      <c r="A56" s="18">
        <v>2003</v>
      </c>
      <c r="B56" s="2">
        <v>1153.73</v>
      </c>
    </row>
    <row r="57" spans="1:2" x14ac:dyDescent="0.3">
      <c r="A57" s="18">
        <v>2004</v>
      </c>
      <c r="B57" s="2">
        <v>504.48</v>
      </c>
    </row>
    <row r="58" spans="1:2" x14ac:dyDescent="0.3">
      <c r="A58" s="18">
        <v>2005</v>
      </c>
      <c r="B58" s="2">
        <v>784.67</v>
      </c>
    </row>
    <row r="59" spans="1:2" x14ac:dyDescent="0.3">
      <c r="A59" s="18">
        <v>2006</v>
      </c>
      <c r="B59" s="2">
        <v>476.38</v>
      </c>
    </row>
    <row r="60" spans="1:2" x14ac:dyDescent="0.3">
      <c r="A60" s="18">
        <v>2007</v>
      </c>
      <c r="B60" s="2">
        <v>820.56</v>
      </c>
    </row>
    <row r="61" spans="1:2" x14ac:dyDescent="0.3">
      <c r="A61" s="18">
        <v>2008</v>
      </c>
      <c r="B61" s="2">
        <v>786.56</v>
      </c>
    </row>
    <row r="62" spans="1:2" x14ac:dyDescent="0.3">
      <c r="A62" s="18">
        <v>2010</v>
      </c>
      <c r="B62" s="2">
        <v>1077.24</v>
      </c>
    </row>
    <row r="63" spans="1:2" x14ac:dyDescent="0.3">
      <c r="A63" s="18">
        <v>2011</v>
      </c>
      <c r="B63" s="2">
        <v>739.14</v>
      </c>
    </row>
    <row r="64" spans="1:2" x14ac:dyDescent="0.3">
      <c r="A64" s="18">
        <v>2012</v>
      </c>
      <c r="B64" s="2">
        <v>440.95</v>
      </c>
    </row>
    <row r="65" spans="1:2" x14ac:dyDescent="0.3">
      <c r="A65" s="18">
        <v>2013</v>
      </c>
      <c r="B65" s="2">
        <v>846.46</v>
      </c>
    </row>
    <row r="66" spans="1:2" x14ac:dyDescent="0.3">
      <c r="A66" s="18">
        <v>2014</v>
      </c>
      <c r="B66" s="2">
        <v>1223.78</v>
      </c>
    </row>
    <row r="67" spans="1:2" x14ac:dyDescent="0.3">
      <c r="A67" s="18">
        <v>2015</v>
      </c>
      <c r="B67" s="2">
        <v>1429.35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1964</v>
      </c>
      <c r="B2" s="2">
        <v>363.41</v>
      </c>
    </row>
    <row r="3" spans="1:2" x14ac:dyDescent="0.3">
      <c r="A3" s="18">
        <v>1965</v>
      </c>
      <c r="B3" s="2">
        <v>807.91</v>
      </c>
    </row>
    <row r="4" spans="1:2" x14ac:dyDescent="0.3">
      <c r="A4" s="18">
        <v>1966</v>
      </c>
      <c r="B4" s="2">
        <v>1494.67</v>
      </c>
    </row>
    <row r="5" spans="1:2" x14ac:dyDescent="0.3">
      <c r="A5" s="18">
        <v>1967</v>
      </c>
      <c r="B5" s="2">
        <v>767.25</v>
      </c>
    </row>
    <row r="6" spans="1:2" x14ac:dyDescent="0.3">
      <c r="A6" s="18">
        <v>1968</v>
      </c>
      <c r="B6" s="2">
        <v>241.11</v>
      </c>
    </row>
    <row r="7" spans="1:2" x14ac:dyDescent="0.3">
      <c r="A7" s="18">
        <v>1969</v>
      </c>
      <c r="B7" s="2">
        <v>502.24</v>
      </c>
    </row>
    <row r="8" spans="1:2" x14ac:dyDescent="0.3">
      <c r="A8" s="18">
        <v>1970</v>
      </c>
      <c r="B8" s="2">
        <v>547.19000000000005</v>
      </c>
    </row>
    <row r="9" spans="1:2" x14ac:dyDescent="0.3">
      <c r="A9" s="18">
        <v>1971</v>
      </c>
      <c r="B9" s="2">
        <v>592.38</v>
      </c>
    </row>
    <row r="10" spans="1:2" x14ac:dyDescent="0.3">
      <c r="A10" s="18">
        <v>1972</v>
      </c>
      <c r="B10" s="2">
        <v>1435.9</v>
      </c>
    </row>
    <row r="11" spans="1:2" x14ac:dyDescent="0.3">
      <c r="A11" s="18">
        <v>1973</v>
      </c>
      <c r="B11" s="2">
        <v>1111.1400000000001</v>
      </c>
    </row>
    <row r="12" spans="1:2" x14ac:dyDescent="0.3">
      <c r="A12" s="18">
        <v>1974</v>
      </c>
      <c r="B12" s="2">
        <v>595.79</v>
      </c>
    </row>
    <row r="13" spans="1:2" x14ac:dyDescent="0.3">
      <c r="A13" s="18">
        <v>1975</v>
      </c>
      <c r="B13" s="2">
        <v>798.75</v>
      </c>
    </row>
    <row r="14" spans="1:2" x14ac:dyDescent="0.3">
      <c r="A14" s="18">
        <v>1976</v>
      </c>
      <c r="B14" s="2">
        <v>737.15</v>
      </c>
    </row>
    <row r="15" spans="1:2" x14ac:dyDescent="0.3">
      <c r="A15" s="18">
        <v>1977</v>
      </c>
      <c r="B15" s="2">
        <v>987.87</v>
      </c>
    </row>
    <row r="16" spans="1:2" x14ac:dyDescent="0.3">
      <c r="A16" s="18">
        <v>1978</v>
      </c>
      <c r="B16" s="2">
        <v>422.32</v>
      </c>
    </row>
    <row r="17" spans="1:2" x14ac:dyDescent="0.3">
      <c r="A17" s="18">
        <v>1979</v>
      </c>
      <c r="B17" s="2">
        <v>884.22</v>
      </c>
    </row>
    <row r="18" spans="1:2" x14ac:dyDescent="0.3">
      <c r="A18" s="18">
        <v>1980</v>
      </c>
      <c r="B18" s="2">
        <v>549.07000000000005</v>
      </c>
    </row>
    <row r="19" spans="1:2" x14ac:dyDescent="0.3">
      <c r="A19" s="18">
        <v>1981</v>
      </c>
      <c r="B19" s="2">
        <v>468.63</v>
      </c>
    </row>
    <row r="20" spans="1:2" x14ac:dyDescent="0.3">
      <c r="A20" s="18">
        <v>1982</v>
      </c>
      <c r="B20" s="2">
        <v>1277.3</v>
      </c>
    </row>
    <row r="21" spans="1:2" x14ac:dyDescent="0.3">
      <c r="A21" s="18">
        <v>1983</v>
      </c>
      <c r="B21" s="2">
        <v>1322.05</v>
      </c>
    </row>
    <row r="22" spans="1:2" x14ac:dyDescent="0.3">
      <c r="A22" s="18">
        <v>1984</v>
      </c>
      <c r="B22" s="2">
        <v>1439.22</v>
      </c>
    </row>
    <row r="23" spans="1:2" x14ac:dyDescent="0.3">
      <c r="A23" s="18">
        <v>1985</v>
      </c>
      <c r="B23" s="2">
        <v>1094.6199999999999</v>
      </c>
    </row>
    <row r="24" spans="1:2" x14ac:dyDescent="0.3">
      <c r="A24" s="18">
        <v>1986</v>
      </c>
      <c r="B24" s="2">
        <v>1181.27</v>
      </c>
    </row>
    <row r="25" spans="1:2" x14ac:dyDescent="0.3">
      <c r="A25" s="18">
        <v>1987</v>
      </c>
      <c r="B25" s="2">
        <v>1416.41</v>
      </c>
    </row>
    <row r="26" spans="1:2" x14ac:dyDescent="0.3">
      <c r="A26" s="18">
        <v>1988</v>
      </c>
      <c r="B26" s="2">
        <v>748</v>
      </c>
    </row>
    <row r="27" spans="1:2" x14ac:dyDescent="0.3">
      <c r="A27" s="18">
        <v>1989</v>
      </c>
      <c r="B27" s="2">
        <v>738.22</v>
      </c>
    </row>
    <row r="28" spans="1:2" x14ac:dyDescent="0.3">
      <c r="A28" s="18">
        <v>1990</v>
      </c>
      <c r="B28" s="2">
        <v>1275.96</v>
      </c>
    </row>
    <row r="29" spans="1:2" x14ac:dyDescent="0.3">
      <c r="A29" s="18">
        <v>1991</v>
      </c>
      <c r="B29" s="2">
        <v>545.49</v>
      </c>
    </row>
    <row r="30" spans="1:2" x14ac:dyDescent="0.3">
      <c r="A30" s="18">
        <v>1992</v>
      </c>
      <c r="B30" s="2">
        <v>1221.24</v>
      </c>
    </row>
    <row r="31" spans="1:2" x14ac:dyDescent="0.3">
      <c r="A31" s="18">
        <v>1993</v>
      </c>
      <c r="B31" s="2">
        <v>1022.18</v>
      </c>
    </row>
    <row r="32" spans="1:2" x14ac:dyDescent="0.3">
      <c r="A32" s="18">
        <v>1994</v>
      </c>
      <c r="B32" s="2">
        <v>1275.7</v>
      </c>
    </row>
    <row r="33" spans="1:2" x14ac:dyDescent="0.3">
      <c r="A33" s="18">
        <v>1995</v>
      </c>
      <c r="B33" s="2">
        <v>788.23</v>
      </c>
    </row>
    <row r="34" spans="1:2" x14ac:dyDescent="0.3">
      <c r="A34" s="18">
        <v>1996</v>
      </c>
      <c r="B34" s="2">
        <v>637.16999999999996</v>
      </c>
    </row>
    <row r="35" spans="1:2" x14ac:dyDescent="0.3">
      <c r="A35" s="18">
        <v>1997</v>
      </c>
      <c r="B35" s="2">
        <v>1060.69</v>
      </c>
    </row>
    <row r="36" spans="1:2" x14ac:dyDescent="0.3">
      <c r="A36" s="18">
        <v>1998</v>
      </c>
      <c r="B36" s="2">
        <v>1754.63</v>
      </c>
    </row>
    <row r="37" spans="1:2" x14ac:dyDescent="0.3">
      <c r="A37" s="18">
        <v>1999</v>
      </c>
      <c r="B37" s="2">
        <v>757.1</v>
      </c>
    </row>
    <row r="38" spans="1:2" x14ac:dyDescent="0.3">
      <c r="A38" s="18">
        <v>2000</v>
      </c>
      <c r="B38" s="2">
        <v>915.91</v>
      </c>
    </row>
    <row r="39" spans="1:2" x14ac:dyDescent="0.3">
      <c r="A39" s="18">
        <v>2001</v>
      </c>
      <c r="B39" s="2">
        <v>1198.33</v>
      </c>
    </row>
    <row r="40" spans="1:2" x14ac:dyDescent="0.3">
      <c r="A40" s="18">
        <v>2002</v>
      </c>
      <c r="B40" s="2">
        <v>1815.28</v>
      </c>
    </row>
    <row r="41" spans="1:2" x14ac:dyDescent="0.3">
      <c r="A41" s="18">
        <v>2003</v>
      </c>
      <c r="B41" s="2">
        <v>1153.73</v>
      </c>
    </row>
    <row r="42" spans="1:2" x14ac:dyDescent="0.3">
      <c r="A42" s="18">
        <v>2004</v>
      </c>
      <c r="B42" s="2">
        <v>504.48</v>
      </c>
    </row>
    <row r="43" spans="1:2" x14ac:dyDescent="0.3">
      <c r="A43" s="18">
        <v>2005</v>
      </c>
      <c r="B43" s="2">
        <v>784.67</v>
      </c>
    </row>
    <row r="44" spans="1:2" x14ac:dyDescent="0.3">
      <c r="A44" s="18">
        <v>2006</v>
      </c>
      <c r="B44" s="2">
        <v>476.38</v>
      </c>
    </row>
    <row r="45" spans="1:2" x14ac:dyDescent="0.3">
      <c r="A45" s="18">
        <v>2007</v>
      </c>
      <c r="B45" s="2">
        <v>820.56</v>
      </c>
    </row>
    <row r="46" spans="1:2" x14ac:dyDescent="0.3">
      <c r="A46" s="18">
        <v>2008</v>
      </c>
      <c r="B46" s="2">
        <v>786.56</v>
      </c>
    </row>
    <row r="47" spans="1:2" x14ac:dyDescent="0.3">
      <c r="A47" s="18">
        <v>2010</v>
      </c>
      <c r="B47" s="2">
        <v>1077.24</v>
      </c>
    </row>
    <row r="48" spans="1:2" x14ac:dyDescent="0.3">
      <c r="A48" s="18">
        <v>2011</v>
      </c>
      <c r="B48" s="2">
        <v>739.14</v>
      </c>
    </row>
    <row r="49" spans="1:2" x14ac:dyDescent="0.3">
      <c r="A49" s="18">
        <v>2012</v>
      </c>
      <c r="B49" s="2">
        <v>440.95</v>
      </c>
    </row>
    <row r="50" spans="1:2" x14ac:dyDescent="0.3">
      <c r="A50" s="18">
        <v>2013</v>
      </c>
      <c r="B50" s="2">
        <v>846.46</v>
      </c>
    </row>
    <row r="51" spans="1:2" x14ac:dyDescent="0.3">
      <c r="A51" s="18">
        <v>2014</v>
      </c>
      <c r="B51" s="2">
        <v>1223.78</v>
      </c>
    </row>
    <row r="52" spans="1:2" x14ac:dyDescent="0.3">
      <c r="A52" s="18">
        <v>2015</v>
      </c>
      <c r="B52" s="2">
        <v>1429.35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1965</v>
      </c>
      <c r="B2" s="2">
        <v>807.91</v>
      </c>
    </row>
    <row r="3" spans="1:2" x14ac:dyDescent="0.3">
      <c r="A3" s="18">
        <v>1966</v>
      </c>
      <c r="B3" s="2">
        <v>1494.67</v>
      </c>
    </row>
    <row r="4" spans="1:2" x14ac:dyDescent="0.3">
      <c r="A4" s="18">
        <v>1967</v>
      </c>
      <c r="B4" s="2">
        <v>767.25</v>
      </c>
    </row>
    <row r="5" spans="1:2" x14ac:dyDescent="0.3">
      <c r="A5" s="18">
        <v>1968</v>
      </c>
      <c r="B5" s="2">
        <v>241.11</v>
      </c>
    </row>
    <row r="6" spans="1:2" x14ac:dyDescent="0.3">
      <c r="A6" s="18">
        <v>1969</v>
      </c>
      <c r="B6" s="2">
        <v>502.24</v>
      </c>
    </row>
    <row r="7" spans="1:2" x14ac:dyDescent="0.3">
      <c r="A7" s="18">
        <v>1970</v>
      </c>
      <c r="B7" s="2">
        <v>547.19000000000005</v>
      </c>
    </row>
    <row r="8" spans="1:2" x14ac:dyDescent="0.3">
      <c r="A8" s="18">
        <v>1971</v>
      </c>
      <c r="B8" s="2">
        <v>592.38</v>
      </c>
    </row>
    <row r="9" spans="1:2" x14ac:dyDescent="0.3">
      <c r="A9" s="18">
        <v>1972</v>
      </c>
      <c r="B9" s="2">
        <v>1435.9</v>
      </c>
    </row>
    <row r="10" spans="1:2" x14ac:dyDescent="0.3">
      <c r="A10" s="18">
        <v>1973</v>
      </c>
      <c r="B10" s="2">
        <v>1111.1400000000001</v>
      </c>
    </row>
    <row r="11" spans="1:2" x14ac:dyDescent="0.3">
      <c r="A11" s="18">
        <v>1974</v>
      </c>
      <c r="B11" s="2">
        <v>595.79</v>
      </c>
    </row>
    <row r="12" spans="1:2" x14ac:dyDescent="0.3">
      <c r="A12" s="18">
        <v>1975</v>
      </c>
      <c r="B12" s="2">
        <v>798.75</v>
      </c>
    </row>
    <row r="13" spans="1:2" x14ac:dyDescent="0.3">
      <c r="A13" s="18">
        <v>1976</v>
      </c>
      <c r="B13" s="2">
        <v>737.15</v>
      </c>
    </row>
    <row r="14" spans="1:2" x14ac:dyDescent="0.3">
      <c r="A14" s="18">
        <v>1977</v>
      </c>
      <c r="B14" s="2">
        <v>987.87</v>
      </c>
    </row>
    <row r="15" spans="1:2" x14ac:dyDescent="0.3">
      <c r="A15" s="18">
        <v>1978</v>
      </c>
      <c r="B15" s="2">
        <v>422.32</v>
      </c>
    </row>
    <row r="16" spans="1:2" x14ac:dyDescent="0.3">
      <c r="A16" s="18">
        <v>1979</v>
      </c>
      <c r="B16" s="2">
        <v>884.22</v>
      </c>
    </row>
    <row r="17" spans="1:2" x14ac:dyDescent="0.3">
      <c r="A17" s="18">
        <v>1980</v>
      </c>
      <c r="B17" s="2">
        <v>549.07000000000005</v>
      </c>
    </row>
    <row r="18" spans="1:2" x14ac:dyDescent="0.3">
      <c r="A18" s="18">
        <v>1981</v>
      </c>
      <c r="B18" s="2">
        <v>468.63</v>
      </c>
    </row>
    <row r="19" spans="1:2" x14ac:dyDescent="0.3">
      <c r="A19" s="18">
        <v>1982</v>
      </c>
      <c r="B19" s="2">
        <v>1277.3</v>
      </c>
    </row>
    <row r="20" spans="1:2" x14ac:dyDescent="0.3">
      <c r="A20" s="18">
        <v>1983</v>
      </c>
      <c r="B20" s="2">
        <v>1322.05</v>
      </c>
    </row>
    <row r="21" spans="1:2" x14ac:dyDescent="0.3">
      <c r="A21" s="18">
        <v>1984</v>
      </c>
      <c r="B21" s="2">
        <v>1439.22</v>
      </c>
    </row>
    <row r="22" spans="1:2" x14ac:dyDescent="0.3">
      <c r="A22" s="18">
        <v>1985</v>
      </c>
      <c r="B22" s="2">
        <v>1094.6199999999999</v>
      </c>
    </row>
    <row r="23" spans="1:2" x14ac:dyDescent="0.3">
      <c r="A23" s="18">
        <v>1986</v>
      </c>
      <c r="B23" s="2">
        <v>1181.27</v>
      </c>
    </row>
    <row r="24" spans="1:2" x14ac:dyDescent="0.3">
      <c r="A24" s="18">
        <v>1987</v>
      </c>
      <c r="B24" s="2">
        <v>1416.41</v>
      </c>
    </row>
    <row r="25" spans="1:2" x14ac:dyDescent="0.3">
      <c r="A25" s="18">
        <v>1988</v>
      </c>
      <c r="B25" s="2">
        <v>748</v>
      </c>
    </row>
    <row r="26" spans="1:2" x14ac:dyDescent="0.3">
      <c r="A26" s="18">
        <v>1989</v>
      </c>
      <c r="B26" s="2">
        <v>738.22</v>
      </c>
    </row>
    <row r="27" spans="1:2" x14ac:dyDescent="0.3">
      <c r="A27" s="18">
        <v>1990</v>
      </c>
      <c r="B27" s="2">
        <v>1275.96</v>
      </c>
    </row>
    <row r="28" spans="1:2" x14ac:dyDescent="0.3">
      <c r="A28" s="18">
        <v>1991</v>
      </c>
      <c r="B28" s="2">
        <v>545.49</v>
      </c>
    </row>
    <row r="29" spans="1:2" x14ac:dyDescent="0.3">
      <c r="A29" s="18">
        <v>1992</v>
      </c>
      <c r="B29" s="2">
        <v>1221.24</v>
      </c>
    </row>
    <row r="30" spans="1:2" x14ac:dyDescent="0.3">
      <c r="A30" s="18">
        <v>1993</v>
      </c>
      <c r="B30" s="2">
        <v>1022.18</v>
      </c>
    </row>
    <row r="31" spans="1:2" x14ac:dyDescent="0.3">
      <c r="A31" s="18">
        <v>1994</v>
      </c>
      <c r="B31" s="2">
        <v>1275.7</v>
      </c>
    </row>
    <row r="32" spans="1:2" x14ac:dyDescent="0.3">
      <c r="A32" s="18">
        <v>1995</v>
      </c>
      <c r="B32" s="2">
        <v>788.23</v>
      </c>
    </row>
    <row r="33" spans="1:2" x14ac:dyDescent="0.3">
      <c r="A33" s="18">
        <v>1996</v>
      </c>
      <c r="B33" s="2">
        <v>637.16999999999996</v>
      </c>
    </row>
    <row r="34" spans="1:2" x14ac:dyDescent="0.3">
      <c r="A34" s="18">
        <v>1997</v>
      </c>
      <c r="B34" s="2">
        <v>1060.69</v>
      </c>
    </row>
    <row r="35" spans="1:2" x14ac:dyDescent="0.3">
      <c r="A35" s="18">
        <v>1998</v>
      </c>
      <c r="B35" s="2">
        <v>1754.63</v>
      </c>
    </row>
    <row r="36" spans="1:2" x14ac:dyDescent="0.3">
      <c r="A36" s="18">
        <v>1999</v>
      </c>
      <c r="B36" s="2">
        <v>757.1</v>
      </c>
    </row>
    <row r="37" spans="1:2" x14ac:dyDescent="0.3">
      <c r="A37" s="18">
        <v>2000</v>
      </c>
      <c r="B37" s="2">
        <v>915.91</v>
      </c>
    </row>
    <row r="38" spans="1:2" x14ac:dyDescent="0.3">
      <c r="A38" s="18">
        <v>2001</v>
      </c>
      <c r="B38" s="2">
        <v>1198.33</v>
      </c>
    </row>
    <row r="39" spans="1:2" x14ac:dyDescent="0.3">
      <c r="A39" s="18">
        <v>2002</v>
      </c>
      <c r="B39" s="2">
        <v>1815.28</v>
      </c>
    </row>
    <row r="40" spans="1:2" x14ac:dyDescent="0.3">
      <c r="A40" s="18">
        <v>2003</v>
      </c>
      <c r="B40" s="2">
        <v>1153.73</v>
      </c>
    </row>
    <row r="41" spans="1:2" x14ac:dyDescent="0.3">
      <c r="A41" s="18">
        <v>2004</v>
      </c>
      <c r="B41" s="2">
        <v>504.48</v>
      </c>
    </row>
    <row r="42" spans="1:2" x14ac:dyDescent="0.3">
      <c r="A42" s="18">
        <v>2005</v>
      </c>
      <c r="B42" s="2">
        <v>784.67</v>
      </c>
    </row>
    <row r="43" spans="1:2" x14ac:dyDescent="0.3">
      <c r="A43" s="18">
        <v>2006</v>
      </c>
      <c r="B43" s="2">
        <v>476.38</v>
      </c>
    </row>
    <row r="44" spans="1:2" x14ac:dyDescent="0.3">
      <c r="A44" s="18">
        <v>2007</v>
      </c>
      <c r="B44" s="2">
        <v>820.56</v>
      </c>
    </row>
    <row r="45" spans="1:2" x14ac:dyDescent="0.3">
      <c r="A45" s="18">
        <v>2008</v>
      </c>
      <c r="B45" s="2">
        <v>786.56</v>
      </c>
    </row>
    <row r="46" spans="1:2" x14ac:dyDescent="0.3">
      <c r="A46" s="18">
        <v>2010</v>
      </c>
      <c r="B46" s="2">
        <v>1077.24</v>
      </c>
    </row>
    <row r="47" spans="1:2" x14ac:dyDescent="0.3">
      <c r="A47" s="18">
        <v>2011</v>
      </c>
      <c r="B47" s="2">
        <v>739.14</v>
      </c>
    </row>
    <row r="48" spans="1:2" x14ac:dyDescent="0.3">
      <c r="A48" s="18">
        <v>2012</v>
      </c>
      <c r="B48" s="2">
        <v>440.95</v>
      </c>
    </row>
    <row r="49" spans="1:2" x14ac:dyDescent="0.3">
      <c r="A49" s="18">
        <v>2013</v>
      </c>
      <c r="B49" s="2">
        <v>846.46</v>
      </c>
    </row>
    <row r="50" spans="1:2" x14ac:dyDescent="0.3">
      <c r="A50" s="18">
        <v>2014</v>
      </c>
      <c r="B50" s="2">
        <v>1223.78</v>
      </c>
    </row>
    <row r="51" spans="1:2" x14ac:dyDescent="0.3">
      <c r="A51" s="18">
        <v>2015</v>
      </c>
      <c r="B51" s="2">
        <v>1429.35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800"/>
  </sheetPr>
  <dimension ref="B1:J55"/>
  <sheetViews>
    <sheetView topLeftCell="A37" zoomScaleNormal="100" workbookViewId="0"/>
  </sheetViews>
  <sheetFormatPr defaultRowHeight="14.4" x14ac:dyDescent="0.3"/>
  <cols>
    <col min="1" max="1" width="4.88671875" customWidth="1"/>
    <col min="2" max="2" width="9" customWidth="1"/>
    <col min="3" max="3" width="9.44140625" bestFit="1" customWidth="1"/>
  </cols>
  <sheetData>
    <row r="1" spans="2:9" x14ac:dyDescent="0.3">
      <c r="B1" t="s">
        <v>34</v>
      </c>
    </row>
    <row r="2" spans="2:9" x14ac:dyDescent="0.3">
      <c r="B2" t="s">
        <v>31</v>
      </c>
    </row>
    <row r="3" spans="2:9" x14ac:dyDescent="0.3">
      <c r="B3" t="s">
        <v>32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50</v>
      </c>
      <c r="D13" s="7">
        <v>0</v>
      </c>
      <c r="E13" s="7">
        <v>50</v>
      </c>
      <c r="F13" s="8">
        <v>241.11</v>
      </c>
      <c r="G13" s="8">
        <v>1815.28</v>
      </c>
      <c r="H13" s="8">
        <v>934.23779999999999</v>
      </c>
      <c r="I13" s="8">
        <v>366.54482569814246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8.7346938775510211E-2</v>
      </c>
    </row>
    <row r="19" spans="2:10" x14ac:dyDescent="0.3">
      <c r="B19" s="3" t="s">
        <v>18</v>
      </c>
      <c r="C19" s="12">
        <v>107</v>
      </c>
    </row>
    <row r="20" spans="2:10" x14ac:dyDescent="0.3">
      <c r="B20" s="3" t="s">
        <v>19</v>
      </c>
      <c r="C20" s="12">
        <v>14291.666666666666</v>
      </c>
    </row>
    <row r="21" spans="2:10" x14ac:dyDescent="0.3">
      <c r="B21" s="3" t="s">
        <v>20</v>
      </c>
      <c r="C21" s="12">
        <v>0.37525394303271797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22</v>
      </c>
    </row>
    <row r="25" spans="2:10" x14ac:dyDescent="0.3">
      <c r="B25" s="14" t="s">
        <v>23</v>
      </c>
    </row>
    <row r="26" spans="2:10" x14ac:dyDescent="0.3">
      <c r="B26" s="14" t="s">
        <v>24</v>
      </c>
    </row>
    <row r="27" spans="2:10" x14ac:dyDescent="0.3">
      <c r="B27" s="14" t="s">
        <v>25</v>
      </c>
    </row>
    <row r="28" spans="2:10" ht="15" customHeight="1" x14ac:dyDescent="0.3">
      <c r="B28" s="29" t="s">
        <v>30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33</v>
      </c>
    </row>
    <row r="33" spans="2:5" x14ac:dyDescent="0.3">
      <c r="B33" s="14" t="s">
        <v>26</v>
      </c>
    </row>
    <row r="35" spans="2:5" x14ac:dyDescent="0.3">
      <c r="B35" s="14" t="s">
        <v>27</v>
      </c>
      <c r="D35" s="15">
        <v>3.283888888888896</v>
      </c>
    </row>
    <row r="36" spans="2:5" x14ac:dyDescent="0.3">
      <c r="B36" s="14" t="s">
        <v>28</v>
      </c>
      <c r="D36" s="16">
        <v>1.3067756756756748</v>
      </c>
      <c r="E36" s="17">
        <v>5.7880616174582773</v>
      </c>
    </row>
    <row r="55" spans="7:7" x14ac:dyDescent="0.3">
      <c r="G55" t="s">
        <v>29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Mann-Kendall trend tests_HID</vt:lpstr>
      <vt:lpstr>Mann-Kendall trend tests1_HID</vt:lpstr>
      <vt:lpstr>Mann-Kendall trend tests_HID1</vt:lpstr>
      <vt:lpstr>Mann-Kendall trend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2016-10-15T03:01:34Z</dcterms:created>
  <dcterms:modified xsi:type="dcterms:W3CDTF">2018-05-31T21:26:49Z</dcterms:modified>
</cp:coreProperties>
</file>