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98D9E7C2-C533-49BA-BDC6-B1E18AA14748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3_HID" sheetId="9" state="hidden" r:id="rId5"/>
    <sheet name="Mann-Kendall trend tests3" sheetId="8" r:id="rId6"/>
  </sheets>
  <externalReferences>
    <externalReference r:id="rId7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</calcChain>
</file>

<file path=xl/sharedStrings.xml><?xml version="1.0" encoding="utf-8"?>
<sst xmlns="http://schemas.openxmlformats.org/spreadsheetml/2006/main" count="49" uniqueCount="41">
  <si>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</si>
  <si>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</si>
  <si>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</si>
  <si>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</si>
  <si>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</si>
  <si>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</si>
  <si>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</si>
  <si>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</si>
  <si>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</si>
  <si>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</si>
  <si>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</si>
  <si>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</si>
  <si>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</si>
  <si>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</si>
  <si>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</si>
  <si>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</si>
  <si>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</si>
  <si>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</si>
  <si>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</si>
  <si>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</si>
  <si>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</si>
  <si>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</si>
  <si>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</si>
  <si>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</si>
  <si>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</si>
  <si>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</si>
  <si>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The continuity correction has been applied.</t>
  </si>
  <si>
    <t>Sen's slope:</t>
  </si>
  <si>
    <t>Confidence interval:</t>
  </si>
  <si>
    <t xml:space="preserve"> </t>
  </si>
  <si>
    <t>Time series: Workbook = 86160000_MK.xlsx / Sheet = Plan1 / Range = Plan1!$E$1:$E$54 / 53 rows and 1 column</t>
  </si>
  <si>
    <t>Date data: Workbook = 86160000_MK.xlsx / Sheet = Plan1 / Range = Plan1!$B$1:$B$54 / 53 rows and 1 column</t>
  </si>
  <si>
    <t>As the computed p-value is greater than the significance level alpha=0.05, one cannot reject the null hypothesis H0.</t>
  </si>
  <si>
    <t>The risk to reject the null hypothesis H0 while it is true is 7.64%.</t>
  </si>
  <si>
    <r>
      <t>XLSTAT 2016.06.36438  - Mann-Kendall trend tests - Start time: 2016-10-29 at 7:38:06 PM / End time: 2016-10-29 at 7:38:06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</si>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</sst>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tests3_HID'!$A$2:$A$54</c:f>
              <c:numCache>
                <c:formatCode>General</c:formatCode>
                <c:ptCount val="53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</c:numCache>
            </c:numRef>
          </c:xVal>
          <c:yVal>
            <c:numRef>
              <c:f>'Mann-Kendall trend tests3_HID'!$B$2:$B$54</c:f>
              <c:numCache>
                <c:formatCode>0</c:formatCode>
                <c:ptCount val="53"/>
                <c:pt idx="0">
                  <c:v>32.29</c:v>
                </c:pt>
                <c:pt idx="1">
                  <c:v>12.29</c:v>
                </c:pt>
                <c:pt idx="2">
                  <c:v>25.8</c:v>
                </c:pt>
                <c:pt idx="3">
                  <c:v>33.159999999999997</c:v>
                </c:pt>
                <c:pt idx="4">
                  <c:v>29.94</c:v>
                </c:pt>
                <c:pt idx="5">
                  <c:v>9.81</c:v>
                </c:pt>
                <c:pt idx="6">
                  <c:v>17.239999999999998</c:v>
                </c:pt>
                <c:pt idx="7">
                  <c:v>22.22</c:v>
                </c:pt>
                <c:pt idx="8">
                  <c:v>23.12</c:v>
                </c:pt>
                <c:pt idx="9">
                  <c:v>38.06</c:v>
                </c:pt>
                <c:pt idx="10">
                  <c:v>32.32</c:v>
                </c:pt>
                <c:pt idx="11">
                  <c:v>17.28</c:v>
                </c:pt>
                <c:pt idx="12">
                  <c:v>25.85</c:v>
                </c:pt>
                <c:pt idx="13">
                  <c:v>30.16</c:v>
                </c:pt>
                <c:pt idx="14">
                  <c:v>31.8</c:v>
                </c:pt>
                <c:pt idx="15">
                  <c:v>14.02</c:v>
                </c:pt>
                <c:pt idx="16">
                  <c:v>18.010000000000002</c:v>
                </c:pt>
                <c:pt idx="17">
                  <c:v>28.55</c:v>
                </c:pt>
                <c:pt idx="18">
                  <c:v>20.77</c:v>
                </c:pt>
                <c:pt idx="19">
                  <c:v>23.21</c:v>
                </c:pt>
                <c:pt idx="20">
                  <c:v>46.18</c:v>
                </c:pt>
                <c:pt idx="21">
                  <c:v>33.99</c:v>
                </c:pt>
                <c:pt idx="22">
                  <c:v>22.76</c:v>
                </c:pt>
                <c:pt idx="23">
                  <c:v>20.46</c:v>
                </c:pt>
                <c:pt idx="24">
                  <c:v>38.08</c:v>
                </c:pt>
                <c:pt idx="25">
                  <c:v>24.66</c:v>
                </c:pt>
                <c:pt idx="26">
                  <c:v>22.9</c:v>
                </c:pt>
                <c:pt idx="27">
                  <c:v>35.07</c:v>
                </c:pt>
                <c:pt idx="28">
                  <c:v>13.97</c:v>
                </c:pt>
                <c:pt idx="29">
                  <c:v>32.18</c:v>
                </c:pt>
                <c:pt idx="30">
                  <c:v>28.72</c:v>
                </c:pt>
                <c:pt idx="31">
                  <c:v>31.24</c:v>
                </c:pt>
                <c:pt idx="32">
                  <c:v>20.010000000000002</c:v>
                </c:pt>
                <c:pt idx="33">
                  <c:v>28.98</c:v>
                </c:pt>
                <c:pt idx="34">
                  <c:v>39.880000000000003</c:v>
                </c:pt>
                <c:pt idx="35">
                  <c:v>35.299999999999997</c:v>
                </c:pt>
                <c:pt idx="36">
                  <c:v>19.809999999999999</c:v>
                </c:pt>
                <c:pt idx="37">
                  <c:v>33.78</c:v>
                </c:pt>
                <c:pt idx="38">
                  <c:v>42.31</c:v>
                </c:pt>
                <c:pt idx="39">
                  <c:v>46.12</c:v>
                </c:pt>
                <c:pt idx="40">
                  <c:v>23.51</c:v>
                </c:pt>
                <c:pt idx="41">
                  <c:v>17.34</c:v>
                </c:pt>
                <c:pt idx="42">
                  <c:v>29.39</c:v>
                </c:pt>
                <c:pt idx="43">
                  <c:v>13.58</c:v>
                </c:pt>
                <c:pt idx="44">
                  <c:v>38.03</c:v>
                </c:pt>
                <c:pt idx="45">
                  <c:v>24.74</c:v>
                </c:pt>
                <c:pt idx="46">
                  <c:v>35.04</c:v>
                </c:pt>
                <c:pt idx="47">
                  <c:v>28.39</c:v>
                </c:pt>
                <c:pt idx="48">
                  <c:v>41.15</c:v>
                </c:pt>
                <c:pt idx="49">
                  <c:v>16.760000000000002</c:v>
                </c:pt>
                <c:pt idx="50">
                  <c:v>28.8</c:v>
                </c:pt>
                <c:pt idx="51">
                  <c:v>30.31</c:v>
                </c:pt>
                <c:pt idx="52">
                  <c:v>45.96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6B5-91A4-8A820E00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12192"/>
        <c:axId val="155959680"/>
      </c:scatterChart>
      <c:valAx>
        <c:axId val="25591219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55959680"/>
        <c:crosses val="autoZero"/>
        <c:crossBetween val="midCat"/>
      </c:valAx>
      <c:valAx>
        <c:axId val="155959680"/>
        <c:scaling>
          <c:orientation val="minMax"/>
          <c:max val="50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59121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4018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RefEditT,RefEdit0,Plan1!$E$1:$E$54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RefEditDate,RefEdit0,Plan1!$B$1:$B$54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4097" name="BT14018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C49" zoomScale="70" zoomScaleNormal="70" workbookViewId="0">
      <selection activeCell="G56" sqref="G56:M70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20.66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380</v>
      </c>
      <c r="B2">
        <v>1963</v>
      </c>
      <c r="C2" s="19">
        <v>23301</v>
      </c>
      <c r="D2">
        <v>624</v>
      </c>
      <c r="E2" s="18">
        <f>C2-DATE(YEAR(C2),1,0)</f>
        <v>290</v>
      </c>
      <c r="F2">
        <f>DATE(YEAR(C2)+1,1,1)-DATE(YEAR(C2),1,1)</f>
        <v>365</v>
      </c>
      <c r="G2">
        <f>E2*(2*PI()/F2)</f>
        <v>4.9921198331015884</v>
      </c>
      <c r="H2">
        <f>COS(G2)</f>
        <v>0.276096973097468</v>
      </c>
      <c r="I2">
        <f>SIN(G2)</f>
        <v>-0.96112978387230097</v>
      </c>
    </row>
    <row r="3" spans="1:9" x14ac:dyDescent="0.3">
      <c r="A3">
        <v>392</v>
      </c>
      <c r="B3">
        <v>1964</v>
      </c>
      <c r="C3" s="19">
        <v>23622</v>
      </c>
      <c r="D3">
        <v>239</v>
      </c>
      <c r="E3" s="18">
        <f t="shared" ref="E3:E47" si="0">C3-DATE(YEAR(C3),1,0)</f>
        <v>246</v>
      </c>
      <c r="F3">
        <f t="shared" ref="F3:F47" si="1">DATE(YEAR(C3)+1,1,1)-DATE(YEAR(C3),1,1)</f>
        <v>366</v>
      </c>
      <c r="G3">
        <f t="shared" ref="G3:G47" si="2">E3*(2*PI()/F3)</f>
        <v>4.2231245507272632</v>
      </c>
      <c r="H3">
        <f t="shared" ref="H3:H47" si="3">COS(G3)</f>
        <v>-0.4699767430273199</v>
      </c>
      <c r="I3">
        <f t="shared" ref="I3:I47" si="4">SIN(G3)</f>
        <v>-0.88267879832554752</v>
      </c>
    </row>
    <row r="4" spans="1:9" x14ac:dyDescent="0.3">
      <c r="A4">
        <v>404</v>
      </c>
      <c r="B4">
        <v>1965</v>
      </c>
      <c r="C4" s="19">
        <v>23972</v>
      </c>
      <c r="D4">
        <v>908</v>
      </c>
      <c r="E4" s="18">
        <f t="shared" si="0"/>
        <v>230</v>
      </c>
      <c r="F4">
        <f t="shared" si="1"/>
        <v>365</v>
      </c>
      <c r="G4">
        <f t="shared" si="2"/>
        <v>3.9592674538391912</v>
      </c>
      <c r="H4">
        <f t="shared" si="3"/>
        <v>-0.68391942162461072</v>
      </c>
      <c r="I4">
        <f t="shared" si="4"/>
        <v>-0.72955755408648737</v>
      </c>
    </row>
    <row r="5" spans="1:9" x14ac:dyDescent="0.3">
      <c r="A5">
        <v>416</v>
      </c>
      <c r="B5">
        <v>1966</v>
      </c>
      <c r="C5" s="19">
        <v>24363</v>
      </c>
      <c r="D5">
        <v>411</v>
      </c>
      <c r="E5" s="18">
        <f t="shared" si="0"/>
        <v>256</v>
      </c>
      <c r="F5">
        <f t="shared" si="1"/>
        <v>365</v>
      </c>
      <c r="G5">
        <f t="shared" si="2"/>
        <v>4.4068368181862301</v>
      </c>
      <c r="H5">
        <f t="shared" si="3"/>
        <v>-0.30081980763566801</v>
      </c>
      <c r="I5">
        <f t="shared" si="4"/>
        <v>-0.95368099663044548</v>
      </c>
    </row>
    <row r="6" spans="1:9" x14ac:dyDescent="0.3">
      <c r="A6">
        <v>428</v>
      </c>
      <c r="B6">
        <v>1967</v>
      </c>
      <c r="C6" s="19">
        <v>24735</v>
      </c>
      <c r="D6">
        <v>916</v>
      </c>
      <c r="E6" s="18">
        <f t="shared" si="0"/>
        <v>263</v>
      </c>
      <c r="F6">
        <f t="shared" si="1"/>
        <v>365</v>
      </c>
      <c r="G6">
        <f t="shared" si="2"/>
        <v>4.5273362624335096</v>
      </c>
      <c r="H6">
        <f t="shared" si="3"/>
        <v>-0.18399835165768075</v>
      </c>
      <c r="I6">
        <f t="shared" si="4"/>
        <v>-0.98292655197998213</v>
      </c>
    </row>
    <row r="7" spans="1:9" x14ac:dyDescent="0.3">
      <c r="A7">
        <v>440</v>
      </c>
      <c r="B7">
        <v>1968</v>
      </c>
      <c r="C7" s="19">
        <v>25028</v>
      </c>
      <c r="D7">
        <v>152</v>
      </c>
      <c r="E7" s="18">
        <f t="shared" si="0"/>
        <v>191</v>
      </c>
      <c r="F7">
        <f t="shared" si="1"/>
        <v>366</v>
      </c>
      <c r="G7">
        <f t="shared" si="2"/>
        <v>3.2789300373532813</v>
      </c>
      <c r="H7">
        <f t="shared" si="3"/>
        <v>-0.99058403545779705</v>
      </c>
      <c r="I7">
        <f t="shared" si="4"/>
        <v>-0.13690605792347504</v>
      </c>
    </row>
    <row r="8" spans="1:9" x14ac:dyDescent="0.3">
      <c r="A8">
        <v>452</v>
      </c>
      <c r="B8">
        <v>1969</v>
      </c>
      <c r="C8" s="19">
        <v>25252</v>
      </c>
      <c r="D8">
        <v>165</v>
      </c>
      <c r="E8" s="18">
        <f t="shared" si="0"/>
        <v>49</v>
      </c>
      <c r="F8">
        <f t="shared" si="1"/>
        <v>365</v>
      </c>
      <c r="G8">
        <f t="shared" si="2"/>
        <v>0.84349610973095812</v>
      </c>
      <c r="H8">
        <f t="shared" si="3"/>
        <v>0.6648553979642865</v>
      </c>
      <c r="I8">
        <f t="shared" si="4"/>
        <v>0.74697208769655521</v>
      </c>
    </row>
    <row r="9" spans="1:9" x14ac:dyDescent="0.3">
      <c r="A9">
        <v>464</v>
      </c>
      <c r="B9">
        <v>1970</v>
      </c>
      <c r="C9" s="19">
        <v>25741</v>
      </c>
      <c r="D9">
        <v>376</v>
      </c>
      <c r="E9" s="18">
        <f t="shared" si="0"/>
        <v>173</v>
      </c>
      <c r="F9">
        <f t="shared" si="1"/>
        <v>365</v>
      </c>
      <c r="G9">
        <f t="shared" si="2"/>
        <v>2.9780576935399132</v>
      </c>
      <c r="H9">
        <f t="shared" si="3"/>
        <v>-0.98665793289165704</v>
      </c>
      <c r="I9">
        <f t="shared" si="4"/>
        <v>0.16280701293851715</v>
      </c>
    </row>
    <row r="10" spans="1:9" x14ac:dyDescent="0.3">
      <c r="A10">
        <v>475</v>
      </c>
      <c r="B10">
        <v>1971</v>
      </c>
      <c r="C10" s="19">
        <v>26154</v>
      </c>
      <c r="D10">
        <v>296</v>
      </c>
      <c r="E10" s="18">
        <f t="shared" si="0"/>
        <v>221</v>
      </c>
      <c r="F10">
        <f t="shared" si="1"/>
        <v>365</v>
      </c>
      <c r="G10">
        <f t="shared" si="2"/>
        <v>3.8043395969498315</v>
      </c>
      <c r="H10">
        <f t="shared" si="3"/>
        <v>-0.78830505583052568</v>
      </c>
      <c r="I10">
        <f t="shared" si="4"/>
        <v>-0.61528459996332741</v>
      </c>
    </row>
    <row r="11" spans="1:9" x14ac:dyDescent="0.3">
      <c r="A11">
        <v>487</v>
      </c>
      <c r="B11">
        <v>1972</v>
      </c>
      <c r="C11" s="19">
        <v>26499</v>
      </c>
      <c r="D11">
        <v>594</v>
      </c>
      <c r="E11" s="18">
        <f t="shared" si="0"/>
        <v>201</v>
      </c>
      <c r="F11">
        <f t="shared" si="1"/>
        <v>366</v>
      </c>
      <c r="G11">
        <f t="shared" si="2"/>
        <v>3.4506017670576417</v>
      </c>
      <c r="H11">
        <f t="shared" si="3"/>
        <v>-0.95263538080338261</v>
      </c>
      <c r="I11">
        <f t="shared" si="4"/>
        <v>-0.30411483232751779</v>
      </c>
    </row>
    <row r="12" spans="1:9" x14ac:dyDescent="0.3">
      <c r="A12">
        <v>499</v>
      </c>
      <c r="B12">
        <v>1973</v>
      </c>
      <c r="C12" s="19">
        <v>26925</v>
      </c>
      <c r="D12">
        <v>706</v>
      </c>
      <c r="E12" s="18">
        <f t="shared" si="0"/>
        <v>261</v>
      </c>
      <c r="F12">
        <f t="shared" si="1"/>
        <v>365</v>
      </c>
      <c r="G12">
        <f t="shared" si="2"/>
        <v>4.4929078497914299</v>
      </c>
      <c r="H12">
        <f t="shared" si="3"/>
        <v>-0.21772323039653224</v>
      </c>
      <c r="I12">
        <f t="shared" si="4"/>
        <v>-0.97601055063236819</v>
      </c>
    </row>
    <row r="13" spans="1:9" x14ac:dyDescent="0.3">
      <c r="A13">
        <v>511</v>
      </c>
      <c r="B13">
        <v>1974</v>
      </c>
      <c r="C13" s="19">
        <v>27113</v>
      </c>
      <c r="D13">
        <v>462</v>
      </c>
      <c r="E13" s="18">
        <f t="shared" si="0"/>
        <v>84</v>
      </c>
      <c r="F13">
        <f t="shared" si="1"/>
        <v>365</v>
      </c>
      <c r="G13">
        <f t="shared" si="2"/>
        <v>1.4459933309673567</v>
      </c>
      <c r="H13">
        <f t="shared" si="3"/>
        <v>0.12447926388678937</v>
      </c>
      <c r="I13">
        <f t="shared" si="4"/>
        <v>0.99222220941793227</v>
      </c>
    </row>
    <row r="14" spans="1:9" x14ac:dyDescent="0.3">
      <c r="A14">
        <v>523</v>
      </c>
      <c r="B14">
        <v>1975</v>
      </c>
      <c r="C14" s="19">
        <v>27647</v>
      </c>
      <c r="D14">
        <v>539</v>
      </c>
      <c r="E14" s="18">
        <f t="shared" si="0"/>
        <v>253</v>
      </c>
      <c r="F14">
        <f t="shared" si="1"/>
        <v>365</v>
      </c>
      <c r="G14">
        <f t="shared" si="2"/>
        <v>4.35519419922311</v>
      </c>
      <c r="H14">
        <f t="shared" si="3"/>
        <v>-0.34964745525122909</v>
      </c>
      <c r="I14">
        <f t="shared" si="4"/>
        <v>-0.93688134629543129</v>
      </c>
    </row>
    <row r="15" spans="1:9" x14ac:dyDescent="0.3">
      <c r="A15">
        <v>535</v>
      </c>
      <c r="B15">
        <v>1976</v>
      </c>
      <c r="C15" s="19">
        <v>27981</v>
      </c>
      <c r="D15">
        <v>857</v>
      </c>
      <c r="E15" s="18">
        <f t="shared" si="0"/>
        <v>222</v>
      </c>
      <c r="F15">
        <f t="shared" si="1"/>
        <v>366</v>
      </c>
      <c r="G15">
        <f t="shared" si="2"/>
        <v>3.8111123994367984</v>
      </c>
      <c r="H15">
        <f t="shared" si="3"/>
        <v>-0.78411980657671043</v>
      </c>
      <c r="I15">
        <f t="shared" si="4"/>
        <v>-0.62060948182742282</v>
      </c>
    </row>
    <row r="16" spans="1:9" x14ac:dyDescent="0.3">
      <c r="A16">
        <v>547</v>
      </c>
      <c r="B16">
        <v>1977</v>
      </c>
      <c r="C16" s="19">
        <v>28354</v>
      </c>
      <c r="D16">
        <v>624</v>
      </c>
      <c r="E16" s="18">
        <f t="shared" si="0"/>
        <v>229</v>
      </c>
      <c r="F16">
        <f t="shared" si="1"/>
        <v>365</v>
      </c>
      <c r="G16">
        <f t="shared" si="2"/>
        <v>3.9420532475181513</v>
      </c>
      <c r="H16">
        <f t="shared" si="3"/>
        <v>-0.6963762255968724</v>
      </c>
      <c r="I16">
        <f t="shared" si="4"/>
        <v>-0.71767691367596176</v>
      </c>
    </row>
    <row r="17" spans="1:9" x14ac:dyDescent="0.3">
      <c r="A17">
        <v>559</v>
      </c>
      <c r="B17">
        <v>1978</v>
      </c>
      <c r="C17" s="19">
        <v>28695</v>
      </c>
      <c r="D17">
        <v>212</v>
      </c>
      <c r="E17" s="18">
        <f t="shared" si="0"/>
        <v>205</v>
      </c>
      <c r="F17">
        <f t="shared" si="1"/>
        <v>365</v>
      </c>
      <c r="G17">
        <f t="shared" si="2"/>
        <v>3.5289122958131922</v>
      </c>
      <c r="H17">
        <f t="shared" si="3"/>
        <v>-0.92592477719384991</v>
      </c>
      <c r="I17">
        <f t="shared" si="4"/>
        <v>-0.37770796520396466</v>
      </c>
    </row>
    <row r="18" spans="1:9" x14ac:dyDescent="0.3">
      <c r="A18">
        <v>571</v>
      </c>
      <c r="B18">
        <v>1979</v>
      </c>
      <c r="C18" s="19">
        <v>29203</v>
      </c>
      <c r="D18">
        <v>396</v>
      </c>
      <c r="E18" s="18">
        <f t="shared" si="0"/>
        <v>348</v>
      </c>
      <c r="F18">
        <f t="shared" si="1"/>
        <v>365</v>
      </c>
      <c r="G18">
        <f t="shared" si="2"/>
        <v>5.9905437997219062</v>
      </c>
      <c r="H18">
        <f t="shared" si="3"/>
        <v>0.95748518835503893</v>
      </c>
      <c r="I18">
        <f t="shared" si="4"/>
        <v>-0.28848243288060982</v>
      </c>
    </row>
    <row r="19" spans="1:9" x14ac:dyDescent="0.3">
      <c r="A19">
        <v>583</v>
      </c>
      <c r="B19">
        <v>1980</v>
      </c>
      <c r="C19" s="19">
        <v>29455</v>
      </c>
      <c r="D19">
        <v>734</v>
      </c>
      <c r="E19" s="18">
        <f t="shared" si="0"/>
        <v>235</v>
      </c>
      <c r="F19">
        <f t="shared" si="1"/>
        <v>366</v>
      </c>
      <c r="G19">
        <f t="shared" si="2"/>
        <v>4.0342856480524665</v>
      </c>
      <c r="H19">
        <f t="shared" si="3"/>
        <v>-0.62731709687429404</v>
      </c>
      <c r="I19">
        <f t="shared" si="4"/>
        <v>-0.77876393083476048</v>
      </c>
    </row>
    <row r="20" spans="1:9" x14ac:dyDescent="0.3">
      <c r="A20">
        <v>595</v>
      </c>
      <c r="B20">
        <v>1981</v>
      </c>
      <c r="C20" s="19">
        <v>29852</v>
      </c>
      <c r="D20">
        <v>353</v>
      </c>
      <c r="E20" s="18">
        <f t="shared" si="0"/>
        <v>266</v>
      </c>
      <c r="F20">
        <f t="shared" si="1"/>
        <v>365</v>
      </c>
      <c r="G20">
        <f t="shared" si="2"/>
        <v>4.5789788813966297</v>
      </c>
      <c r="H20">
        <f t="shared" si="3"/>
        <v>-0.13301470653419636</v>
      </c>
      <c r="I20">
        <f t="shared" si="4"/>
        <v>-0.99111406399345459</v>
      </c>
    </row>
    <row r="21" spans="1:9" x14ac:dyDescent="0.3">
      <c r="A21">
        <v>607</v>
      </c>
      <c r="B21">
        <v>1982</v>
      </c>
      <c r="C21" s="19">
        <v>30130</v>
      </c>
      <c r="D21">
        <v>508</v>
      </c>
      <c r="E21" s="18">
        <f t="shared" si="0"/>
        <v>179</v>
      </c>
      <c r="F21">
        <f t="shared" si="1"/>
        <v>365</v>
      </c>
      <c r="G21">
        <f t="shared" si="2"/>
        <v>3.0813429314661529</v>
      </c>
      <c r="H21">
        <f t="shared" si="3"/>
        <v>-0.99818553447185865</v>
      </c>
      <c r="I21">
        <f t="shared" si="4"/>
        <v>6.0213277365793468E-2</v>
      </c>
    </row>
    <row r="22" spans="1:9" x14ac:dyDescent="0.3">
      <c r="A22">
        <v>619</v>
      </c>
      <c r="B22">
        <v>1983</v>
      </c>
      <c r="C22" s="19">
        <v>30503</v>
      </c>
      <c r="D22">
        <v>588</v>
      </c>
      <c r="E22" s="18">
        <f t="shared" si="0"/>
        <v>187</v>
      </c>
      <c r="F22">
        <f t="shared" si="1"/>
        <v>365</v>
      </c>
      <c r="G22">
        <f t="shared" si="2"/>
        <v>3.2190565820344728</v>
      </c>
      <c r="H22">
        <f t="shared" si="3"/>
        <v>-0.99700116992501508</v>
      </c>
      <c r="I22">
        <f t="shared" si="4"/>
        <v>-7.7386479233462771E-2</v>
      </c>
    </row>
    <row r="23" spans="1:9" x14ac:dyDescent="0.3">
      <c r="A23">
        <v>631</v>
      </c>
      <c r="B23">
        <v>1984</v>
      </c>
      <c r="C23" s="19">
        <v>30961</v>
      </c>
      <c r="D23">
        <v>479</v>
      </c>
      <c r="E23" s="18">
        <f t="shared" si="0"/>
        <v>280</v>
      </c>
      <c r="F23">
        <f t="shared" si="1"/>
        <v>366</v>
      </c>
      <c r="G23">
        <f t="shared" si="2"/>
        <v>4.8068084317220876</v>
      </c>
      <c r="H23">
        <f t="shared" si="3"/>
        <v>9.4279221775424055E-2</v>
      </c>
      <c r="I23">
        <f t="shared" si="4"/>
        <v>-0.99554579419603817</v>
      </c>
    </row>
    <row r="24" spans="1:9" x14ac:dyDescent="0.3">
      <c r="A24">
        <v>643</v>
      </c>
      <c r="B24">
        <v>1985</v>
      </c>
      <c r="C24" s="19">
        <v>31271</v>
      </c>
      <c r="D24">
        <v>249</v>
      </c>
      <c r="E24" s="18">
        <f t="shared" si="0"/>
        <v>224</v>
      </c>
      <c r="F24">
        <f t="shared" si="1"/>
        <v>365</v>
      </c>
      <c r="G24">
        <f t="shared" si="2"/>
        <v>3.8559822159129515</v>
      </c>
      <c r="H24">
        <f t="shared" si="3"/>
        <v>-0.75549331407268039</v>
      </c>
      <c r="I24">
        <f t="shared" si="4"/>
        <v>-0.65515635720908505</v>
      </c>
    </row>
    <row r="25" spans="1:9" x14ac:dyDescent="0.3">
      <c r="A25">
        <v>655</v>
      </c>
      <c r="B25">
        <v>1986</v>
      </c>
      <c r="C25" s="19">
        <v>31695</v>
      </c>
      <c r="D25">
        <v>258</v>
      </c>
      <c r="E25" s="18">
        <f t="shared" si="0"/>
        <v>283</v>
      </c>
      <c r="F25">
        <f t="shared" si="1"/>
        <v>365</v>
      </c>
      <c r="G25">
        <f t="shared" si="2"/>
        <v>4.8716203888543088</v>
      </c>
      <c r="H25">
        <f t="shared" si="3"/>
        <v>0.15855938510313386</v>
      </c>
      <c r="I25">
        <f t="shared" si="4"/>
        <v>-0.98734944239398648</v>
      </c>
    </row>
    <row r="26" spans="1:9" x14ac:dyDescent="0.3">
      <c r="A26">
        <v>667</v>
      </c>
      <c r="B26">
        <v>1987</v>
      </c>
      <c r="C26" s="19">
        <v>32001</v>
      </c>
      <c r="D26">
        <v>415</v>
      </c>
      <c r="E26" s="18">
        <f t="shared" si="0"/>
        <v>224</v>
      </c>
      <c r="F26">
        <f t="shared" si="1"/>
        <v>365</v>
      </c>
      <c r="G26">
        <f t="shared" si="2"/>
        <v>3.8559822159129515</v>
      </c>
      <c r="H26">
        <f t="shared" si="3"/>
        <v>-0.75549331407268039</v>
      </c>
      <c r="I26">
        <f t="shared" si="4"/>
        <v>-0.65515635720908505</v>
      </c>
    </row>
    <row r="27" spans="1:9" x14ac:dyDescent="0.3">
      <c r="A27">
        <v>679</v>
      </c>
      <c r="B27">
        <v>1988</v>
      </c>
      <c r="C27" s="19">
        <v>32398</v>
      </c>
      <c r="D27">
        <v>723</v>
      </c>
      <c r="E27" s="18">
        <f t="shared" si="0"/>
        <v>256</v>
      </c>
      <c r="F27">
        <f t="shared" si="1"/>
        <v>366</v>
      </c>
      <c r="G27">
        <f t="shared" si="2"/>
        <v>4.3947962804316232</v>
      </c>
      <c r="H27">
        <f t="shared" si="3"/>
        <v>-0.31228055688579481</v>
      </c>
      <c r="I27">
        <f t="shared" si="4"/>
        <v>-0.94998992299450091</v>
      </c>
    </row>
    <row r="28" spans="1:9" x14ac:dyDescent="0.3">
      <c r="A28">
        <v>691</v>
      </c>
      <c r="B28">
        <v>1989</v>
      </c>
      <c r="C28" s="19">
        <v>32774</v>
      </c>
      <c r="D28">
        <v>451</v>
      </c>
      <c r="E28" s="18">
        <f t="shared" si="0"/>
        <v>266</v>
      </c>
      <c r="F28">
        <f t="shared" si="1"/>
        <v>365</v>
      </c>
      <c r="G28">
        <f t="shared" si="2"/>
        <v>4.5789788813966297</v>
      </c>
      <c r="H28">
        <f t="shared" si="3"/>
        <v>-0.13301470653419636</v>
      </c>
      <c r="I28">
        <f t="shared" si="4"/>
        <v>-0.99111406399345459</v>
      </c>
    </row>
    <row r="29" spans="1:9" x14ac:dyDescent="0.3">
      <c r="A29">
        <v>703</v>
      </c>
      <c r="B29">
        <v>1990</v>
      </c>
      <c r="C29" s="19">
        <v>33158</v>
      </c>
      <c r="D29">
        <v>426</v>
      </c>
      <c r="E29" s="18">
        <f t="shared" si="0"/>
        <v>285</v>
      </c>
      <c r="F29">
        <f t="shared" si="1"/>
        <v>365</v>
      </c>
      <c r="G29">
        <f t="shared" si="2"/>
        <v>4.9060488014963886</v>
      </c>
      <c r="H29">
        <f t="shared" si="3"/>
        <v>0.19245158197082907</v>
      </c>
      <c r="I29">
        <f t="shared" si="4"/>
        <v>-0.98130647027160955</v>
      </c>
    </row>
    <row r="30" spans="1:9" x14ac:dyDescent="0.3">
      <c r="A30">
        <v>715</v>
      </c>
      <c r="B30">
        <v>1991</v>
      </c>
      <c r="C30" s="19">
        <v>33598</v>
      </c>
      <c r="D30">
        <v>211</v>
      </c>
      <c r="E30" s="18">
        <f t="shared" si="0"/>
        <v>360</v>
      </c>
      <c r="F30">
        <f t="shared" si="1"/>
        <v>365</v>
      </c>
      <c r="G30">
        <f t="shared" si="2"/>
        <v>6.1971142755743864</v>
      </c>
      <c r="H30">
        <f t="shared" si="3"/>
        <v>0.99629817493460771</v>
      </c>
      <c r="I30">
        <f t="shared" si="4"/>
        <v>-8.5964798737446696E-2</v>
      </c>
    </row>
    <row r="31" spans="1:9" x14ac:dyDescent="0.3">
      <c r="A31">
        <v>727</v>
      </c>
      <c r="B31">
        <v>1992</v>
      </c>
      <c r="C31" s="19">
        <v>33752</v>
      </c>
      <c r="D31">
        <v>430</v>
      </c>
      <c r="E31" s="18">
        <f t="shared" si="0"/>
        <v>149</v>
      </c>
      <c r="F31">
        <f t="shared" si="1"/>
        <v>366</v>
      </c>
      <c r="G31">
        <f t="shared" si="2"/>
        <v>2.5579087725949683</v>
      </c>
      <c r="H31">
        <f t="shared" si="3"/>
        <v>-0.83443812371384729</v>
      </c>
      <c r="I31">
        <f t="shared" si="4"/>
        <v>0.55110164007460005</v>
      </c>
    </row>
    <row r="32" spans="1:9" x14ac:dyDescent="0.3">
      <c r="A32">
        <v>739</v>
      </c>
      <c r="B32">
        <v>1993</v>
      </c>
      <c r="C32" s="19">
        <v>37672</v>
      </c>
      <c r="D32">
        <v>430</v>
      </c>
      <c r="E32" s="18">
        <f t="shared" si="0"/>
        <v>51</v>
      </c>
      <c r="F32">
        <f t="shared" si="1"/>
        <v>365</v>
      </c>
      <c r="G32">
        <f t="shared" si="2"/>
        <v>0.87792452237303797</v>
      </c>
      <c r="H32">
        <f t="shared" si="3"/>
        <v>0.63874942205152729</v>
      </c>
      <c r="I32">
        <f t="shared" si="4"/>
        <v>0.76941482688393781</v>
      </c>
    </row>
    <row r="33" spans="1:9" x14ac:dyDescent="0.3">
      <c r="A33">
        <v>751</v>
      </c>
      <c r="B33">
        <v>1994</v>
      </c>
      <c r="C33" s="19">
        <v>34610</v>
      </c>
      <c r="D33">
        <v>315</v>
      </c>
      <c r="E33" s="18">
        <f t="shared" si="0"/>
        <v>276</v>
      </c>
      <c r="F33">
        <f t="shared" si="1"/>
        <v>365</v>
      </c>
      <c r="G33">
        <f t="shared" si="2"/>
        <v>4.7511209446070293</v>
      </c>
      <c r="H33">
        <f t="shared" si="3"/>
        <v>3.8722280892173992E-2</v>
      </c>
      <c r="I33">
        <f t="shared" si="4"/>
        <v>-0.99925001123968349</v>
      </c>
    </row>
    <row r="34" spans="1:9" x14ac:dyDescent="0.3">
      <c r="A34">
        <v>763</v>
      </c>
      <c r="B34">
        <v>1995</v>
      </c>
      <c r="C34" s="19">
        <v>34736</v>
      </c>
      <c r="D34">
        <v>184</v>
      </c>
      <c r="E34" s="18">
        <f t="shared" si="0"/>
        <v>37</v>
      </c>
      <c r="F34">
        <f t="shared" si="1"/>
        <v>365</v>
      </c>
      <c r="G34">
        <f t="shared" si="2"/>
        <v>0.63692563387847856</v>
      </c>
      <c r="H34">
        <f t="shared" si="3"/>
        <v>0.80392796183282134</v>
      </c>
      <c r="I34">
        <f t="shared" si="4"/>
        <v>0.59472668696076325</v>
      </c>
    </row>
    <row r="35" spans="1:9" x14ac:dyDescent="0.3">
      <c r="A35">
        <v>775</v>
      </c>
      <c r="B35">
        <v>1996</v>
      </c>
      <c r="C35" s="19">
        <v>35363</v>
      </c>
      <c r="D35">
        <v>498</v>
      </c>
      <c r="E35" s="18">
        <f t="shared" si="0"/>
        <v>299</v>
      </c>
      <c r="F35">
        <f t="shared" si="1"/>
        <v>366</v>
      </c>
      <c r="G35">
        <f t="shared" si="2"/>
        <v>5.1329847181603725</v>
      </c>
      <c r="H35">
        <f t="shared" si="3"/>
        <v>0.40830434224389334</v>
      </c>
      <c r="I35">
        <f t="shared" si="4"/>
        <v>-0.91284585999213563</v>
      </c>
    </row>
    <row r="36" spans="1:9" x14ac:dyDescent="0.3">
      <c r="A36">
        <v>787</v>
      </c>
      <c r="B36">
        <v>1997</v>
      </c>
      <c r="C36" s="19">
        <v>35463</v>
      </c>
      <c r="D36">
        <v>270</v>
      </c>
      <c r="E36" s="18">
        <f t="shared" si="0"/>
        <v>33</v>
      </c>
      <c r="F36">
        <f t="shared" si="1"/>
        <v>365</v>
      </c>
      <c r="G36">
        <f t="shared" si="2"/>
        <v>0.56806880859431874</v>
      </c>
      <c r="H36">
        <f t="shared" si="3"/>
        <v>0.84294153735478283</v>
      </c>
      <c r="I36">
        <f t="shared" si="4"/>
        <v>0.53800517153829963</v>
      </c>
    </row>
    <row r="37" spans="1:9" x14ac:dyDescent="0.3">
      <c r="A37">
        <v>799</v>
      </c>
      <c r="B37">
        <v>1998</v>
      </c>
      <c r="C37" s="19">
        <v>36056</v>
      </c>
      <c r="D37">
        <v>540</v>
      </c>
      <c r="E37" s="18">
        <f t="shared" si="0"/>
        <v>261</v>
      </c>
      <c r="F37">
        <f t="shared" si="1"/>
        <v>365</v>
      </c>
      <c r="G37">
        <f t="shared" si="2"/>
        <v>4.4929078497914299</v>
      </c>
      <c r="H37">
        <f t="shared" si="3"/>
        <v>-0.21772323039653224</v>
      </c>
      <c r="I37">
        <f t="shared" si="4"/>
        <v>-0.97601055063236819</v>
      </c>
    </row>
    <row r="38" spans="1:9" x14ac:dyDescent="0.3">
      <c r="A38">
        <v>811</v>
      </c>
      <c r="B38">
        <v>1999</v>
      </c>
      <c r="C38" s="19">
        <v>36361</v>
      </c>
      <c r="D38">
        <v>290</v>
      </c>
      <c r="E38" s="18">
        <f t="shared" si="0"/>
        <v>201</v>
      </c>
      <c r="F38">
        <f t="shared" si="1"/>
        <v>365</v>
      </c>
      <c r="G38">
        <f t="shared" si="2"/>
        <v>3.4600554705290323</v>
      </c>
      <c r="H38">
        <f t="shared" si="3"/>
        <v>-0.94971784279143179</v>
      </c>
      <c r="I38">
        <f t="shared" si="4"/>
        <v>-0.31310704093582625</v>
      </c>
    </row>
    <row r="39" spans="1:9" x14ac:dyDescent="0.3">
      <c r="A39">
        <v>823</v>
      </c>
      <c r="B39">
        <v>2000</v>
      </c>
      <c r="C39" s="19">
        <v>36811</v>
      </c>
      <c r="D39">
        <v>858</v>
      </c>
      <c r="E39" s="18">
        <f t="shared" si="0"/>
        <v>286</v>
      </c>
      <c r="F39">
        <f t="shared" si="1"/>
        <v>366</v>
      </c>
      <c r="G39">
        <f t="shared" si="2"/>
        <v>4.9098114695447039</v>
      </c>
      <c r="H39">
        <f t="shared" si="3"/>
        <v>0.19614254142819676</v>
      </c>
      <c r="I39">
        <f t="shared" si="4"/>
        <v>-0.98057539406314298</v>
      </c>
    </row>
    <row r="40" spans="1:9" x14ac:dyDescent="0.3">
      <c r="A40">
        <v>835</v>
      </c>
      <c r="B40">
        <v>2001</v>
      </c>
      <c r="C40" s="19">
        <v>37165</v>
      </c>
      <c r="D40">
        <v>834</v>
      </c>
      <c r="E40" s="18">
        <f t="shared" si="0"/>
        <v>274</v>
      </c>
      <c r="F40">
        <f t="shared" si="1"/>
        <v>365</v>
      </c>
      <c r="G40">
        <f t="shared" si="2"/>
        <v>4.7166925319649495</v>
      </c>
      <c r="H40">
        <f t="shared" si="3"/>
        <v>4.3035382962438211E-3</v>
      </c>
      <c r="I40">
        <f t="shared" si="4"/>
        <v>-0.99999073973619013</v>
      </c>
    </row>
    <row r="41" spans="1:9" x14ac:dyDescent="0.3">
      <c r="A41">
        <v>847</v>
      </c>
      <c r="B41">
        <v>2002</v>
      </c>
      <c r="C41" s="19">
        <v>37419</v>
      </c>
      <c r="D41">
        <v>524</v>
      </c>
      <c r="E41" s="18">
        <f t="shared" si="0"/>
        <v>163</v>
      </c>
      <c r="F41">
        <f t="shared" si="1"/>
        <v>365</v>
      </c>
      <c r="G41">
        <f t="shared" si="2"/>
        <v>2.8059156303295136</v>
      </c>
      <c r="H41">
        <f t="shared" si="3"/>
        <v>-0.94418750883419933</v>
      </c>
      <c r="I41">
        <f t="shared" si="4"/>
        <v>0.3294084822245304</v>
      </c>
    </row>
    <row r="42" spans="1:9" x14ac:dyDescent="0.3">
      <c r="A42">
        <v>859</v>
      </c>
      <c r="B42">
        <v>2003</v>
      </c>
      <c r="C42" s="19">
        <v>37811</v>
      </c>
      <c r="D42">
        <v>932</v>
      </c>
      <c r="E42" s="18">
        <f t="shared" si="0"/>
        <v>190</v>
      </c>
      <c r="F42">
        <f t="shared" si="1"/>
        <v>365</v>
      </c>
      <c r="G42">
        <f t="shared" si="2"/>
        <v>3.2706992009975928</v>
      </c>
      <c r="H42">
        <f t="shared" si="3"/>
        <v>-0.99167731989928998</v>
      </c>
      <c r="I42">
        <f t="shared" si="4"/>
        <v>-0.12874817745258066</v>
      </c>
    </row>
    <row r="43" spans="1:9" x14ac:dyDescent="0.3">
      <c r="A43">
        <v>871</v>
      </c>
      <c r="B43">
        <v>2004</v>
      </c>
      <c r="C43" s="19">
        <v>38277</v>
      </c>
      <c r="D43">
        <v>251.2</v>
      </c>
      <c r="E43" s="18">
        <f t="shared" si="0"/>
        <v>291</v>
      </c>
      <c r="F43">
        <f t="shared" si="1"/>
        <v>366</v>
      </c>
      <c r="G43">
        <f t="shared" si="2"/>
        <v>4.9956473343968844</v>
      </c>
      <c r="H43">
        <f t="shared" si="3"/>
        <v>0.27948563485160949</v>
      </c>
      <c r="I43">
        <f t="shared" si="4"/>
        <v>-0.96014987367160176</v>
      </c>
    </row>
    <row r="44" spans="1:9" x14ac:dyDescent="0.3">
      <c r="A44">
        <v>883</v>
      </c>
      <c r="B44">
        <v>2005</v>
      </c>
      <c r="C44" s="19">
        <v>38594</v>
      </c>
      <c r="D44">
        <v>467</v>
      </c>
      <c r="E44" s="18">
        <f t="shared" si="0"/>
        <v>242</v>
      </c>
      <c r="F44">
        <f t="shared" si="1"/>
        <v>365</v>
      </c>
      <c r="G44">
        <f t="shared" si="2"/>
        <v>4.165837929691671</v>
      </c>
      <c r="H44">
        <f t="shared" si="3"/>
        <v>-0.51974381215551568</v>
      </c>
      <c r="I44">
        <f t="shared" si="4"/>
        <v>-0.85432216974982689</v>
      </c>
    </row>
    <row r="45" spans="1:9" x14ac:dyDescent="0.3">
      <c r="A45">
        <v>1</v>
      </c>
      <c r="B45">
        <v>2006</v>
      </c>
      <c r="C45" s="19">
        <v>38925</v>
      </c>
      <c r="D45">
        <v>233</v>
      </c>
      <c r="E45" s="18">
        <f t="shared" si="0"/>
        <v>208</v>
      </c>
      <c r="F45">
        <f t="shared" si="1"/>
        <v>365</v>
      </c>
      <c r="G45">
        <f t="shared" si="2"/>
        <v>3.5805549147763118</v>
      </c>
      <c r="H45">
        <f t="shared" si="3"/>
        <v>-0.90519318989139763</v>
      </c>
      <c r="I45">
        <f t="shared" si="4"/>
        <v>-0.4250003399695535</v>
      </c>
    </row>
    <row r="46" spans="1:9" x14ac:dyDescent="0.3">
      <c r="A46">
        <v>5</v>
      </c>
      <c r="B46">
        <v>2007</v>
      </c>
      <c r="C46" s="19">
        <v>39273</v>
      </c>
      <c r="D46">
        <v>728.8</v>
      </c>
      <c r="E46" s="18">
        <f t="shared" si="0"/>
        <v>191</v>
      </c>
      <c r="F46">
        <f t="shared" si="1"/>
        <v>365</v>
      </c>
      <c r="G46">
        <f t="shared" si="2"/>
        <v>3.2879134073186327</v>
      </c>
      <c r="H46">
        <f t="shared" si="3"/>
        <v>-0.9893142039703664</v>
      </c>
      <c r="I46">
        <f t="shared" si="4"/>
        <v>-0.14579919691987442</v>
      </c>
    </row>
    <row r="47" spans="1:9" x14ac:dyDescent="0.3">
      <c r="A47">
        <v>17</v>
      </c>
      <c r="B47">
        <v>2008</v>
      </c>
      <c r="C47" s="19">
        <v>39747</v>
      </c>
      <c r="D47">
        <v>692</v>
      </c>
      <c r="E47" s="18">
        <f t="shared" si="0"/>
        <v>300</v>
      </c>
      <c r="F47">
        <f t="shared" si="1"/>
        <v>366</v>
      </c>
      <c r="G47">
        <f t="shared" si="2"/>
        <v>5.1501518911308084</v>
      </c>
      <c r="H47">
        <f t="shared" si="3"/>
        <v>0.42391439070986053</v>
      </c>
      <c r="I47">
        <f t="shared" si="4"/>
        <v>-0.90570226308047153</v>
      </c>
    </row>
    <row r="48" spans="1:9" x14ac:dyDescent="0.3">
      <c r="A48">
        <v>29</v>
      </c>
      <c r="B48">
        <v>2009</v>
      </c>
      <c r="C48" s="19">
        <v>40068</v>
      </c>
      <c r="D48">
        <v>678.8</v>
      </c>
      <c r="E48" s="18">
        <f t="shared" ref="E48:E54" si="5">C48-DATE(YEAR(C48),1,0)</f>
        <v>255</v>
      </c>
      <c r="F48">
        <f t="shared" ref="F48:F54" si="6">DATE(YEAR(C48)+1,1,1)-DATE(YEAR(C48),1,1)</f>
        <v>365</v>
      </c>
      <c r="G48">
        <f t="shared" ref="G48:G54" si="7">E48*(2*PI()/F48)</f>
        <v>4.3896226118651898</v>
      </c>
      <c r="H48">
        <f t="shared" ref="H48:H54" si="8">COS(G48)</f>
        <v>-0.31719128858910678</v>
      </c>
      <c r="I48">
        <f t="shared" ref="I48:I54" si="9">SIN(G48)</f>
        <v>-0.9483615800121713</v>
      </c>
    </row>
    <row r="49" spans="1:12" x14ac:dyDescent="0.3">
      <c r="A49">
        <v>40</v>
      </c>
      <c r="B49">
        <v>2010</v>
      </c>
      <c r="C49" s="19">
        <v>40294</v>
      </c>
      <c r="D49">
        <v>444.4</v>
      </c>
      <c r="E49" s="18">
        <f t="shared" si="5"/>
        <v>116</v>
      </c>
      <c r="F49">
        <f t="shared" si="6"/>
        <v>365</v>
      </c>
      <c r="G49">
        <f t="shared" si="7"/>
        <v>1.9968479332406355</v>
      </c>
      <c r="H49">
        <f t="shared" si="8"/>
        <v>-0.41327860778290398</v>
      </c>
      <c r="I49">
        <f t="shared" si="9"/>
        <v>0.91060463009421633</v>
      </c>
    </row>
    <row r="50" spans="1:12" x14ac:dyDescent="0.3">
      <c r="A50">
        <v>52</v>
      </c>
      <c r="B50">
        <v>2011</v>
      </c>
      <c r="C50" s="19">
        <v>40745</v>
      </c>
      <c r="D50">
        <v>728.8</v>
      </c>
      <c r="E50" s="18">
        <f t="shared" si="5"/>
        <v>202</v>
      </c>
      <c r="F50">
        <f t="shared" si="6"/>
        <v>365</v>
      </c>
      <c r="G50">
        <f t="shared" si="7"/>
        <v>3.4772696768500722</v>
      </c>
      <c r="H50">
        <f t="shared" si="8"/>
        <v>-0.94418750883419955</v>
      </c>
      <c r="I50">
        <f t="shared" si="9"/>
        <v>-0.32940848222452979</v>
      </c>
    </row>
    <row r="51" spans="1:12" x14ac:dyDescent="0.3">
      <c r="A51">
        <v>64</v>
      </c>
      <c r="B51">
        <v>2012</v>
      </c>
      <c r="C51" s="19">
        <v>41171</v>
      </c>
      <c r="D51">
        <v>548</v>
      </c>
      <c r="E51" s="18">
        <f t="shared" si="5"/>
        <v>263</v>
      </c>
      <c r="F51">
        <f t="shared" si="6"/>
        <v>366</v>
      </c>
      <c r="G51">
        <f t="shared" si="7"/>
        <v>4.5149664912246754</v>
      </c>
      <c r="H51">
        <f t="shared" si="8"/>
        <v>-0.19614254142819712</v>
      </c>
      <c r="I51">
        <f t="shared" si="9"/>
        <v>-0.98057539406314287</v>
      </c>
    </row>
    <row r="52" spans="1:12" x14ac:dyDescent="0.3">
      <c r="A52">
        <v>76</v>
      </c>
      <c r="B52">
        <v>2013</v>
      </c>
      <c r="C52" s="19">
        <v>41510</v>
      </c>
      <c r="D52">
        <v>562</v>
      </c>
      <c r="E52" s="18">
        <f t="shared" si="5"/>
        <v>236</v>
      </c>
      <c r="F52">
        <f t="shared" si="6"/>
        <v>365</v>
      </c>
      <c r="G52">
        <f t="shared" si="7"/>
        <v>4.0625526917654309</v>
      </c>
      <c r="H52">
        <f t="shared" si="8"/>
        <v>-0.60505606964884939</v>
      </c>
      <c r="I52">
        <f t="shared" si="9"/>
        <v>-0.79618286378261538</v>
      </c>
    </row>
    <row r="53" spans="1:12" x14ac:dyDescent="0.3">
      <c r="A53">
        <v>88</v>
      </c>
      <c r="B53">
        <v>2014</v>
      </c>
      <c r="C53" s="19">
        <v>41795</v>
      </c>
      <c r="D53">
        <v>364.4</v>
      </c>
      <c r="E53" s="18">
        <f t="shared" si="5"/>
        <v>156</v>
      </c>
      <c r="F53">
        <f t="shared" si="6"/>
        <v>365</v>
      </c>
      <c r="G53">
        <f t="shared" si="7"/>
        <v>2.6854161860822341</v>
      </c>
      <c r="H53">
        <f t="shared" si="8"/>
        <v>-0.89774339353423371</v>
      </c>
      <c r="I53">
        <f t="shared" si="9"/>
        <v>0.44051878435049502</v>
      </c>
    </row>
    <row r="54" spans="1:12" x14ac:dyDescent="0.3">
      <c r="A54">
        <v>100</v>
      </c>
      <c r="B54">
        <v>2015</v>
      </c>
      <c r="C54" s="19">
        <v>42199</v>
      </c>
      <c r="D54">
        <v>493.6</v>
      </c>
      <c r="E54" s="18">
        <f t="shared" si="5"/>
        <v>195</v>
      </c>
      <c r="F54">
        <f t="shared" si="6"/>
        <v>365</v>
      </c>
      <c r="G54">
        <f t="shared" si="7"/>
        <v>3.3567702326027926</v>
      </c>
      <c r="H54">
        <f t="shared" si="8"/>
        <v>-0.9769384927771817</v>
      </c>
      <c r="I54">
        <f t="shared" si="9"/>
        <v>-0.2135209154397959</v>
      </c>
    </row>
    <row r="55" spans="1:12" ht="15" thickBot="1" x14ac:dyDescent="0.35"/>
    <row r="56" spans="1:12" ht="15" thickBot="1" x14ac:dyDescent="0.35">
      <c r="H56" s="20"/>
      <c r="I56" s="21"/>
      <c r="J56" s="22"/>
      <c r="K56" s="23"/>
      <c r="L56" s="24"/>
    </row>
    <row r="57" spans="1:12" ht="15" thickBot="1" x14ac:dyDescent="0.35">
      <c r="G57" s="22"/>
      <c r="H57" s="25"/>
      <c r="I57" s="26"/>
      <c r="J57" s="25"/>
      <c r="K57" s="27"/>
      <c r="L57" s="27"/>
    </row>
    <row r="62" spans="1:12" x14ac:dyDescent="0.3">
      <c r="J62" s="28"/>
    </row>
    <row r="63" spans="1:12" x14ac:dyDescent="0.3">
      <c r="J63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1941</v>
      </c>
      <c r="B2" s="2">
        <v>41.51</v>
      </c>
    </row>
    <row r="3" spans="1:2" x14ac:dyDescent="0.3">
      <c r="A3" s="18">
        <v>1942</v>
      </c>
      <c r="B3" s="2">
        <v>16.600000000000001</v>
      </c>
    </row>
    <row r="4" spans="1:2" x14ac:dyDescent="0.3">
      <c r="A4" s="18">
        <v>1943</v>
      </c>
      <c r="B4" s="2">
        <v>8.11</v>
      </c>
    </row>
    <row r="5" spans="1:2" x14ac:dyDescent="0.3">
      <c r="A5" s="18">
        <v>1945</v>
      </c>
      <c r="B5" s="2">
        <v>8.08</v>
      </c>
    </row>
    <row r="6" spans="1:2" x14ac:dyDescent="0.3">
      <c r="A6" s="18">
        <v>1946</v>
      </c>
      <c r="B6" s="2">
        <v>14.28</v>
      </c>
    </row>
    <row r="7" spans="1:2" x14ac:dyDescent="0.3">
      <c r="A7" s="18">
        <v>1947</v>
      </c>
      <c r="B7" s="2">
        <v>15.45</v>
      </c>
    </row>
    <row r="8" spans="1:2" x14ac:dyDescent="0.3">
      <c r="A8" s="18">
        <v>1948</v>
      </c>
      <c r="B8" s="2">
        <v>21.49</v>
      </c>
    </row>
    <row r="9" spans="1:2" x14ac:dyDescent="0.3">
      <c r="A9" s="18">
        <v>1949</v>
      </c>
      <c r="B9" s="2">
        <v>16.86</v>
      </c>
    </row>
    <row r="10" spans="1:2" x14ac:dyDescent="0.3">
      <c r="A10" s="18">
        <v>1950</v>
      </c>
      <c r="B10" s="2">
        <v>9.56</v>
      </c>
    </row>
    <row r="11" spans="1:2" x14ac:dyDescent="0.3">
      <c r="A11" s="18">
        <v>1951</v>
      </c>
      <c r="B11" s="2">
        <v>12.58</v>
      </c>
    </row>
    <row r="12" spans="1:2" x14ac:dyDescent="0.3">
      <c r="A12" s="18">
        <v>1952</v>
      </c>
      <c r="B12" s="2">
        <v>11.18</v>
      </c>
    </row>
    <row r="13" spans="1:2" x14ac:dyDescent="0.3">
      <c r="A13" s="18">
        <v>1953</v>
      </c>
      <c r="B13" s="2">
        <v>19.23</v>
      </c>
    </row>
    <row r="14" spans="1:2" x14ac:dyDescent="0.3">
      <c r="A14" s="18">
        <v>1954</v>
      </c>
      <c r="B14" s="2">
        <v>36.229999999999997</v>
      </c>
    </row>
    <row r="15" spans="1:2" x14ac:dyDescent="0.3">
      <c r="A15" s="18">
        <v>1955</v>
      </c>
      <c r="B15" s="2">
        <v>19.170000000000002</v>
      </c>
    </row>
    <row r="16" spans="1:2" x14ac:dyDescent="0.3">
      <c r="A16" s="18">
        <v>1956</v>
      </c>
      <c r="B16" s="2">
        <v>25.32</v>
      </c>
    </row>
    <row r="17" spans="1:2" x14ac:dyDescent="0.3">
      <c r="A17" s="18">
        <v>1957</v>
      </c>
      <c r="B17" s="2">
        <v>23.31</v>
      </c>
    </row>
    <row r="18" spans="1:2" x14ac:dyDescent="0.3">
      <c r="A18" s="18">
        <v>1958</v>
      </c>
      <c r="B18" s="2">
        <v>22.89</v>
      </c>
    </row>
    <row r="19" spans="1:2" x14ac:dyDescent="0.3">
      <c r="A19" s="18">
        <v>1959</v>
      </c>
      <c r="B19" s="2">
        <v>25.39</v>
      </c>
    </row>
    <row r="20" spans="1:2" x14ac:dyDescent="0.3">
      <c r="A20" s="18">
        <v>1960</v>
      </c>
      <c r="B20" s="2">
        <v>21.12</v>
      </c>
    </row>
    <row r="21" spans="1:2" x14ac:dyDescent="0.3">
      <c r="A21" s="18">
        <v>1961</v>
      </c>
      <c r="B21" s="2">
        <v>34.090000000000003</v>
      </c>
    </row>
    <row r="22" spans="1:2" x14ac:dyDescent="0.3">
      <c r="A22" s="18">
        <v>1962</v>
      </c>
      <c r="B22" s="2">
        <v>7.49</v>
      </c>
    </row>
    <row r="23" spans="1:2" x14ac:dyDescent="0.3">
      <c r="A23" s="18">
        <v>1963</v>
      </c>
      <c r="B23" s="2">
        <v>32.29</v>
      </c>
    </row>
    <row r="24" spans="1:2" x14ac:dyDescent="0.3">
      <c r="A24" s="18">
        <v>1964</v>
      </c>
      <c r="B24" s="2">
        <v>12.29</v>
      </c>
    </row>
    <row r="25" spans="1:2" x14ac:dyDescent="0.3">
      <c r="A25" s="18">
        <v>1965</v>
      </c>
      <c r="B25" s="2">
        <v>25.8</v>
      </c>
    </row>
    <row r="26" spans="1:2" x14ac:dyDescent="0.3">
      <c r="A26" s="18">
        <v>1966</v>
      </c>
      <c r="B26" s="2">
        <v>33.159999999999997</v>
      </c>
    </row>
    <row r="27" spans="1:2" x14ac:dyDescent="0.3">
      <c r="A27" s="18">
        <v>1967</v>
      </c>
      <c r="B27" s="2">
        <v>29.94</v>
      </c>
    </row>
    <row r="28" spans="1:2" x14ac:dyDescent="0.3">
      <c r="A28" s="18">
        <v>1968</v>
      </c>
      <c r="B28" s="2">
        <v>9.81</v>
      </c>
    </row>
    <row r="29" spans="1:2" x14ac:dyDescent="0.3">
      <c r="A29" s="18">
        <v>1969</v>
      </c>
      <c r="B29" s="2">
        <v>17.239999999999998</v>
      </c>
    </row>
    <row r="30" spans="1:2" x14ac:dyDescent="0.3">
      <c r="A30" s="18">
        <v>1970</v>
      </c>
      <c r="B30" s="2">
        <v>22.22</v>
      </c>
    </row>
    <row r="31" spans="1:2" x14ac:dyDescent="0.3">
      <c r="A31" s="18">
        <v>1971</v>
      </c>
      <c r="B31" s="2">
        <v>23.12</v>
      </c>
    </row>
    <row r="32" spans="1:2" x14ac:dyDescent="0.3">
      <c r="A32" s="18">
        <v>1972</v>
      </c>
      <c r="B32" s="2">
        <v>38.06</v>
      </c>
    </row>
    <row r="33" spans="1:2" x14ac:dyDescent="0.3">
      <c r="A33" s="18">
        <v>1973</v>
      </c>
      <c r="B33" s="2">
        <v>32.32</v>
      </c>
    </row>
    <row r="34" spans="1:2" x14ac:dyDescent="0.3">
      <c r="A34" s="18">
        <v>1974</v>
      </c>
      <c r="B34" s="2">
        <v>17.28</v>
      </c>
    </row>
    <row r="35" spans="1:2" x14ac:dyDescent="0.3">
      <c r="A35" s="18">
        <v>1975</v>
      </c>
      <c r="B35" s="2">
        <v>25.85</v>
      </c>
    </row>
    <row r="36" spans="1:2" x14ac:dyDescent="0.3">
      <c r="A36" s="18">
        <v>1976</v>
      </c>
      <c r="B36" s="2">
        <v>30.16</v>
      </c>
    </row>
    <row r="37" spans="1:2" x14ac:dyDescent="0.3">
      <c r="A37" s="18">
        <v>1977</v>
      </c>
      <c r="B37" s="2">
        <v>31.8</v>
      </c>
    </row>
    <row r="38" spans="1:2" x14ac:dyDescent="0.3">
      <c r="A38" s="18">
        <v>1978</v>
      </c>
      <c r="B38" s="2">
        <v>14.02</v>
      </c>
    </row>
    <row r="39" spans="1:2" x14ac:dyDescent="0.3">
      <c r="A39" s="18">
        <v>1979</v>
      </c>
      <c r="B39" s="2">
        <v>18.010000000000002</v>
      </c>
    </row>
    <row r="40" spans="1:2" x14ac:dyDescent="0.3">
      <c r="A40" s="18">
        <v>1980</v>
      </c>
      <c r="B40" s="2">
        <v>28.55</v>
      </c>
    </row>
    <row r="41" spans="1:2" x14ac:dyDescent="0.3">
      <c r="A41" s="18">
        <v>1981</v>
      </c>
      <c r="B41" s="2">
        <v>20.77</v>
      </c>
    </row>
    <row r="42" spans="1:2" x14ac:dyDescent="0.3">
      <c r="A42" s="18">
        <v>1982</v>
      </c>
      <c r="B42" s="2">
        <v>23.21</v>
      </c>
    </row>
    <row r="43" spans="1:2" x14ac:dyDescent="0.3">
      <c r="A43" s="18">
        <v>1983</v>
      </c>
      <c r="B43" s="2">
        <v>46.18</v>
      </c>
    </row>
    <row r="44" spans="1:2" x14ac:dyDescent="0.3">
      <c r="A44" s="18">
        <v>1984</v>
      </c>
      <c r="B44" s="2">
        <v>33.99</v>
      </c>
    </row>
    <row r="45" spans="1:2" x14ac:dyDescent="0.3">
      <c r="A45" s="18">
        <v>1985</v>
      </c>
      <c r="B45" s="2">
        <v>22.76</v>
      </c>
    </row>
    <row r="46" spans="1:2" x14ac:dyDescent="0.3">
      <c r="A46" s="18">
        <v>1986</v>
      </c>
      <c r="B46" s="2">
        <v>20.46</v>
      </c>
    </row>
    <row r="47" spans="1:2" x14ac:dyDescent="0.3">
      <c r="A47" s="18">
        <v>1987</v>
      </c>
      <c r="B47" s="2">
        <v>38.08</v>
      </c>
    </row>
    <row r="48" spans="1:2" x14ac:dyDescent="0.3">
      <c r="A48" s="18">
        <v>1988</v>
      </c>
      <c r="B48" s="2">
        <v>24.66</v>
      </c>
    </row>
    <row r="49" spans="1:2" x14ac:dyDescent="0.3">
      <c r="A49" s="18">
        <v>1989</v>
      </c>
      <c r="B49" s="2">
        <v>22.9</v>
      </c>
    </row>
    <row r="50" spans="1:2" x14ac:dyDescent="0.3">
      <c r="A50" s="18">
        <v>1990</v>
      </c>
      <c r="B50" s="2">
        <v>35.07</v>
      </c>
    </row>
    <row r="51" spans="1:2" x14ac:dyDescent="0.3">
      <c r="A51" s="18">
        <v>1991</v>
      </c>
      <c r="B51" s="2">
        <v>13.97</v>
      </c>
    </row>
    <row r="52" spans="1:2" x14ac:dyDescent="0.3">
      <c r="A52" s="18">
        <v>1992</v>
      </c>
      <c r="B52" s="2">
        <v>32.18</v>
      </c>
    </row>
    <row r="53" spans="1:2" x14ac:dyDescent="0.3">
      <c r="A53" s="18">
        <v>1993</v>
      </c>
      <c r="B53" s="2">
        <v>28.72</v>
      </c>
    </row>
    <row r="54" spans="1:2" x14ac:dyDescent="0.3">
      <c r="A54" s="18">
        <v>1994</v>
      </c>
      <c r="B54" s="2">
        <v>31.24</v>
      </c>
    </row>
    <row r="55" spans="1:2" x14ac:dyDescent="0.3">
      <c r="A55" s="18">
        <v>1995</v>
      </c>
      <c r="B55" s="2">
        <v>20.010000000000002</v>
      </c>
    </row>
    <row r="56" spans="1:2" x14ac:dyDescent="0.3">
      <c r="A56" s="18">
        <v>1996</v>
      </c>
      <c r="B56" s="2">
        <v>28.98</v>
      </c>
    </row>
    <row r="57" spans="1:2" x14ac:dyDescent="0.3">
      <c r="A57" s="18">
        <v>1997</v>
      </c>
      <c r="B57" s="2">
        <v>39.880000000000003</v>
      </c>
    </row>
    <row r="58" spans="1:2" x14ac:dyDescent="0.3">
      <c r="A58" s="18">
        <v>1998</v>
      </c>
      <c r="B58" s="2">
        <v>35.299999999999997</v>
      </c>
    </row>
    <row r="59" spans="1:2" x14ac:dyDescent="0.3">
      <c r="A59" s="18">
        <v>1999</v>
      </c>
      <c r="B59" s="2">
        <v>19.809999999999999</v>
      </c>
    </row>
    <row r="60" spans="1:2" x14ac:dyDescent="0.3">
      <c r="A60" s="18">
        <v>2000</v>
      </c>
      <c r="B60" s="2">
        <v>33.78</v>
      </c>
    </row>
    <row r="61" spans="1:2" x14ac:dyDescent="0.3">
      <c r="A61" s="18">
        <v>2001</v>
      </c>
      <c r="B61" s="2">
        <v>42.31</v>
      </c>
    </row>
    <row r="62" spans="1:2" x14ac:dyDescent="0.3">
      <c r="A62" s="18">
        <v>2002</v>
      </c>
      <c r="B62" s="2">
        <v>46.12</v>
      </c>
    </row>
    <row r="63" spans="1:2" x14ac:dyDescent="0.3">
      <c r="A63" s="18">
        <v>2003</v>
      </c>
      <c r="B63" s="2">
        <v>23.51</v>
      </c>
    </row>
    <row r="64" spans="1:2" x14ac:dyDescent="0.3">
      <c r="A64" s="18">
        <v>2004</v>
      </c>
      <c r="B64" s="2">
        <v>17.34</v>
      </c>
    </row>
    <row r="65" spans="1:2" x14ac:dyDescent="0.3">
      <c r="A65" s="18">
        <v>2005</v>
      </c>
      <c r="B65" s="2">
        <v>29.39</v>
      </c>
    </row>
    <row r="66" spans="1:2" x14ac:dyDescent="0.3">
      <c r="A66" s="18">
        <v>2006</v>
      </c>
      <c r="B66" s="2">
        <v>13.58</v>
      </c>
    </row>
    <row r="67" spans="1:2" x14ac:dyDescent="0.3">
      <c r="A67" s="18">
        <v>2007</v>
      </c>
      <c r="B67" s="2">
        <v>38.03</v>
      </c>
    </row>
    <row r="68" spans="1:2" x14ac:dyDescent="0.3">
      <c r="A68" s="18">
        <v>2008</v>
      </c>
      <c r="B68" s="2">
        <v>24.74</v>
      </c>
    </row>
    <row r="69" spans="1:2" x14ac:dyDescent="0.3">
      <c r="A69" s="18">
        <v>2009</v>
      </c>
      <c r="B69" s="2">
        <v>35.04</v>
      </c>
    </row>
    <row r="70" spans="1:2" x14ac:dyDescent="0.3">
      <c r="A70" s="18">
        <v>2010</v>
      </c>
      <c r="B70" s="2">
        <v>28.39</v>
      </c>
    </row>
    <row r="71" spans="1:2" x14ac:dyDescent="0.3">
      <c r="A71" s="18">
        <v>2011</v>
      </c>
      <c r="B71" s="2">
        <v>41.15</v>
      </c>
    </row>
    <row r="72" spans="1:2" x14ac:dyDescent="0.3">
      <c r="A72" s="18">
        <v>2012</v>
      </c>
      <c r="B72" s="2">
        <v>16.760000000000002</v>
      </c>
    </row>
    <row r="73" spans="1:2" x14ac:dyDescent="0.3">
      <c r="A73" s="18">
        <v>2013</v>
      </c>
      <c r="B73" s="2">
        <v>28.8</v>
      </c>
    </row>
    <row r="74" spans="1:2" x14ac:dyDescent="0.3">
      <c r="A74" s="18">
        <v>2014</v>
      </c>
      <c r="B74" s="2">
        <v>30.31</v>
      </c>
    </row>
    <row r="75" spans="1:2" x14ac:dyDescent="0.3">
      <c r="A75" s="18">
        <v>2015</v>
      </c>
      <c r="B75" s="2">
        <v>45.96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1954</v>
      </c>
      <c r="B2" s="2">
        <v>36.229999999999997</v>
      </c>
    </row>
    <row r="3" spans="1:2" x14ac:dyDescent="0.3">
      <c r="A3" s="18">
        <v>1955</v>
      </c>
      <c r="B3" s="2">
        <v>19.170000000000002</v>
      </c>
    </row>
    <row r="4" spans="1:2" x14ac:dyDescent="0.3">
      <c r="A4" s="18">
        <v>1956</v>
      </c>
      <c r="B4" s="2">
        <v>25.32</v>
      </c>
    </row>
    <row r="5" spans="1:2" x14ac:dyDescent="0.3">
      <c r="A5" s="18">
        <v>1957</v>
      </c>
      <c r="B5" s="2">
        <v>23.31</v>
      </c>
    </row>
    <row r="6" spans="1:2" x14ac:dyDescent="0.3">
      <c r="A6" s="18">
        <v>1958</v>
      </c>
      <c r="B6" s="2">
        <v>22.89</v>
      </c>
    </row>
    <row r="7" spans="1:2" x14ac:dyDescent="0.3">
      <c r="A7" s="18">
        <v>1959</v>
      </c>
      <c r="B7" s="2">
        <v>25.39</v>
      </c>
    </row>
    <row r="8" spans="1:2" x14ac:dyDescent="0.3">
      <c r="A8" s="18">
        <v>1960</v>
      </c>
      <c r="B8" s="2">
        <v>21.12</v>
      </c>
    </row>
    <row r="9" spans="1:2" x14ac:dyDescent="0.3">
      <c r="A9" s="18">
        <v>1961</v>
      </c>
      <c r="B9" s="2">
        <v>34.090000000000003</v>
      </c>
    </row>
    <row r="10" spans="1:2" x14ac:dyDescent="0.3">
      <c r="A10" s="18">
        <v>1962</v>
      </c>
      <c r="B10" s="2">
        <v>7.49</v>
      </c>
    </row>
    <row r="11" spans="1:2" x14ac:dyDescent="0.3">
      <c r="A11" s="18">
        <v>1963</v>
      </c>
      <c r="B11" s="2">
        <v>32.29</v>
      </c>
    </row>
    <row r="12" spans="1:2" x14ac:dyDescent="0.3">
      <c r="A12" s="18">
        <v>1964</v>
      </c>
      <c r="B12" s="2">
        <v>12.29</v>
      </c>
    </row>
    <row r="13" spans="1:2" x14ac:dyDescent="0.3">
      <c r="A13" s="18">
        <v>1965</v>
      </c>
      <c r="B13" s="2">
        <v>25.8</v>
      </c>
    </row>
    <row r="14" spans="1:2" x14ac:dyDescent="0.3">
      <c r="A14" s="18">
        <v>1966</v>
      </c>
      <c r="B14" s="2">
        <v>33.159999999999997</v>
      </c>
    </row>
    <row r="15" spans="1:2" x14ac:dyDescent="0.3">
      <c r="A15" s="18">
        <v>1967</v>
      </c>
      <c r="B15" s="2">
        <v>29.94</v>
      </c>
    </row>
    <row r="16" spans="1:2" x14ac:dyDescent="0.3">
      <c r="A16" s="18">
        <v>1968</v>
      </c>
      <c r="B16" s="2">
        <v>9.81</v>
      </c>
    </row>
    <row r="17" spans="1:2" x14ac:dyDescent="0.3">
      <c r="A17" s="18">
        <v>1969</v>
      </c>
      <c r="B17" s="2">
        <v>17.239999999999998</v>
      </c>
    </row>
    <row r="18" spans="1:2" x14ac:dyDescent="0.3">
      <c r="A18" s="18">
        <v>1970</v>
      </c>
      <c r="B18" s="2">
        <v>22.22</v>
      </c>
    </row>
    <row r="19" spans="1:2" x14ac:dyDescent="0.3">
      <c r="A19" s="18">
        <v>1971</v>
      </c>
      <c r="B19" s="2">
        <v>23.12</v>
      </c>
    </row>
    <row r="20" spans="1:2" x14ac:dyDescent="0.3">
      <c r="A20" s="18">
        <v>1972</v>
      </c>
      <c r="B20" s="2">
        <v>38.06</v>
      </c>
    </row>
    <row r="21" spans="1:2" x14ac:dyDescent="0.3">
      <c r="A21" s="18">
        <v>1973</v>
      </c>
      <c r="B21" s="2">
        <v>32.32</v>
      </c>
    </row>
    <row r="22" spans="1:2" x14ac:dyDescent="0.3">
      <c r="A22" s="18">
        <v>1974</v>
      </c>
      <c r="B22" s="2">
        <v>17.28</v>
      </c>
    </row>
    <row r="23" spans="1:2" x14ac:dyDescent="0.3">
      <c r="A23" s="18">
        <v>1975</v>
      </c>
      <c r="B23" s="2">
        <v>25.85</v>
      </c>
    </row>
    <row r="24" spans="1:2" x14ac:dyDescent="0.3">
      <c r="A24" s="18">
        <v>1976</v>
      </c>
      <c r="B24" s="2">
        <v>30.16</v>
      </c>
    </row>
    <row r="25" spans="1:2" x14ac:dyDescent="0.3">
      <c r="A25" s="18">
        <v>1977</v>
      </c>
      <c r="B25" s="2">
        <v>31.8</v>
      </c>
    </row>
    <row r="26" spans="1:2" x14ac:dyDescent="0.3">
      <c r="A26" s="18">
        <v>1978</v>
      </c>
      <c r="B26" s="2">
        <v>14.02</v>
      </c>
    </row>
    <row r="27" spans="1:2" x14ac:dyDescent="0.3">
      <c r="A27" s="18">
        <v>1979</v>
      </c>
      <c r="B27" s="2">
        <v>18.010000000000002</v>
      </c>
    </row>
    <row r="28" spans="1:2" x14ac:dyDescent="0.3">
      <c r="A28" s="18">
        <v>1980</v>
      </c>
      <c r="B28" s="2">
        <v>28.55</v>
      </c>
    </row>
    <row r="29" spans="1:2" x14ac:dyDescent="0.3">
      <c r="A29" s="18">
        <v>1981</v>
      </c>
      <c r="B29" s="2">
        <v>20.77</v>
      </c>
    </row>
    <row r="30" spans="1:2" x14ac:dyDescent="0.3">
      <c r="A30" s="18">
        <v>1982</v>
      </c>
      <c r="B30" s="2">
        <v>23.21</v>
      </c>
    </row>
    <row r="31" spans="1:2" x14ac:dyDescent="0.3">
      <c r="A31" s="18">
        <v>1983</v>
      </c>
      <c r="B31" s="2">
        <v>46.18</v>
      </c>
    </row>
    <row r="32" spans="1:2" x14ac:dyDescent="0.3">
      <c r="A32" s="18">
        <v>1984</v>
      </c>
      <c r="B32" s="2">
        <v>33.99</v>
      </c>
    </row>
    <row r="33" spans="1:2" x14ac:dyDescent="0.3">
      <c r="A33" s="18">
        <v>1985</v>
      </c>
      <c r="B33" s="2">
        <v>22.76</v>
      </c>
    </row>
    <row r="34" spans="1:2" x14ac:dyDescent="0.3">
      <c r="A34" s="18">
        <v>1986</v>
      </c>
      <c r="B34" s="2">
        <v>20.46</v>
      </c>
    </row>
    <row r="35" spans="1:2" x14ac:dyDescent="0.3">
      <c r="A35" s="18">
        <v>1987</v>
      </c>
      <c r="B35" s="2">
        <v>38.08</v>
      </c>
    </row>
    <row r="36" spans="1:2" x14ac:dyDescent="0.3">
      <c r="A36" s="18">
        <v>1988</v>
      </c>
      <c r="B36" s="2">
        <v>24.66</v>
      </c>
    </row>
    <row r="37" spans="1:2" x14ac:dyDescent="0.3">
      <c r="A37" s="18">
        <v>1989</v>
      </c>
      <c r="B37" s="2">
        <v>22.9</v>
      </c>
    </row>
    <row r="38" spans="1:2" x14ac:dyDescent="0.3">
      <c r="A38" s="18">
        <v>1990</v>
      </c>
      <c r="B38" s="2">
        <v>35.07</v>
      </c>
    </row>
    <row r="39" spans="1:2" x14ac:dyDescent="0.3">
      <c r="A39" s="18">
        <v>1991</v>
      </c>
      <c r="B39" s="2">
        <v>13.97</v>
      </c>
    </row>
    <row r="40" spans="1:2" x14ac:dyDescent="0.3">
      <c r="A40" s="18">
        <v>1992</v>
      </c>
      <c r="B40" s="2">
        <v>32.18</v>
      </c>
    </row>
    <row r="41" spans="1:2" x14ac:dyDescent="0.3">
      <c r="A41" s="18">
        <v>1993</v>
      </c>
      <c r="B41" s="2">
        <v>28.72</v>
      </c>
    </row>
    <row r="42" spans="1:2" x14ac:dyDescent="0.3">
      <c r="A42" s="18">
        <v>1994</v>
      </c>
      <c r="B42" s="2">
        <v>31.24</v>
      </c>
    </row>
    <row r="43" spans="1:2" x14ac:dyDescent="0.3">
      <c r="A43" s="18">
        <v>1995</v>
      </c>
      <c r="B43" s="2">
        <v>20.010000000000002</v>
      </c>
    </row>
    <row r="44" spans="1:2" x14ac:dyDescent="0.3">
      <c r="A44" s="18">
        <v>1996</v>
      </c>
      <c r="B44" s="2">
        <v>28.98</v>
      </c>
    </row>
    <row r="45" spans="1:2" x14ac:dyDescent="0.3">
      <c r="A45" s="18">
        <v>1997</v>
      </c>
      <c r="B45" s="2">
        <v>39.880000000000003</v>
      </c>
    </row>
    <row r="46" spans="1:2" x14ac:dyDescent="0.3">
      <c r="A46" s="18">
        <v>1998</v>
      </c>
      <c r="B46" s="2">
        <v>35.299999999999997</v>
      </c>
    </row>
    <row r="47" spans="1:2" x14ac:dyDescent="0.3">
      <c r="A47" s="18">
        <v>1999</v>
      </c>
      <c r="B47" s="2">
        <v>19.809999999999999</v>
      </c>
    </row>
    <row r="48" spans="1:2" x14ac:dyDescent="0.3">
      <c r="A48" s="18">
        <v>2000</v>
      </c>
      <c r="B48" s="2">
        <v>33.78</v>
      </c>
    </row>
    <row r="49" spans="1:2" x14ac:dyDescent="0.3">
      <c r="A49" s="18">
        <v>2001</v>
      </c>
      <c r="B49" s="2">
        <v>42.31</v>
      </c>
    </row>
    <row r="50" spans="1:2" x14ac:dyDescent="0.3">
      <c r="A50" s="18">
        <v>2002</v>
      </c>
      <c r="B50" s="2">
        <v>46.12</v>
      </c>
    </row>
    <row r="51" spans="1:2" x14ac:dyDescent="0.3">
      <c r="A51" s="18">
        <v>2003</v>
      </c>
      <c r="B51" s="2">
        <v>23.51</v>
      </c>
    </row>
    <row r="52" spans="1:2" x14ac:dyDescent="0.3">
      <c r="A52" s="18">
        <v>2004</v>
      </c>
      <c r="B52" s="2">
        <v>17.34</v>
      </c>
    </row>
    <row r="53" spans="1:2" x14ac:dyDescent="0.3">
      <c r="A53" s="18">
        <v>2005</v>
      </c>
      <c r="B53" s="2">
        <v>29.39</v>
      </c>
    </row>
    <row r="54" spans="1:2" x14ac:dyDescent="0.3">
      <c r="A54" s="18">
        <v>2006</v>
      </c>
      <c r="B54" s="2">
        <v>13.58</v>
      </c>
    </row>
    <row r="55" spans="1:2" x14ac:dyDescent="0.3">
      <c r="A55" s="18">
        <v>2007</v>
      </c>
      <c r="B55" s="2">
        <v>38.03</v>
      </c>
    </row>
    <row r="56" spans="1:2" x14ac:dyDescent="0.3">
      <c r="A56" s="18">
        <v>2008</v>
      </c>
      <c r="B56" s="2">
        <v>24.74</v>
      </c>
    </row>
    <row r="57" spans="1:2" x14ac:dyDescent="0.3">
      <c r="A57" s="18">
        <v>2009</v>
      </c>
      <c r="B57" s="2">
        <v>35.04</v>
      </c>
    </row>
    <row r="58" spans="1:2" x14ac:dyDescent="0.3">
      <c r="A58" s="18">
        <v>2010</v>
      </c>
      <c r="B58" s="2">
        <v>28.39</v>
      </c>
    </row>
    <row r="59" spans="1:2" x14ac:dyDescent="0.3">
      <c r="A59" s="18">
        <v>2011</v>
      </c>
      <c r="B59" s="2">
        <v>41.15</v>
      </c>
    </row>
    <row r="60" spans="1:2" x14ac:dyDescent="0.3">
      <c r="A60" s="18">
        <v>2012</v>
      </c>
      <c r="B60" s="2">
        <v>16.760000000000002</v>
      </c>
    </row>
    <row r="61" spans="1:2" x14ac:dyDescent="0.3">
      <c r="A61" s="18">
        <v>2013</v>
      </c>
      <c r="B61" s="2">
        <v>28.8</v>
      </c>
    </row>
    <row r="62" spans="1:2" x14ac:dyDescent="0.3">
      <c r="A62" s="18">
        <v>2014</v>
      </c>
      <c r="B62" s="2">
        <v>30.31</v>
      </c>
    </row>
    <row r="63" spans="1:2" x14ac:dyDescent="0.3">
      <c r="A63" s="18">
        <v>2015</v>
      </c>
      <c r="B63" s="2">
        <v>45.96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1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1956</v>
      </c>
      <c r="B2" s="2">
        <v>25.32</v>
      </c>
    </row>
    <row r="3" spans="1:2" x14ac:dyDescent="0.3">
      <c r="A3" s="18">
        <v>1957</v>
      </c>
      <c r="B3" s="2">
        <v>23.31</v>
      </c>
    </row>
    <row r="4" spans="1:2" x14ac:dyDescent="0.3">
      <c r="A4" s="18">
        <v>1958</v>
      </c>
      <c r="B4" s="2">
        <v>22.89</v>
      </c>
    </row>
    <row r="5" spans="1:2" x14ac:dyDescent="0.3">
      <c r="A5" s="18">
        <v>1959</v>
      </c>
      <c r="B5" s="2">
        <v>25.39</v>
      </c>
    </row>
    <row r="6" spans="1:2" x14ac:dyDescent="0.3">
      <c r="A6" s="18">
        <v>1960</v>
      </c>
      <c r="B6" s="2">
        <v>21.12</v>
      </c>
    </row>
    <row r="7" spans="1:2" x14ac:dyDescent="0.3">
      <c r="A7" s="18">
        <v>1961</v>
      </c>
      <c r="B7" s="2">
        <v>34.090000000000003</v>
      </c>
    </row>
    <row r="8" spans="1:2" x14ac:dyDescent="0.3">
      <c r="A8" s="18">
        <v>1962</v>
      </c>
      <c r="B8" s="2">
        <v>7.49</v>
      </c>
    </row>
    <row r="9" spans="1:2" x14ac:dyDescent="0.3">
      <c r="A9" s="18">
        <v>1963</v>
      </c>
      <c r="B9" s="2">
        <v>32.29</v>
      </c>
    </row>
    <row r="10" spans="1:2" x14ac:dyDescent="0.3">
      <c r="A10" s="18">
        <v>1964</v>
      </c>
      <c r="B10" s="2">
        <v>12.29</v>
      </c>
    </row>
    <row r="11" spans="1:2" x14ac:dyDescent="0.3">
      <c r="A11" s="18">
        <v>1965</v>
      </c>
      <c r="B11" s="2">
        <v>25.8</v>
      </c>
    </row>
    <row r="12" spans="1:2" x14ac:dyDescent="0.3">
      <c r="A12" s="18">
        <v>1966</v>
      </c>
      <c r="B12" s="2">
        <v>33.159999999999997</v>
      </c>
    </row>
    <row r="13" spans="1:2" x14ac:dyDescent="0.3">
      <c r="A13" s="18">
        <v>1967</v>
      </c>
      <c r="B13" s="2">
        <v>29.94</v>
      </c>
    </row>
    <row r="14" spans="1:2" x14ac:dyDescent="0.3">
      <c r="A14" s="18">
        <v>1968</v>
      </c>
      <c r="B14" s="2">
        <v>9.81</v>
      </c>
    </row>
    <row r="15" spans="1:2" x14ac:dyDescent="0.3">
      <c r="A15" s="18">
        <v>1969</v>
      </c>
      <c r="B15" s="2">
        <v>17.239999999999998</v>
      </c>
    </row>
    <row r="16" spans="1:2" x14ac:dyDescent="0.3">
      <c r="A16" s="18">
        <v>1970</v>
      </c>
      <c r="B16" s="2">
        <v>22.22</v>
      </c>
    </row>
    <row r="17" spans="1:2" x14ac:dyDescent="0.3">
      <c r="A17" s="18">
        <v>1971</v>
      </c>
      <c r="B17" s="2">
        <v>23.12</v>
      </c>
    </row>
    <row r="18" spans="1:2" x14ac:dyDescent="0.3">
      <c r="A18" s="18">
        <v>1972</v>
      </c>
      <c r="B18" s="2">
        <v>38.06</v>
      </c>
    </row>
    <row r="19" spans="1:2" x14ac:dyDescent="0.3">
      <c r="A19" s="18">
        <v>1973</v>
      </c>
      <c r="B19" s="2">
        <v>32.32</v>
      </c>
    </row>
    <row r="20" spans="1:2" x14ac:dyDescent="0.3">
      <c r="A20" s="18">
        <v>1974</v>
      </c>
      <c r="B20" s="2">
        <v>17.28</v>
      </c>
    </row>
    <row r="21" spans="1:2" x14ac:dyDescent="0.3">
      <c r="A21" s="18">
        <v>1975</v>
      </c>
      <c r="B21" s="2">
        <v>25.85</v>
      </c>
    </row>
    <row r="22" spans="1:2" x14ac:dyDescent="0.3">
      <c r="A22" s="18">
        <v>1976</v>
      </c>
      <c r="B22" s="2">
        <v>30.16</v>
      </c>
    </row>
    <row r="23" spans="1:2" x14ac:dyDescent="0.3">
      <c r="A23" s="18">
        <v>1977</v>
      </c>
      <c r="B23" s="2">
        <v>31.8</v>
      </c>
    </row>
    <row r="24" spans="1:2" x14ac:dyDescent="0.3">
      <c r="A24" s="18">
        <v>1978</v>
      </c>
      <c r="B24" s="2">
        <v>14.02</v>
      </c>
    </row>
    <row r="25" spans="1:2" x14ac:dyDescent="0.3">
      <c r="A25" s="18">
        <v>1979</v>
      </c>
      <c r="B25" s="2">
        <v>18.010000000000002</v>
      </c>
    </row>
    <row r="26" spans="1:2" x14ac:dyDescent="0.3">
      <c r="A26" s="18">
        <v>1980</v>
      </c>
      <c r="B26" s="2">
        <v>28.55</v>
      </c>
    </row>
    <row r="27" spans="1:2" x14ac:dyDescent="0.3">
      <c r="A27" s="18">
        <v>1981</v>
      </c>
      <c r="B27" s="2">
        <v>20.77</v>
      </c>
    </row>
    <row r="28" spans="1:2" x14ac:dyDescent="0.3">
      <c r="A28" s="18">
        <v>1982</v>
      </c>
      <c r="B28" s="2">
        <v>23.21</v>
      </c>
    </row>
    <row r="29" spans="1:2" x14ac:dyDescent="0.3">
      <c r="A29" s="18">
        <v>1983</v>
      </c>
      <c r="B29" s="2">
        <v>46.18</v>
      </c>
    </row>
    <row r="30" spans="1:2" x14ac:dyDescent="0.3">
      <c r="A30" s="18">
        <v>1984</v>
      </c>
      <c r="B30" s="2">
        <v>33.99</v>
      </c>
    </row>
    <row r="31" spans="1:2" x14ac:dyDescent="0.3">
      <c r="A31" s="18">
        <v>1985</v>
      </c>
      <c r="B31" s="2">
        <v>22.76</v>
      </c>
    </row>
    <row r="32" spans="1:2" x14ac:dyDescent="0.3">
      <c r="A32" s="18">
        <v>1986</v>
      </c>
      <c r="B32" s="2">
        <v>20.46</v>
      </c>
    </row>
    <row r="33" spans="1:2" x14ac:dyDescent="0.3">
      <c r="A33" s="18">
        <v>1987</v>
      </c>
      <c r="B33" s="2">
        <v>38.08</v>
      </c>
    </row>
    <row r="34" spans="1:2" x14ac:dyDescent="0.3">
      <c r="A34" s="18">
        <v>1988</v>
      </c>
      <c r="B34" s="2">
        <v>24.66</v>
      </c>
    </row>
    <row r="35" spans="1:2" x14ac:dyDescent="0.3">
      <c r="A35" s="18">
        <v>1989</v>
      </c>
      <c r="B35" s="2">
        <v>22.9</v>
      </c>
    </row>
    <row r="36" spans="1:2" x14ac:dyDescent="0.3">
      <c r="A36" s="18">
        <v>1990</v>
      </c>
      <c r="B36" s="2">
        <v>35.07</v>
      </c>
    </row>
    <row r="37" spans="1:2" x14ac:dyDescent="0.3">
      <c r="A37" s="18">
        <v>1991</v>
      </c>
      <c r="B37" s="2">
        <v>13.97</v>
      </c>
    </row>
    <row r="38" spans="1:2" x14ac:dyDescent="0.3">
      <c r="A38" s="18">
        <v>1992</v>
      </c>
      <c r="B38" s="2">
        <v>32.18</v>
      </c>
    </row>
    <row r="39" spans="1:2" x14ac:dyDescent="0.3">
      <c r="A39" s="18">
        <v>1993</v>
      </c>
      <c r="B39" s="2">
        <v>28.72</v>
      </c>
    </row>
    <row r="40" spans="1:2" x14ac:dyDescent="0.3">
      <c r="A40" s="18">
        <v>1994</v>
      </c>
      <c r="B40" s="2">
        <v>31.24</v>
      </c>
    </row>
    <row r="41" spans="1:2" x14ac:dyDescent="0.3">
      <c r="A41" s="18">
        <v>1995</v>
      </c>
      <c r="B41" s="2">
        <v>20.010000000000002</v>
      </c>
    </row>
    <row r="42" spans="1:2" x14ac:dyDescent="0.3">
      <c r="A42" s="18">
        <v>1996</v>
      </c>
      <c r="B42" s="2">
        <v>28.98</v>
      </c>
    </row>
    <row r="43" spans="1:2" x14ac:dyDescent="0.3">
      <c r="A43" s="18">
        <v>1997</v>
      </c>
      <c r="B43" s="2">
        <v>39.880000000000003</v>
      </c>
    </row>
    <row r="44" spans="1:2" x14ac:dyDescent="0.3">
      <c r="A44" s="18">
        <v>1998</v>
      </c>
      <c r="B44" s="2">
        <v>35.299999999999997</v>
      </c>
    </row>
    <row r="45" spans="1:2" x14ac:dyDescent="0.3">
      <c r="A45" s="18">
        <v>1999</v>
      </c>
      <c r="B45" s="2">
        <v>19.809999999999999</v>
      </c>
    </row>
    <row r="46" spans="1:2" x14ac:dyDescent="0.3">
      <c r="A46" s="18">
        <v>2000</v>
      </c>
      <c r="B46" s="2">
        <v>33.78</v>
      </c>
    </row>
    <row r="47" spans="1:2" x14ac:dyDescent="0.3">
      <c r="A47" s="18">
        <v>2001</v>
      </c>
      <c r="B47" s="2">
        <v>42.31</v>
      </c>
    </row>
    <row r="48" spans="1:2" x14ac:dyDescent="0.3">
      <c r="A48" s="18">
        <v>2002</v>
      </c>
      <c r="B48" s="2">
        <v>46.12</v>
      </c>
    </row>
    <row r="49" spans="1:2" x14ac:dyDescent="0.3">
      <c r="A49" s="18">
        <v>2003</v>
      </c>
      <c r="B49" s="2">
        <v>23.51</v>
      </c>
    </row>
    <row r="50" spans="1:2" x14ac:dyDescent="0.3">
      <c r="A50" s="18">
        <v>2004</v>
      </c>
      <c r="B50" s="2">
        <v>17.34</v>
      </c>
    </row>
    <row r="51" spans="1:2" x14ac:dyDescent="0.3">
      <c r="A51" s="18">
        <v>2005</v>
      </c>
      <c r="B51" s="2">
        <v>29.39</v>
      </c>
    </row>
    <row r="52" spans="1:2" x14ac:dyDescent="0.3">
      <c r="A52" s="18">
        <v>2006</v>
      </c>
      <c r="B52" s="2">
        <v>13.58</v>
      </c>
    </row>
    <row r="53" spans="1:2" x14ac:dyDescent="0.3">
      <c r="A53" s="18">
        <v>2007</v>
      </c>
      <c r="B53" s="2">
        <v>38.03</v>
      </c>
    </row>
    <row r="54" spans="1:2" x14ac:dyDescent="0.3">
      <c r="A54" s="18">
        <v>2008</v>
      </c>
      <c r="B54" s="2">
        <v>24.74</v>
      </c>
    </row>
    <row r="55" spans="1:2" x14ac:dyDescent="0.3">
      <c r="A55" s="18">
        <v>2009</v>
      </c>
      <c r="B55" s="2">
        <v>35.04</v>
      </c>
    </row>
    <row r="56" spans="1:2" x14ac:dyDescent="0.3">
      <c r="A56" s="18">
        <v>2010</v>
      </c>
      <c r="B56" s="2">
        <v>28.39</v>
      </c>
    </row>
    <row r="57" spans="1:2" x14ac:dyDescent="0.3">
      <c r="A57" s="18">
        <v>2011</v>
      </c>
      <c r="B57" s="2">
        <v>41.15</v>
      </c>
    </row>
    <row r="58" spans="1:2" x14ac:dyDescent="0.3">
      <c r="A58" s="18">
        <v>2012</v>
      </c>
      <c r="B58" s="2">
        <v>16.760000000000002</v>
      </c>
    </row>
    <row r="59" spans="1:2" x14ac:dyDescent="0.3">
      <c r="A59" s="18">
        <v>2013</v>
      </c>
      <c r="B59" s="2">
        <v>28.8</v>
      </c>
    </row>
    <row r="60" spans="1:2" x14ac:dyDescent="0.3">
      <c r="A60" s="18">
        <v>2014</v>
      </c>
      <c r="B60" s="2">
        <v>30.31</v>
      </c>
    </row>
    <row r="61" spans="1:2" x14ac:dyDescent="0.3">
      <c r="A61" s="18">
        <v>2015</v>
      </c>
      <c r="B61" s="2">
        <v>45.96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4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1963</v>
      </c>
      <c r="B2" s="2">
        <v>32.29</v>
      </c>
    </row>
    <row r="3" spans="1:2" x14ac:dyDescent="0.3">
      <c r="A3" s="18">
        <v>1964</v>
      </c>
      <c r="B3" s="2">
        <v>12.29</v>
      </c>
    </row>
    <row r="4" spans="1:2" x14ac:dyDescent="0.3">
      <c r="A4" s="18">
        <v>1965</v>
      </c>
      <c r="B4" s="2">
        <v>25.8</v>
      </c>
    </row>
    <row r="5" spans="1:2" x14ac:dyDescent="0.3">
      <c r="A5" s="18">
        <v>1966</v>
      </c>
      <c r="B5" s="2">
        <v>33.159999999999997</v>
      </c>
    </row>
    <row r="6" spans="1:2" x14ac:dyDescent="0.3">
      <c r="A6" s="18">
        <v>1967</v>
      </c>
      <c r="B6" s="2">
        <v>29.94</v>
      </c>
    </row>
    <row r="7" spans="1:2" x14ac:dyDescent="0.3">
      <c r="A7" s="18">
        <v>1968</v>
      </c>
      <c r="B7" s="2">
        <v>9.81</v>
      </c>
    </row>
    <row r="8" spans="1:2" x14ac:dyDescent="0.3">
      <c r="A8" s="18">
        <v>1969</v>
      </c>
      <c r="B8" s="2">
        <v>17.239999999999998</v>
      </c>
    </row>
    <row r="9" spans="1:2" x14ac:dyDescent="0.3">
      <c r="A9" s="18">
        <v>1970</v>
      </c>
      <c r="B9" s="2">
        <v>22.22</v>
      </c>
    </row>
    <row r="10" spans="1:2" x14ac:dyDescent="0.3">
      <c r="A10" s="18">
        <v>1971</v>
      </c>
      <c r="B10" s="2">
        <v>23.12</v>
      </c>
    </row>
    <row r="11" spans="1:2" x14ac:dyDescent="0.3">
      <c r="A11" s="18">
        <v>1972</v>
      </c>
      <c r="B11" s="2">
        <v>38.06</v>
      </c>
    </row>
    <row r="12" spans="1:2" x14ac:dyDescent="0.3">
      <c r="A12" s="18">
        <v>1973</v>
      </c>
      <c r="B12" s="2">
        <v>32.32</v>
      </c>
    </row>
    <row r="13" spans="1:2" x14ac:dyDescent="0.3">
      <c r="A13" s="18">
        <v>1974</v>
      </c>
      <c r="B13" s="2">
        <v>17.28</v>
      </c>
    </row>
    <row r="14" spans="1:2" x14ac:dyDescent="0.3">
      <c r="A14" s="18">
        <v>1975</v>
      </c>
      <c r="B14" s="2">
        <v>25.85</v>
      </c>
    </row>
    <row r="15" spans="1:2" x14ac:dyDescent="0.3">
      <c r="A15" s="18">
        <v>1976</v>
      </c>
      <c r="B15" s="2">
        <v>30.16</v>
      </c>
    </row>
    <row r="16" spans="1:2" x14ac:dyDescent="0.3">
      <c r="A16" s="18">
        <v>1977</v>
      </c>
      <c r="B16" s="2">
        <v>31.8</v>
      </c>
    </row>
    <row r="17" spans="1:2" x14ac:dyDescent="0.3">
      <c r="A17" s="18">
        <v>1978</v>
      </c>
      <c r="B17" s="2">
        <v>14.02</v>
      </c>
    </row>
    <row r="18" spans="1:2" x14ac:dyDescent="0.3">
      <c r="A18" s="18">
        <v>1979</v>
      </c>
      <c r="B18" s="2">
        <v>18.010000000000002</v>
      </c>
    </row>
    <row r="19" spans="1:2" x14ac:dyDescent="0.3">
      <c r="A19" s="18">
        <v>1980</v>
      </c>
      <c r="B19" s="2">
        <v>28.55</v>
      </c>
    </row>
    <row r="20" spans="1:2" x14ac:dyDescent="0.3">
      <c r="A20" s="18">
        <v>1981</v>
      </c>
      <c r="B20" s="2">
        <v>20.77</v>
      </c>
    </row>
    <row r="21" spans="1:2" x14ac:dyDescent="0.3">
      <c r="A21" s="18">
        <v>1982</v>
      </c>
      <c r="B21" s="2">
        <v>23.21</v>
      </c>
    </row>
    <row r="22" spans="1:2" x14ac:dyDescent="0.3">
      <c r="A22" s="18">
        <v>1983</v>
      </c>
      <c r="B22" s="2">
        <v>46.18</v>
      </c>
    </row>
    <row r="23" spans="1:2" x14ac:dyDescent="0.3">
      <c r="A23" s="18">
        <v>1984</v>
      </c>
      <c r="B23" s="2">
        <v>33.99</v>
      </c>
    </row>
    <row r="24" spans="1:2" x14ac:dyDescent="0.3">
      <c r="A24" s="18">
        <v>1985</v>
      </c>
      <c r="B24" s="2">
        <v>22.76</v>
      </c>
    </row>
    <row r="25" spans="1:2" x14ac:dyDescent="0.3">
      <c r="A25" s="18">
        <v>1986</v>
      </c>
      <c r="B25" s="2">
        <v>20.46</v>
      </c>
    </row>
    <row r="26" spans="1:2" x14ac:dyDescent="0.3">
      <c r="A26" s="18">
        <v>1987</v>
      </c>
      <c r="B26" s="2">
        <v>38.08</v>
      </c>
    </row>
    <row r="27" spans="1:2" x14ac:dyDescent="0.3">
      <c r="A27" s="18">
        <v>1988</v>
      </c>
      <c r="B27" s="2">
        <v>24.66</v>
      </c>
    </row>
    <row r="28" spans="1:2" x14ac:dyDescent="0.3">
      <c r="A28" s="18">
        <v>1989</v>
      </c>
      <c r="B28" s="2">
        <v>22.9</v>
      </c>
    </row>
    <row r="29" spans="1:2" x14ac:dyDescent="0.3">
      <c r="A29" s="18">
        <v>1990</v>
      </c>
      <c r="B29" s="2">
        <v>35.07</v>
      </c>
    </row>
    <row r="30" spans="1:2" x14ac:dyDescent="0.3">
      <c r="A30" s="18">
        <v>1991</v>
      </c>
      <c r="B30" s="2">
        <v>13.97</v>
      </c>
    </row>
    <row r="31" spans="1:2" x14ac:dyDescent="0.3">
      <c r="A31" s="18">
        <v>1992</v>
      </c>
      <c r="B31" s="2">
        <v>32.18</v>
      </c>
    </row>
    <row r="32" spans="1:2" x14ac:dyDescent="0.3">
      <c r="A32" s="18">
        <v>1993</v>
      </c>
      <c r="B32" s="2">
        <v>28.72</v>
      </c>
    </row>
    <row r="33" spans="1:2" x14ac:dyDescent="0.3">
      <c r="A33" s="18">
        <v>1994</v>
      </c>
      <c r="B33" s="2">
        <v>31.24</v>
      </c>
    </row>
    <row r="34" spans="1:2" x14ac:dyDescent="0.3">
      <c r="A34" s="18">
        <v>1995</v>
      </c>
      <c r="B34" s="2">
        <v>20.010000000000002</v>
      </c>
    </row>
    <row r="35" spans="1:2" x14ac:dyDescent="0.3">
      <c r="A35" s="18">
        <v>1996</v>
      </c>
      <c r="B35" s="2">
        <v>28.98</v>
      </c>
    </row>
    <row r="36" spans="1:2" x14ac:dyDescent="0.3">
      <c r="A36" s="18">
        <v>1997</v>
      </c>
      <c r="B36" s="2">
        <v>39.880000000000003</v>
      </c>
    </row>
    <row r="37" spans="1:2" x14ac:dyDescent="0.3">
      <c r="A37" s="18">
        <v>1998</v>
      </c>
      <c r="B37" s="2">
        <v>35.299999999999997</v>
      </c>
    </row>
    <row r="38" spans="1:2" x14ac:dyDescent="0.3">
      <c r="A38" s="18">
        <v>1999</v>
      </c>
      <c r="B38" s="2">
        <v>19.809999999999999</v>
      </c>
    </row>
    <row r="39" spans="1:2" x14ac:dyDescent="0.3">
      <c r="A39" s="18">
        <v>2000</v>
      </c>
      <c r="B39" s="2">
        <v>33.78</v>
      </c>
    </row>
    <row r="40" spans="1:2" x14ac:dyDescent="0.3">
      <c r="A40" s="18">
        <v>2001</v>
      </c>
      <c r="B40" s="2">
        <v>42.31</v>
      </c>
    </row>
    <row r="41" spans="1:2" x14ac:dyDescent="0.3">
      <c r="A41" s="18">
        <v>2002</v>
      </c>
      <c r="B41" s="2">
        <v>46.12</v>
      </c>
    </row>
    <row r="42" spans="1:2" x14ac:dyDescent="0.3">
      <c r="A42" s="18">
        <v>2003</v>
      </c>
      <c r="B42" s="2">
        <v>23.51</v>
      </c>
    </row>
    <row r="43" spans="1:2" x14ac:dyDescent="0.3">
      <c r="A43" s="18">
        <v>2004</v>
      </c>
      <c r="B43" s="2">
        <v>17.34</v>
      </c>
    </row>
    <row r="44" spans="1:2" x14ac:dyDescent="0.3">
      <c r="A44" s="18">
        <v>2005</v>
      </c>
      <c r="B44" s="2">
        <v>29.39</v>
      </c>
    </row>
    <row r="45" spans="1:2" x14ac:dyDescent="0.3">
      <c r="A45" s="18">
        <v>2006</v>
      </c>
      <c r="B45" s="2">
        <v>13.58</v>
      </c>
    </row>
    <row r="46" spans="1:2" x14ac:dyDescent="0.3">
      <c r="A46" s="18">
        <v>2007</v>
      </c>
      <c r="B46" s="2">
        <v>38.03</v>
      </c>
    </row>
    <row r="47" spans="1:2" x14ac:dyDescent="0.3">
      <c r="A47" s="18">
        <v>2008</v>
      </c>
      <c r="B47" s="2">
        <v>24.74</v>
      </c>
    </row>
    <row r="48" spans="1:2" x14ac:dyDescent="0.3">
      <c r="A48" s="18">
        <v>2009</v>
      </c>
      <c r="B48" s="2">
        <v>35.04</v>
      </c>
    </row>
    <row r="49" spans="1:2" x14ac:dyDescent="0.3">
      <c r="A49" s="18">
        <v>2010</v>
      </c>
      <c r="B49" s="2">
        <v>28.39</v>
      </c>
    </row>
    <row r="50" spans="1:2" x14ac:dyDescent="0.3">
      <c r="A50" s="18">
        <v>2011</v>
      </c>
      <c r="B50" s="2">
        <v>41.15</v>
      </c>
    </row>
    <row r="51" spans="1:2" x14ac:dyDescent="0.3">
      <c r="A51" s="18">
        <v>2012</v>
      </c>
      <c r="B51" s="2">
        <v>16.760000000000002</v>
      </c>
    </row>
    <row r="52" spans="1:2" x14ac:dyDescent="0.3">
      <c r="A52" s="18">
        <v>2013</v>
      </c>
      <c r="B52" s="2">
        <v>28.8</v>
      </c>
    </row>
    <row r="53" spans="1:2" x14ac:dyDescent="0.3">
      <c r="A53" s="18">
        <v>2014</v>
      </c>
      <c r="B53" s="2">
        <v>30.31</v>
      </c>
    </row>
    <row r="54" spans="1:2" x14ac:dyDescent="0.3">
      <c r="A54" s="18">
        <v>2015</v>
      </c>
      <c r="B54" s="2">
        <v>45.96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800"/>
  </sheetPr>
  <dimension ref="B1:J55"/>
  <sheetViews>
    <sheetView topLeftCell="A34" zoomScaleNormal="100" workbookViewId="0"/>
  </sheetViews>
  <sheetFormatPr defaultRowHeight="14.4" x14ac:dyDescent="0.3"/>
  <cols>
    <col min="1" max="1" width="4.88671875" customWidth="1"/>
    <col min="2" max="2" width="9" customWidth="1"/>
    <col min="3" max="3" width="9.44140625" bestFit="1" customWidth="1"/>
  </cols>
  <sheetData>
    <row r="1" spans="2:9" x14ac:dyDescent="0.3">
      <c r="B1" t="s">
        <v>34</v>
      </c>
    </row>
    <row r="2" spans="2:9" x14ac:dyDescent="0.3">
      <c r="B2" t="s">
        <v>30</v>
      </c>
    </row>
    <row r="3" spans="2:9" x14ac:dyDescent="0.3">
      <c r="B3" t="s">
        <v>31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53</v>
      </c>
      <c r="D13" s="7">
        <v>0</v>
      </c>
      <c r="E13" s="7">
        <v>53</v>
      </c>
      <c r="F13" s="8">
        <v>9.81</v>
      </c>
      <c r="G13" s="8">
        <v>46.18</v>
      </c>
      <c r="H13" s="8">
        <v>27.835849056603774</v>
      </c>
      <c r="I13" s="8">
        <v>9.1169435317650915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0.1683599419448476</v>
      </c>
    </row>
    <row r="19" spans="2:10" x14ac:dyDescent="0.3">
      <c r="B19" s="3" t="s">
        <v>18</v>
      </c>
      <c r="C19" s="12">
        <v>232</v>
      </c>
    </row>
    <row r="20" spans="2:10" x14ac:dyDescent="0.3">
      <c r="B20" s="3" t="s">
        <v>19</v>
      </c>
      <c r="C20" s="12">
        <v>16995.333333333332</v>
      </c>
    </row>
    <row r="21" spans="2:10" x14ac:dyDescent="0.3">
      <c r="B21" s="3" t="s">
        <v>20</v>
      </c>
      <c r="C21" s="12">
        <v>7.6405788061635657E-2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32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33</v>
      </c>
    </row>
    <row r="33" spans="2:5" x14ac:dyDescent="0.3">
      <c r="B33" s="14" t="s">
        <v>26</v>
      </c>
    </row>
    <row r="35" spans="2:5" x14ac:dyDescent="0.3">
      <c r="B35" s="14" t="s">
        <v>27</v>
      </c>
      <c r="D35" s="15">
        <v>0.1675752393980848</v>
      </c>
    </row>
    <row r="36" spans="2:5" x14ac:dyDescent="0.3">
      <c r="B36" s="14" t="s">
        <v>28</v>
      </c>
      <c r="D36" s="16">
        <v>0.11648636363636353</v>
      </c>
      <c r="E36" s="17">
        <v>0.21669470046082973</v>
      </c>
    </row>
    <row r="55" spans="7:7" x14ac:dyDescent="0.3">
      <c r="G55" t="s">
        <v>29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T1401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Mann-Kendall trend tests_HID</vt:lpstr>
      <vt:lpstr>Mann-Kendall trend tests1_HID</vt:lpstr>
      <vt:lpstr>Mann-Kendall trend tests2_HID</vt:lpstr>
      <vt:lpstr>Mann-Kendall trend tests3_HID</vt:lpstr>
      <vt:lpstr>Mann-Kendall trend tests3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2016-10-15T03:15:35Z</dcterms:created>
  <dcterms:modified xsi:type="dcterms:W3CDTF">2018-05-31T21:26:57Z</dcterms:modified>
</cp:coreProperties>
</file>