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76773B73-C517-4B14-8AE1-31BE6D4FB022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E56" i="1"/>
  <c r="F56" i="1"/>
  <c r="G56" i="1"/>
  <c r="I56" i="1"/>
  <c r="E57" i="1"/>
  <c r="F57" i="1"/>
  <c r="G57" i="1"/>
  <c r="I5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</calcChain>
</file>

<file path=xl/sharedStrings.xml><?xml version="1.0" encoding="utf-8"?>
<sst xmlns="http://schemas.openxmlformats.org/spreadsheetml/2006/main" count="43" uniqueCount="41">
  <si>
    <t xml:space="preserve"> Cod</t>
  </si>
  <si>
    <t xml:space="preserve"> Year</t>
  </si>
  <si>
    <t xml:space="preserve"> Maximum streamflow</t>
  </si>
  <si>
    <t>Time series: Workbook = 86420000.xlsx / Sheet = Plan1 / Range = Plan1!$E$1:$E$57 / 56 rows and 1 column</t>
  </si>
  <si>
    <t>Date data: Workbook = 86420000.xlsx / Sheet = Plan1 / Range = Plan1!$B$1:$B$57 / 56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</si>
  <si>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</si>
  <si>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</si>
  <si>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</si>
  <si>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</si>
  <si>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</si>
  <si>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</si>
  <si>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</si>
  <si>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</si>
  <si>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</si>
  <si>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</si>
  <si>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</si>
  <si>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</si>
  <si>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</si>
  <si>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</si>
  <si>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</si>
  <si>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</si>
  <si>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</si>
  <si>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</si>
  <si>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</si>
  <si>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</si>
  <si>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</si>
  <si>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</si>
  <si>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</si>
  <si>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</si>
  <si>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19.59%.</t>
  </si>
  <si>
    <t>The continuity correction has been applied.</t>
  </si>
  <si>
    <t>Sen's slope:</t>
  </si>
  <si>
    <t>Confidence interval:</t>
  </si>
  <si>
    <t xml:space="preserve"> </t>
  </si>
  <si>
    <r>
      <t>XLSTAT 2016.06.36438  - Mann-Kendall trend tests - Start time: 2016-10-15 at 8:45:54 PM / End time: 2016-10-15 at 8:45:54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</si>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</sst>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tests_HID'!$A$2:$A$57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xVal>
          <c:yVal>
            <c:numRef>
              <c:f>'Mann-Kendall trend tests_HID'!$B$2:$B$57</c:f>
              <c:numCache>
                <c:formatCode>0</c:formatCode>
                <c:ptCount val="56"/>
                <c:pt idx="0">
                  <c:v>6.16</c:v>
                </c:pt>
                <c:pt idx="1">
                  <c:v>11.68</c:v>
                </c:pt>
                <c:pt idx="2">
                  <c:v>2.1</c:v>
                </c:pt>
                <c:pt idx="3">
                  <c:v>8.0500000000000007</c:v>
                </c:pt>
                <c:pt idx="4">
                  <c:v>4.05</c:v>
                </c:pt>
                <c:pt idx="5">
                  <c:v>7.71</c:v>
                </c:pt>
                <c:pt idx="6">
                  <c:v>13.26</c:v>
                </c:pt>
                <c:pt idx="7">
                  <c:v>8.67</c:v>
                </c:pt>
                <c:pt idx="8">
                  <c:v>3.64</c:v>
                </c:pt>
                <c:pt idx="9">
                  <c:v>4.8499999999999996</c:v>
                </c:pt>
                <c:pt idx="10">
                  <c:v>7.63</c:v>
                </c:pt>
                <c:pt idx="11">
                  <c:v>9.07</c:v>
                </c:pt>
                <c:pt idx="12">
                  <c:v>12.52</c:v>
                </c:pt>
                <c:pt idx="13">
                  <c:v>10.36</c:v>
                </c:pt>
                <c:pt idx="14">
                  <c:v>5.84</c:v>
                </c:pt>
                <c:pt idx="15">
                  <c:v>8</c:v>
                </c:pt>
                <c:pt idx="16">
                  <c:v>7.83</c:v>
                </c:pt>
                <c:pt idx="17">
                  <c:v>8.93</c:v>
                </c:pt>
                <c:pt idx="18">
                  <c:v>5.14</c:v>
                </c:pt>
                <c:pt idx="19">
                  <c:v>8.31</c:v>
                </c:pt>
                <c:pt idx="20">
                  <c:v>8.5500000000000007</c:v>
                </c:pt>
                <c:pt idx="21">
                  <c:v>6.04</c:v>
                </c:pt>
                <c:pt idx="22">
                  <c:v>10.3</c:v>
                </c:pt>
                <c:pt idx="23">
                  <c:v>15.15</c:v>
                </c:pt>
                <c:pt idx="24">
                  <c:v>12.07</c:v>
                </c:pt>
                <c:pt idx="25">
                  <c:v>7.66</c:v>
                </c:pt>
                <c:pt idx="26">
                  <c:v>7.01</c:v>
                </c:pt>
                <c:pt idx="27">
                  <c:v>12.96</c:v>
                </c:pt>
                <c:pt idx="28">
                  <c:v>8.2200000000000006</c:v>
                </c:pt>
                <c:pt idx="29">
                  <c:v>11.38</c:v>
                </c:pt>
                <c:pt idx="30">
                  <c:v>13.23</c:v>
                </c:pt>
                <c:pt idx="31">
                  <c:v>5.33</c:v>
                </c:pt>
                <c:pt idx="32">
                  <c:v>10.29</c:v>
                </c:pt>
                <c:pt idx="33">
                  <c:v>11.36</c:v>
                </c:pt>
                <c:pt idx="34">
                  <c:v>14.96</c:v>
                </c:pt>
                <c:pt idx="35">
                  <c:v>8.86</c:v>
                </c:pt>
                <c:pt idx="36">
                  <c:v>10.63</c:v>
                </c:pt>
                <c:pt idx="37">
                  <c:v>13.14</c:v>
                </c:pt>
                <c:pt idx="38">
                  <c:v>13.99</c:v>
                </c:pt>
                <c:pt idx="39">
                  <c:v>5.76</c:v>
                </c:pt>
                <c:pt idx="40">
                  <c:v>8.4</c:v>
                </c:pt>
                <c:pt idx="41">
                  <c:v>11.12</c:v>
                </c:pt>
                <c:pt idx="42">
                  <c:v>10.01</c:v>
                </c:pt>
                <c:pt idx="43">
                  <c:v>7.54</c:v>
                </c:pt>
                <c:pt idx="44">
                  <c:v>6.21</c:v>
                </c:pt>
                <c:pt idx="45">
                  <c:v>9.49</c:v>
                </c:pt>
                <c:pt idx="46">
                  <c:v>4.3</c:v>
                </c:pt>
                <c:pt idx="47">
                  <c:v>9.9600000000000009</c:v>
                </c:pt>
                <c:pt idx="48">
                  <c:v>6.3</c:v>
                </c:pt>
                <c:pt idx="49">
                  <c:v>10.1</c:v>
                </c:pt>
                <c:pt idx="50">
                  <c:v>9.26</c:v>
                </c:pt>
                <c:pt idx="51">
                  <c:v>8.9700000000000006</c:v>
                </c:pt>
                <c:pt idx="52">
                  <c:v>3.96</c:v>
                </c:pt>
                <c:pt idx="53">
                  <c:v>7.9</c:v>
                </c:pt>
                <c:pt idx="54">
                  <c:v>11.44</c:v>
                </c:pt>
                <c:pt idx="55">
                  <c:v>11.17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7-4CD6-A355-1B6F3AAD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22208"/>
        <c:axId val="139387264"/>
      </c:scatterChart>
      <c:valAx>
        <c:axId val="249422208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9387264"/>
        <c:crosses val="autoZero"/>
        <c:crossBetween val="midCat"/>
      </c:valAx>
      <c:valAx>
        <c:axId val="139387264"/>
        <c:scaling>
          <c:orientation val="minMax"/>
          <c:max val="16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942220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5231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RefEditT,RefEdit0,Plan1!$E$1:$E$57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RefEditDate,RefEdit0,Plan1!$B$1:$B$57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75231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A50" zoomScale="70" zoomScaleNormal="70" workbookViewId="0">
      <selection activeCell="G59" sqref="G59:O71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5546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35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>
        <v>125</v>
      </c>
      <c r="B2">
        <v>1960</v>
      </c>
      <c r="C2" s="19">
        <v>22159</v>
      </c>
      <c r="D2">
        <v>89</v>
      </c>
      <c r="E2" s="18">
        <f>C2-DATE(YEAR(C2),1,0)</f>
        <v>244</v>
      </c>
      <c r="F2">
        <f>DATE(YEAR(C2)+1,1,1)-DATE(YEAR(C2),1,1)</f>
        <v>366</v>
      </c>
      <c r="G2">
        <f>E2*(2*PI()/F2)</f>
        <v>4.1887902047863905</v>
      </c>
      <c r="H2">
        <f>COS(G2)</f>
        <v>-0.50000000000000044</v>
      </c>
      <c r="I2">
        <f>SIN(G2)</f>
        <v>-0.86602540378443837</v>
      </c>
    </row>
    <row r="3" spans="1:9" x14ac:dyDescent="0.3">
      <c r="A3">
        <v>137</v>
      </c>
      <c r="B3">
        <v>1961</v>
      </c>
      <c r="C3" s="19">
        <v>22553</v>
      </c>
      <c r="D3">
        <v>132.5</v>
      </c>
      <c r="E3" s="18">
        <f t="shared" ref="E3:E47" si="0">C3-DATE(YEAR(C3),1,0)</f>
        <v>272</v>
      </c>
      <c r="F3">
        <f t="shared" ref="F3:F47" si="1">DATE(YEAR(C3)+1,1,1)-DATE(YEAR(C3),1,1)</f>
        <v>365</v>
      </c>
      <c r="G3">
        <f t="shared" ref="G3:G47" si="2">E3*(2*PI()/F3)</f>
        <v>4.6822641193228698</v>
      </c>
      <c r="H3">
        <f t="shared" ref="H3:H47" si="3">COS(G3)</f>
        <v>-3.012030484690836E-2</v>
      </c>
      <c r="I3">
        <f t="shared" ref="I3:I47" si="4">SIN(G3)</f>
        <v>-0.99954628068735729</v>
      </c>
    </row>
    <row r="4" spans="1:9" x14ac:dyDescent="0.3">
      <c r="A4">
        <v>149</v>
      </c>
      <c r="B4">
        <v>1962</v>
      </c>
      <c r="C4" s="19">
        <v>22908</v>
      </c>
      <c r="D4">
        <v>23.95</v>
      </c>
      <c r="E4" s="18">
        <f t="shared" si="0"/>
        <v>262</v>
      </c>
      <c r="F4">
        <f t="shared" si="1"/>
        <v>365</v>
      </c>
      <c r="G4">
        <f t="shared" si="2"/>
        <v>4.5101220561124702</v>
      </c>
      <c r="H4">
        <f t="shared" si="3"/>
        <v>-0.20089055513063528</v>
      </c>
      <c r="I4">
        <f t="shared" si="4"/>
        <v>-0.97961369164549006</v>
      </c>
    </row>
    <row r="5" spans="1:9" x14ac:dyDescent="0.3">
      <c r="A5">
        <v>161</v>
      </c>
      <c r="B5">
        <v>1963</v>
      </c>
      <c r="C5" s="19">
        <v>23295</v>
      </c>
      <c r="D5">
        <v>77.900000000000006</v>
      </c>
      <c r="E5" s="18">
        <f t="shared" si="0"/>
        <v>284</v>
      </c>
      <c r="F5">
        <f t="shared" si="1"/>
        <v>365</v>
      </c>
      <c r="G5">
        <f t="shared" si="2"/>
        <v>4.8888345951753491</v>
      </c>
      <c r="H5">
        <f t="shared" si="3"/>
        <v>0.17553149042142777</v>
      </c>
      <c r="I5">
        <f t="shared" si="4"/>
        <v>-0.98447381675209233</v>
      </c>
    </row>
    <row r="6" spans="1:9" x14ac:dyDescent="0.3">
      <c r="A6">
        <v>173</v>
      </c>
      <c r="B6">
        <v>1964</v>
      </c>
      <c r="C6" s="19">
        <v>23622</v>
      </c>
      <c r="D6">
        <v>65</v>
      </c>
      <c r="E6" s="18">
        <f t="shared" si="0"/>
        <v>246</v>
      </c>
      <c r="F6">
        <f t="shared" si="1"/>
        <v>366</v>
      </c>
      <c r="G6">
        <f t="shared" si="2"/>
        <v>4.2231245507272632</v>
      </c>
      <c r="H6">
        <f t="shared" si="3"/>
        <v>-0.4699767430273199</v>
      </c>
      <c r="I6">
        <f t="shared" si="4"/>
        <v>-0.88267879832554752</v>
      </c>
    </row>
    <row r="7" spans="1:9" x14ac:dyDescent="0.3">
      <c r="A7">
        <v>185</v>
      </c>
      <c r="B7">
        <v>1965</v>
      </c>
      <c r="C7" s="19">
        <v>23974</v>
      </c>
      <c r="D7">
        <v>173</v>
      </c>
      <c r="E7" s="18">
        <f t="shared" si="0"/>
        <v>232</v>
      </c>
      <c r="F7">
        <f t="shared" si="1"/>
        <v>365</v>
      </c>
      <c r="G7">
        <f t="shared" si="2"/>
        <v>3.993695866481271</v>
      </c>
      <c r="H7">
        <f t="shared" si="3"/>
        <v>-0.65840158469804921</v>
      </c>
      <c r="I7">
        <f t="shared" si="4"/>
        <v>-0.75266682753200798</v>
      </c>
    </row>
    <row r="8" spans="1:9" x14ac:dyDescent="0.3">
      <c r="A8">
        <v>197</v>
      </c>
      <c r="B8">
        <v>1966</v>
      </c>
      <c r="C8" s="19">
        <v>24324</v>
      </c>
      <c r="D8">
        <v>89</v>
      </c>
      <c r="E8" s="18">
        <f t="shared" si="0"/>
        <v>217</v>
      </c>
      <c r="F8">
        <f t="shared" si="1"/>
        <v>365</v>
      </c>
      <c r="G8">
        <f t="shared" si="2"/>
        <v>3.7354827716656716</v>
      </c>
      <c r="H8">
        <f t="shared" si="3"/>
        <v>-0.82877008717450396</v>
      </c>
      <c r="I8">
        <f t="shared" si="4"/>
        <v>-0.55958926241017626</v>
      </c>
    </row>
    <row r="9" spans="1:9" x14ac:dyDescent="0.3">
      <c r="A9">
        <v>209</v>
      </c>
      <c r="B9">
        <v>1967</v>
      </c>
      <c r="C9" s="19">
        <v>24734</v>
      </c>
      <c r="D9">
        <v>151.5</v>
      </c>
      <c r="E9" s="18">
        <f t="shared" si="0"/>
        <v>262</v>
      </c>
      <c r="F9">
        <f t="shared" si="1"/>
        <v>365</v>
      </c>
      <c r="G9">
        <f t="shared" si="2"/>
        <v>4.5101220561124702</v>
      </c>
      <c r="H9">
        <f t="shared" si="3"/>
        <v>-0.20089055513063528</v>
      </c>
      <c r="I9">
        <f t="shared" si="4"/>
        <v>-0.97961369164549006</v>
      </c>
    </row>
    <row r="10" spans="1:9" x14ac:dyDescent="0.3">
      <c r="A10">
        <v>221</v>
      </c>
      <c r="B10">
        <v>1968</v>
      </c>
      <c r="C10" s="19">
        <v>25151</v>
      </c>
      <c r="D10">
        <v>42.16</v>
      </c>
      <c r="E10" s="18">
        <f t="shared" si="0"/>
        <v>314</v>
      </c>
      <c r="F10">
        <f t="shared" si="1"/>
        <v>366</v>
      </c>
      <c r="G10">
        <f t="shared" si="2"/>
        <v>5.3904923127169129</v>
      </c>
      <c r="H10">
        <f t="shared" si="3"/>
        <v>0.62731709687429371</v>
      </c>
      <c r="I10">
        <f t="shared" si="4"/>
        <v>-0.7787639308347607</v>
      </c>
    </row>
    <row r="11" spans="1:9" x14ac:dyDescent="0.3">
      <c r="A11">
        <v>233</v>
      </c>
      <c r="B11">
        <v>1969</v>
      </c>
      <c r="C11" s="19">
        <v>25453</v>
      </c>
      <c r="D11">
        <v>64</v>
      </c>
      <c r="E11" s="18">
        <f t="shared" si="0"/>
        <v>250</v>
      </c>
      <c r="F11">
        <f t="shared" si="1"/>
        <v>365</v>
      </c>
      <c r="G11">
        <f t="shared" si="2"/>
        <v>4.30355158025999</v>
      </c>
      <c r="H11">
        <f t="shared" si="3"/>
        <v>-0.39754281428255661</v>
      </c>
      <c r="I11">
        <f t="shared" si="4"/>
        <v>-0.91758362605939336</v>
      </c>
    </row>
    <row r="12" spans="1:9" x14ac:dyDescent="0.3">
      <c r="A12">
        <v>245</v>
      </c>
      <c r="B12">
        <v>1970</v>
      </c>
      <c r="C12" s="19">
        <v>25928</v>
      </c>
      <c r="D12">
        <v>75.72</v>
      </c>
      <c r="E12" s="18">
        <f t="shared" si="0"/>
        <v>360</v>
      </c>
      <c r="F12">
        <f t="shared" si="1"/>
        <v>365</v>
      </c>
      <c r="G12">
        <f t="shared" si="2"/>
        <v>6.1971142755743864</v>
      </c>
      <c r="H12">
        <f t="shared" si="3"/>
        <v>0.99629817493460771</v>
      </c>
      <c r="I12">
        <f t="shared" si="4"/>
        <v>-8.5964798737446696E-2</v>
      </c>
    </row>
    <row r="13" spans="1:9" x14ac:dyDescent="0.3">
      <c r="A13">
        <v>257</v>
      </c>
      <c r="B13">
        <v>1971</v>
      </c>
      <c r="C13" s="19">
        <v>26008</v>
      </c>
      <c r="D13">
        <v>74.63</v>
      </c>
      <c r="E13" s="18">
        <f t="shared" si="0"/>
        <v>75</v>
      </c>
      <c r="F13">
        <f t="shared" si="1"/>
        <v>365</v>
      </c>
      <c r="G13">
        <f t="shared" si="2"/>
        <v>1.291065474077997</v>
      </c>
      <c r="H13">
        <f t="shared" si="3"/>
        <v>0.27609697309746906</v>
      </c>
      <c r="I13">
        <f t="shared" si="4"/>
        <v>0.96112978387230075</v>
      </c>
    </row>
    <row r="14" spans="1:9" x14ac:dyDescent="0.3">
      <c r="A14">
        <v>269</v>
      </c>
      <c r="B14">
        <v>1972</v>
      </c>
      <c r="C14" s="19">
        <v>26538</v>
      </c>
      <c r="D14">
        <v>142</v>
      </c>
      <c r="E14" s="18">
        <f t="shared" si="0"/>
        <v>240</v>
      </c>
      <c r="F14">
        <f t="shared" si="1"/>
        <v>366</v>
      </c>
      <c r="G14">
        <f t="shared" si="2"/>
        <v>4.1201215129046469</v>
      </c>
      <c r="H14">
        <f t="shared" si="3"/>
        <v>-0.55824372202686479</v>
      </c>
      <c r="I14">
        <f t="shared" si="4"/>
        <v>-0.82967701355261891</v>
      </c>
    </row>
    <row r="15" spans="1:9" x14ac:dyDescent="0.3">
      <c r="A15">
        <v>281</v>
      </c>
      <c r="B15">
        <v>1973</v>
      </c>
      <c r="C15" s="19">
        <v>26840</v>
      </c>
      <c r="D15">
        <v>77.900000000000006</v>
      </c>
      <c r="E15" s="18">
        <f t="shared" si="0"/>
        <v>176</v>
      </c>
      <c r="F15">
        <f t="shared" si="1"/>
        <v>365</v>
      </c>
      <c r="G15">
        <f t="shared" si="2"/>
        <v>3.0297003125030333</v>
      </c>
      <c r="H15">
        <f t="shared" si="3"/>
        <v>-0.99374658043617803</v>
      </c>
      <c r="I15">
        <f t="shared" si="4"/>
        <v>0.11165900712169467</v>
      </c>
    </row>
    <row r="16" spans="1:9" x14ac:dyDescent="0.3">
      <c r="A16">
        <v>293</v>
      </c>
      <c r="B16">
        <v>1974</v>
      </c>
      <c r="C16" s="19">
        <v>27365</v>
      </c>
      <c r="D16">
        <v>49.3</v>
      </c>
      <c r="E16" s="18">
        <f t="shared" si="0"/>
        <v>336</v>
      </c>
      <c r="F16">
        <f t="shared" si="1"/>
        <v>365</v>
      </c>
      <c r="G16">
        <f t="shared" si="2"/>
        <v>5.7839733238694269</v>
      </c>
      <c r="H16">
        <f t="shared" si="3"/>
        <v>0.87796008470088782</v>
      </c>
      <c r="I16">
        <f t="shared" si="4"/>
        <v>-0.47873384011578907</v>
      </c>
    </row>
    <row r="17" spans="1:9" x14ac:dyDescent="0.3">
      <c r="A17">
        <v>305</v>
      </c>
      <c r="B17">
        <v>1975</v>
      </c>
      <c r="C17" s="19">
        <v>27638</v>
      </c>
      <c r="D17">
        <v>99</v>
      </c>
      <c r="E17" s="18">
        <f t="shared" si="0"/>
        <v>244</v>
      </c>
      <c r="F17">
        <f t="shared" si="1"/>
        <v>365</v>
      </c>
      <c r="G17">
        <f t="shared" si="2"/>
        <v>4.2002663423337507</v>
      </c>
      <c r="H17">
        <f t="shared" si="3"/>
        <v>-0.4900286664290594</v>
      </c>
      <c r="I17">
        <f t="shared" si="4"/>
        <v>-0.87170631870932169</v>
      </c>
    </row>
    <row r="18" spans="1:9" x14ac:dyDescent="0.3">
      <c r="A18">
        <v>317</v>
      </c>
      <c r="B18">
        <v>1976</v>
      </c>
      <c r="C18" s="19">
        <v>27981</v>
      </c>
      <c r="D18">
        <v>70.27</v>
      </c>
      <c r="E18" s="18">
        <f t="shared" si="0"/>
        <v>222</v>
      </c>
      <c r="F18">
        <f t="shared" si="1"/>
        <v>366</v>
      </c>
      <c r="G18">
        <f t="shared" si="2"/>
        <v>3.8111123994367984</v>
      </c>
      <c r="H18">
        <f t="shared" si="3"/>
        <v>-0.78411980657671043</v>
      </c>
      <c r="I18">
        <f t="shared" si="4"/>
        <v>-0.62060948182742282</v>
      </c>
    </row>
    <row r="19" spans="1:9" x14ac:dyDescent="0.3">
      <c r="A19">
        <v>329</v>
      </c>
      <c r="B19">
        <v>1977</v>
      </c>
      <c r="C19" s="19">
        <v>28354</v>
      </c>
      <c r="D19">
        <v>128</v>
      </c>
      <c r="E19" s="18">
        <f t="shared" si="0"/>
        <v>229</v>
      </c>
      <c r="F19">
        <f t="shared" si="1"/>
        <v>365</v>
      </c>
      <c r="G19">
        <f t="shared" si="2"/>
        <v>3.9420532475181513</v>
      </c>
      <c r="H19">
        <f t="shared" si="3"/>
        <v>-0.6963762255968724</v>
      </c>
      <c r="I19">
        <f t="shared" si="4"/>
        <v>-0.71767691367596176</v>
      </c>
    </row>
    <row r="20" spans="1:9" x14ac:dyDescent="0.3">
      <c r="A20">
        <v>341</v>
      </c>
      <c r="B20">
        <v>1978</v>
      </c>
      <c r="C20" s="19">
        <v>28694</v>
      </c>
      <c r="D20">
        <v>77.900000000000006</v>
      </c>
      <c r="E20" s="18">
        <f t="shared" si="0"/>
        <v>204</v>
      </c>
      <c r="F20">
        <f t="shared" si="1"/>
        <v>365</v>
      </c>
      <c r="G20">
        <f t="shared" si="2"/>
        <v>3.5116980894921519</v>
      </c>
      <c r="H20">
        <f t="shared" si="3"/>
        <v>-0.93228921317451352</v>
      </c>
      <c r="I20">
        <f t="shared" si="4"/>
        <v>-0.36171373072976698</v>
      </c>
    </row>
    <row r="21" spans="1:9" x14ac:dyDescent="0.3">
      <c r="A21">
        <v>353</v>
      </c>
      <c r="B21">
        <v>1979</v>
      </c>
      <c r="C21" s="19">
        <v>29175</v>
      </c>
      <c r="D21">
        <v>106</v>
      </c>
      <c r="E21" s="18">
        <f t="shared" si="0"/>
        <v>320</v>
      </c>
      <c r="F21">
        <f t="shared" si="1"/>
        <v>365</v>
      </c>
      <c r="G21">
        <f t="shared" si="2"/>
        <v>5.5085460227327872</v>
      </c>
      <c r="H21">
        <f t="shared" si="3"/>
        <v>0.71467338604296027</v>
      </c>
      <c r="I21">
        <f t="shared" si="4"/>
        <v>-0.69945832705164779</v>
      </c>
    </row>
    <row r="22" spans="1:9" x14ac:dyDescent="0.3">
      <c r="A22">
        <v>365</v>
      </c>
      <c r="B22">
        <v>1980</v>
      </c>
      <c r="C22" s="19">
        <v>29432</v>
      </c>
      <c r="D22">
        <v>109</v>
      </c>
      <c r="E22" s="18">
        <f t="shared" si="0"/>
        <v>212</v>
      </c>
      <c r="F22">
        <f t="shared" si="1"/>
        <v>366</v>
      </c>
      <c r="G22">
        <f t="shared" si="2"/>
        <v>3.639440669732438</v>
      </c>
      <c r="H22">
        <f t="shared" si="3"/>
        <v>-0.8786122450571483</v>
      </c>
      <c r="I22">
        <f t="shared" si="4"/>
        <v>-0.47753588643748812</v>
      </c>
    </row>
    <row r="23" spans="1:9" x14ac:dyDescent="0.3">
      <c r="A23">
        <v>377</v>
      </c>
      <c r="B23">
        <v>1981</v>
      </c>
      <c r="C23" s="19">
        <v>29620</v>
      </c>
      <c r="D23">
        <v>99</v>
      </c>
      <c r="E23" s="18">
        <f t="shared" si="0"/>
        <v>34</v>
      </c>
      <c r="F23">
        <f t="shared" si="1"/>
        <v>365</v>
      </c>
      <c r="G23">
        <f t="shared" si="2"/>
        <v>0.58528301491535872</v>
      </c>
      <c r="H23">
        <f t="shared" si="3"/>
        <v>0.83355577183856988</v>
      </c>
      <c r="I23">
        <f t="shared" si="4"/>
        <v>0.55243531316761962</v>
      </c>
    </row>
    <row r="24" spans="1:9" x14ac:dyDescent="0.3">
      <c r="A24">
        <v>389</v>
      </c>
      <c r="B24">
        <v>1982</v>
      </c>
      <c r="C24" s="19">
        <v>30248</v>
      </c>
      <c r="D24">
        <v>132.5</v>
      </c>
      <c r="E24" s="18">
        <f t="shared" si="0"/>
        <v>297</v>
      </c>
      <c r="F24">
        <f t="shared" si="1"/>
        <v>365</v>
      </c>
      <c r="G24">
        <f t="shared" si="2"/>
        <v>5.1126192773488688</v>
      </c>
      <c r="H24">
        <f t="shared" si="3"/>
        <v>0.38963044953078774</v>
      </c>
      <c r="I24">
        <f t="shared" si="4"/>
        <v>-0.92097128771663461</v>
      </c>
    </row>
    <row r="25" spans="1:9" x14ac:dyDescent="0.3">
      <c r="A25">
        <v>401</v>
      </c>
      <c r="B25">
        <v>1983</v>
      </c>
      <c r="C25" s="19">
        <v>30503</v>
      </c>
      <c r="D25">
        <v>137</v>
      </c>
      <c r="E25" s="18">
        <f t="shared" si="0"/>
        <v>187</v>
      </c>
      <c r="F25">
        <f t="shared" si="1"/>
        <v>365</v>
      </c>
      <c r="G25">
        <f t="shared" si="2"/>
        <v>3.2190565820344728</v>
      </c>
      <c r="H25">
        <f t="shared" si="3"/>
        <v>-0.99700116992501508</v>
      </c>
      <c r="I25">
        <f t="shared" si="4"/>
        <v>-7.7386479233462771E-2</v>
      </c>
    </row>
    <row r="26" spans="1:9" x14ac:dyDescent="0.3">
      <c r="A26">
        <v>413</v>
      </c>
      <c r="B26">
        <v>1984</v>
      </c>
      <c r="C26" s="19">
        <v>30809</v>
      </c>
      <c r="D26">
        <v>84.56</v>
      </c>
      <c r="E26" s="18">
        <f t="shared" si="0"/>
        <v>128</v>
      </c>
      <c r="F26">
        <f t="shared" si="1"/>
        <v>366</v>
      </c>
      <c r="G26">
        <f t="shared" si="2"/>
        <v>2.1973981402158116</v>
      </c>
      <c r="H26">
        <f t="shared" si="3"/>
        <v>-0.58639553337069561</v>
      </c>
      <c r="I26">
        <f t="shared" si="4"/>
        <v>0.81002486285477526</v>
      </c>
    </row>
    <row r="27" spans="1:9" x14ac:dyDescent="0.3">
      <c r="A27">
        <v>425</v>
      </c>
      <c r="B27">
        <v>1985</v>
      </c>
      <c r="C27" s="19">
        <v>31131</v>
      </c>
      <c r="D27">
        <v>84.56</v>
      </c>
      <c r="E27" s="18">
        <f t="shared" si="0"/>
        <v>84</v>
      </c>
      <c r="F27">
        <f t="shared" si="1"/>
        <v>365</v>
      </c>
      <c r="G27">
        <f t="shared" si="2"/>
        <v>1.4459933309673567</v>
      </c>
      <c r="H27">
        <f t="shared" si="3"/>
        <v>0.12447926388678937</v>
      </c>
      <c r="I27">
        <f t="shared" si="4"/>
        <v>0.99222220941793227</v>
      </c>
    </row>
    <row r="28" spans="1:9" x14ac:dyDescent="0.3">
      <c r="A28">
        <v>437</v>
      </c>
      <c r="B28">
        <v>1986</v>
      </c>
      <c r="C28" s="19">
        <v>31696</v>
      </c>
      <c r="D28">
        <v>51.5</v>
      </c>
      <c r="E28" s="18">
        <f t="shared" si="0"/>
        <v>284</v>
      </c>
      <c r="F28">
        <f t="shared" si="1"/>
        <v>365</v>
      </c>
      <c r="G28">
        <f t="shared" si="2"/>
        <v>4.8888345951753491</v>
      </c>
      <c r="H28">
        <f t="shared" si="3"/>
        <v>0.17553149042142777</v>
      </c>
      <c r="I28">
        <f t="shared" si="4"/>
        <v>-0.98447381675209233</v>
      </c>
    </row>
    <row r="29" spans="1:9" x14ac:dyDescent="0.3">
      <c r="A29">
        <v>449</v>
      </c>
      <c r="B29">
        <v>1987</v>
      </c>
      <c r="C29" s="19">
        <v>31911</v>
      </c>
      <c r="D29">
        <v>107</v>
      </c>
      <c r="E29" s="18">
        <f t="shared" si="0"/>
        <v>134</v>
      </c>
      <c r="F29">
        <f t="shared" si="1"/>
        <v>365</v>
      </c>
      <c r="G29">
        <f t="shared" si="2"/>
        <v>2.3067036470193547</v>
      </c>
      <c r="H29">
        <f t="shared" si="3"/>
        <v>-0.67125995756753132</v>
      </c>
      <c r="I29">
        <f t="shared" si="4"/>
        <v>0.74122201084859596</v>
      </c>
    </row>
    <row r="30" spans="1:9" x14ac:dyDescent="0.3">
      <c r="A30">
        <v>461</v>
      </c>
      <c r="B30">
        <v>1988</v>
      </c>
      <c r="C30" s="19">
        <v>32400</v>
      </c>
      <c r="D30">
        <v>189.2</v>
      </c>
      <c r="E30" s="18">
        <f t="shared" si="0"/>
        <v>258</v>
      </c>
      <c r="F30">
        <f t="shared" si="1"/>
        <v>366</v>
      </c>
      <c r="G30">
        <f t="shared" si="2"/>
        <v>4.429130626372495</v>
      </c>
      <c r="H30">
        <f t="shared" si="3"/>
        <v>-0.27948563485160982</v>
      </c>
      <c r="I30">
        <f t="shared" si="4"/>
        <v>-0.96014987367160165</v>
      </c>
    </row>
    <row r="31" spans="1:9" x14ac:dyDescent="0.3">
      <c r="A31">
        <v>473</v>
      </c>
      <c r="B31">
        <v>1989</v>
      </c>
      <c r="C31" s="19">
        <v>32763</v>
      </c>
      <c r="D31">
        <v>192.7</v>
      </c>
      <c r="E31" s="18">
        <f t="shared" si="0"/>
        <v>255</v>
      </c>
      <c r="F31">
        <f t="shared" si="1"/>
        <v>365</v>
      </c>
      <c r="G31">
        <f t="shared" si="2"/>
        <v>4.3896226118651898</v>
      </c>
      <c r="H31">
        <f t="shared" si="3"/>
        <v>-0.31719128858910678</v>
      </c>
      <c r="I31">
        <f t="shared" si="4"/>
        <v>-0.9483615800121713</v>
      </c>
    </row>
    <row r="32" spans="1:9" x14ac:dyDescent="0.3">
      <c r="A32">
        <v>485</v>
      </c>
      <c r="B32">
        <v>1990</v>
      </c>
      <c r="C32" s="19">
        <v>33024</v>
      </c>
      <c r="D32">
        <v>196.3</v>
      </c>
      <c r="E32" s="18">
        <f t="shared" si="0"/>
        <v>151</v>
      </c>
      <c r="F32">
        <f t="shared" si="1"/>
        <v>365</v>
      </c>
      <c r="G32">
        <f t="shared" si="2"/>
        <v>2.5993451544770343</v>
      </c>
      <c r="H32">
        <f t="shared" si="3"/>
        <v>-0.85655099590100359</v>
      </c>
      <c r="I32">
        <f t="shared" si="4"/>
        <v>0.51606239101585283</v>
      </c>
    </row>
    <row r="33" spans="1:9" x14ac:dyDescent="0.3">
      <c r="A33">
        <v>497</v>
      </c>
      <c r="B33">
        <v>1991</v>
      </c>
      <c r="C33" s="19">
        <v>33598</v>
      </c>
      <c r="D33">
        <v>46</v>
      </c>
      <c r="E33" s="18">
        <f t="shared" si="0"/>
        <v>360</v>
      </c>
      <c r="F33">
        <f t="shared" si="1"/>
        <v>365</v>
      </c>
      <c r="G33">
        <f t="shared" si="2"/>
        <v>6.1971142755743864</v>
      </c>
      <c r="H33">
        <f t="shared" si="3"/>
        <v>0.99629817493460771</v>
      </c>
      <c r="I33">
        <f t="shared" si="4"/>
        <v>-8.5964798737446696E-2</v>
      </c>
    </row>
    <row r="34" spans="1:9" x14ac:dyDescent="0.3">
      <c r="A34">
        <v>509</v>
      </c>
      <c r="B34">
        <v>1992</v>
      </c>
      <c r="C34" s="19">
        <v>33752</v>
      </c>
      <c r="D34">
        <v>77.900000000000006</v>
      </c>
      <c r="E34" s="18">
        <f t="shared" si="0"/>
        <v>149</v>
      </c>
      <c r="F34">
        <f t="shared" si="1"/>
        <v>366</v>
      </c>
      <c r="G34">
        <f t="shared" si="2"/>
        <v>2.5579087725949683</v>
      </c>
      <c r="H34">
        <f t="shared" si="3"/>
        <v>-0.83443812371384729</v>
      </c>
      <c r="I34">
        <f t="shared" si="4"/>
        <v>0.55110164007460005</v>
      </c>
    </row>
    <row r="35" spans="1:9" x14ac:dyDescent="0.3">
      <c r="A35">
        <v>521</v>
      </c>
      <c r="B35">
        <v>1993</v>
      </c>
      <c r="C35" s="19">
        <v>34155</v>
      </c>
      <c r="D35">
        <v>152.4</v>
      </c>
      <c r="E35" s="18">
        <f t="shared" si="0"/>
        <v>186</v>
      </c>
      <c r="F35">
        <f t="shared" si="1"/>
        <v>365</v>
      </c>
      <c r="G35">
        <f t="shared" si="2"/>
        <v>3.2018423757134329</v>
      </c>
      <c r="H35">
        <f t="shared" si="3"/>
        <v>-0.99818553447185865</v>
      </c>
      <c r="I35">
        <f t="shared" si="4"/>
        <v>-6.0213277365792774E-2</v>
      </c>
    </row>
    <row r="36" spans="1:9" x14ac:dyDescent="0.3">
      <c r="A36">
        <v>533</v>
      </c>
      <c r="B36">
        <v>1994</v>
      </c>
      <c r="C36" s="19">
        <v>34631</v>
      </c>
      <c r="D36">
        <v>140</v>
      </c>
      <c r="E36" s="18">
        <f t="shared" si="0"/>
        <v>297</v>
      </c>
      <c r="F36">
        <f t="shared" si="1"/>
        <v>365</v>
      </c>
      <c r="G36">
        <f t="shared" si="2"/>
        <v>5.1126192773488688</v>
      </c>
      <c r="H36">
        <f t="shared" si="3"/>
        <v>0.38963044953078774</v>
      </c>
      <c r="I36">
        <f t="shared" si="4"/>
        <v>-0.92097128771663461</v>
      </c>
    </row>
    <row r="37" spans="1:9" x14ac:dyDescent="0.3">
      <c r="A37">
        <v>545</v>
      </c>
      <c r="B37">
        <v>1995</v>
      </c>
      <c r="C37" s="19">
        <v>34715</v>
      </c>
      <c r="D37">
        <v>95</v>
      </c>
      <c r="E37" s="18">
        <f t="shared" si="0"/>
        <v>16</v>
      </c>
      <c r="F37">
        <f t="shared" si="1"/>
        <v>365</v>
      </c>
      <c r="G37">
        <f t="shared" si="2"/>
        <v>0.27542730113663938</v>
      </c>
      <c r="H37">
        <f t="shared" si="3"/>
        <v>0.96230907745414862</v>
      </c>
      <c r="I37">
        <f t="shared" si="4"/>
        <v>0.27195815753410552</v>
      </c>
    </row>
    <row r="38" spans="1:9" x14ac:dyDescent="0.3">
      <c r="A38">
        <v>557</v>
      </c>
      <c r="B38">
        <v>1996</v>
      </c>
      <c r="C38" s="19">
        <v>35291</v>
      </c>
      <c r="D38">
        <v>62</v>
      </c>
      <c r="E38" s="18">
        <f t="shared" si="0"/>
        <v>227</v>
      </c>
      <c r="F38">
        <f t="shared" si="1"/>
        <v>366</v>
      </c>
      <c r="G38">
        <f t="shared" si="2"/>
        <v>3.8969482642889783</v>
      </c>
      <c r="H38">
        <f t="shared" si="3"/>
        <v>-0.72802780115698484</v>
      </c>
      <c r="I38">
        <f t="shared" si="4"/>
        <v>-0.68554760647421542</v>
      </c>
    </row>
    <row r="39" spans="1:9" x14ac:dyDescent="0.3">
      <c r="A39">
        <v>568</v>
      </c>
      <c r="B39">
        <v>1997</v>
      </c>
      <c r="C39" s="19">
        <v>35645</v>
      </c>
      <c r="D39">
        <v>115.3</v>
      </c>
      <c r="E39" s="18">
        <f t="shared" si="0"/>
        <v>215</v>
      </c>
      <c r="F39">
        <f t="shared" si="1"/>
        <v>365</v>
      </c>
      <c r="G39">
        <f t="shared" si="2"/>
        <v>3.7010543590235918</v>
      </c>
      <c r="H39">
        <f t="shared" si="3"/>
        <v>-0.84754092289283123</v>
      </c>
      <c r="I39">
        <f t="shared" si="4"/>
        <v>-0.53073004816193314</v>
      </c>
    </row>
    <row r="40" spans="1:9" x14ac:dyDescent="0.3">
      <c r="A40">
        <v>580</v>
      </c>
      <c r="B40">
        <v>1998</v>
      </c>
      <c r="C40" s="19">
        <v>36022</v>
      </c>
      <c r="D40">
        <v>108</v>
      </c>
      <c r="E40" s="18">
        <f t="shared" si="0"/>
        <v>227</v>
      </c>
      <c r="F40">
        <f t="shared" si="1"/>
        <v>365</v>
      </c>
      <c r="G40">
        <f t="shared" si="2"/>
        <v>3.9076248348760712</v>
      </c>
      <c r="H40">
        <f t="shared" si="3"/>
        <v>-0.72066714955386146</v>
      </c>
      <c r="I40">
        <f t="shared" si="4"/>
        <v>-0.69328122688697713</v>
      </c>
    </row>
    <row r="41" spans="1:9" x14ac:dyDescent="0.3">
      <c r="A41">
        <v>592</v>
      </c>
      <c r="B41">
        <v>1999</v>
      </c>
      <c r="C41" s="19">
        <v>36361</v>
      </c>
      <c r="D41">
        <v>50.4</v>
      </c>
      <c r="E41" s="18">
        <f t="shared" si="0"/>
        <v>201</v>
      </c>
      <c r="F41">
        <f t="shared" si="1"/>
        <v>365</v>
      </c>
      <c r="G41">
        <f t="shared" si="2"/>
        <v>3.4600554705290323</v>
      </c>
      <c r="H41">
        <f t="shared" si="3"/>
        <v>-0.94971784279143179</v>
      </c>
      <c r="I41">
        <f t="shared" si="4"/>
        <v>-0.31310704093582625</v>
      </c>
    </row>
    <row r="42" spans="1:9" x14ac:dyDescent="0.3">
      <c r="A42">
        <v>604</v>
      </c>
      <c r="B42">
        <v>2000</v>
      </c>
      <c r="C42" s="19">
        <v>36812</v>
      </c>
      <c r="D42">
        <v>145</v>
      </c>
      <c r="E42" s="18">
        <f t="shared" si="0"/>
        <v>287</v>
      </c>
      <c r="F42">
        <f t="shared" si="1"/>
        <v>366</v>
      </c>
      <c r="G42">
        <f t="shared" si="2"/>
        <v>4.9269786425151398</v>
      </c>
      <c r="H42">
        <f t="shared" si="3"/>
        <v>0.21294651993841537</v>
      </c>
      <c r="I42">
        <f t="shared" si="4"/>
        <v>-0.97706385648335092</v>
      </c>
    </row>
    <row r="43" spans="1:9" x14ac:dyDescent="0.3">
      <c r="A43">
        <v>616</v>
      </c>
      <c r="B43">
        <v>2001</v>
      </c>
      <c r="C43" s="19">
        <v>37165</v>
      </c>
      <c r="D43">
        <v>265.39999999999998</v>
      </c>
      <c r="E43" s="18">
        <f t="shared" si="0"/>
        <v>274</v>
      </c>
      <c r="F43">
        <f t="shared" si="1"/>
        <v>365</v>
      </c>
      <c r="G43">
        <f t="shared" si="2"/>
        <v>4.7166925319649495</v>
      </c>
      <c r="H43">
        <f t="shared" si="3"/>
        <v>4.3035382962438211E-3</v>
      </c>
      <c r="I43">
        <f t="shared" si="4"/>
        <v>-0.99999073973619013</v>
      </c>
    </row>
    <row r="44" spans="1:9" x14ac:dyDescent="0.3">
      <c r="A44">
        <v>628</v>
      </c>
      <c r="B44">
        <v>2002</v>
      </c>
      <c r="C44" s="19">
        <v>37439</v>
      </c>
      <c r="D44">
        <v>99</v>
      </c>
      <c r="E44" s="18">
        <f t="shared" si="0"/>
        <v>183</v>
      </c>
      <c r="F44">
        <f t="shared" si="1"/>
        <v>365</v>
      </c>
      <c r="G44">
        <f t="shared" si="2"/>
        <v>3.1501997567503128</v>
      </c>
      <c r="H44">
        <f t="shared" si="3"/>
        <v>-0.99996295911626554</v>
      </c>
      <c r="I44">
        <f t="shared" si="4"/>
        <v>-8.606996888688009E-3</v>
      </c>
    </row>
    <row r="45" spans="1:9" x14ac:dyDescent="0.3">
      <c r="A45">
        <v>640</v>
      </c>
      <c r="B45">
        <v>2003</v>
      </c>
      <c r="C45" s="19">
        <v>37971</v>
      </c>
      <c r="D45">
        <v>99</v>
      </c>
      <c r="E45" s="18">
        <f t="shared" si="0"/>
        <v>350</v>
      </c>
      <c r="F45">
        <f t="shared" si="1"/>
        <v>365</v>
      </c>
      <c r="G45">
        <f t="shared" si="2"/>
        <v>6.0249722123639868</v>
      </c>
      <c r="H45">
        <f t="shared" si="3"/>
        <v>0.9668478136052775</v>
      </c>
      <c r="I45">
        <f t="shared" si="4"/>
        <v>-0.25535329511618721</v>
      </c>
    </row>
    <row r="46" spans="1:9" x14ac:dyDescent="0.3">
      <c r="A46">
        <v>652</v>
      </c>
      <c r="B46">
        <v>2004</v>
      </c>
      <c r="C46" s="19">
        <v>38183</v>
      </c>
      <c r="D46">
        <v>65</v>
      </c>
      <c r="E46" s="18">
        <f t="shared" si="0"/>
        <v>197</v>
      </c>
      <c r="F46">
        <f t="shared" si="1"/>
        <v>366</v>
      </c>
      <c r="G46">
        <f t="shared" si="2"/>
        <v>3.3819330751758976</v>
      </c>
      <c r="H46">
        <f t="shared" si="3"/>
        <v>-0.97125699946583144</v>
      </c>
      <c r="I46">
        <f t="shared" si="4"/>
        <v>-0.23803327706148558</v>
      </c>
    </row>
    <row r="47" spans="1:9" x14ac:dyDescent="0.3">
      <c r="A47">
        <v>664</v>
      </c>
      <c r="B47">
        <v>2005</v>
      </c>
      <c r="C47" s="19">
        <v>38642</v>
      </c>
      <c r="D47">
        <v>173</v>
      </c>
      <c r="E47" s="18">
        <f t="shared" si="0"/>
        <v>290</v>
      </c>
      <c r="F47">
        <f t="shared" si="1"/>
        <v>365</v>
      </c>
      <c r="G47">
        <f t="shared" si="2"/>
        <v>4.9921198331015884</v>
      </c>
      <c r="H47">
        <f t="shared" si="3"/>
        <v>0.276096973097468</v>
      </c>
      <c r="I47">
        <f t="shared" si="4"/>
        <v>-0.96112978387230097</v>
      </c>
    </row>
    <row r="48" spans="1:9" x14ac:dyDescent="0.3">
      <c r="A48">
        <v>1</v>
      </c>
      <c r="B48">
        <v>2006</v>
      </c>
      <c r="C48" s="19">
        <v>38924</v>
      </c>
      <c r="D48">
        <v>59</v>
      </c>
      <c r="E48" s="18">
        <f t="shared" ref="E48:E57" si="5">C48-DATE(YEAR(C48),1,0)</f>
        <v>207</v>
      </c>
      <c r="F48">
        <f t="shared" ref="F48:F57" si="6">DATE(YEAR(C48)+1,1,1)-DATE(YEAR(C48),1,1)</f>
        <v>365</v>
      </c>
      <c r="G48">
        <f t="shared" ref="G48:G57" si="7">E48*(2*PI()/F48)</f>
        <v>3.563340708455272</v>
      </c>
      <c r="H48">
        <f t="shared" ref="H48:H57" si="8">COS(G48)</f>
        <v>-0.91237475797072742</v>
      </c>
      <c r="I48">
        <f t="shared" ref="I48:I57" si="9">SIN(G48)</f>
        <v>-0.40935595881562109</v>
      </c>
    </row>
    <row r="49" spans="1:12" x14ac:dyDescent="0.3">
      <c r="A49">
        <v>5</v>
      </c>
      <c r="B49">
        <v>2007</v>
      </c>
      <c r="C49" s="19">
        <v>39348</v>
      </c>
      <c r="D49">
        <v>165.8</v>
      </c>
      <c r="E49" s="18">
        <f t="shared" si="5"/>
        <v>266</v>
      </c>
      <c r="F49">
        <f t="shared" si="6"/>
        <v>365</v>
      </c>
      <c r="G49">
        <f t="shared" si="7"/>
        <v>4.5789788813966297</v>
      </c>
      <c r="H49">
        <f t="shared" si="8"/>
        <v>-0.13301470653419636</v>
      </c>
      <c r="I49">
        <f t="shared" si="9"/>
        <v>-0.99111406399345459</v>
      </c>
    </row>
    <row r="50" spans="1:12" x14ac:dyDescent="0.3">
      <c r="A50">
        <v>17</v>
      </c>
      <c r="B50">
        <v>2008</v>
      </c>
      <c r="C50" s="19">
        <v>39747</v>
      </c>
      <c r="D50">
        <v>137</v>
      </c>
      <c r="E50" s="18">
        <f t="shared" si="5"/>
        <v>300</v>
      </c>
      <c r="F50">
        <f t="shared" si="6"/>
        <v>366</v>
      </c>
      <c r="G50">
        <f t="shared" si="7"/>
        <v>5.1501518911308084</v>
      </c>
      <c r="H50">
        <f t="shared" si="8"/>
        <v>0.42391439070986053</v>
      </c>
      <c r="I50">
        <f t="shared" si="9"/>
        <v>-0.90570226308047153</v>
      </c>
    </row>
    <row r="51" spans="1:12" x14ac:dyDescent="0.3">
      <c r="A51">
        <v>29</v>
      </c>
      <c r="B51">
        <v>2009</v>
      </c>
      <c r="C51" s="19">
        <v>40068</v>
      </c>
      <c r="D51">
        <v>120</v>
      </c>
      <c r="E51" s="18">
        <f t="shared" si="5"/>
        <v>255</v>
      </c>
      <c r="F51">
        <f t="shared" si="6"/>
        <v>365</v>
      </c>
      <c r="G51">
        <f t="shared" si="7"/>
        <v>4.3896226118651898</v>
      </c>
      <c r="H51">
        <f t="shared" si="8"/>
        <v>-0.31719128858910678</v>
      </c>
      <c r="I51">
        <f t="shared" si="9"/>
        <v>-0.9483615800121713</v>
      </c>
    </row>
    <row r="52" spans="1:12" x14ac:dyDescent="0.3">
      <c r="A52">
        <v>40</v>
      </c>
      <c r="B52">
        <v>2010</v>
      </c>
      <c r="C52" s="19">
        <v>40443</v>
      </c>
      <c r="D52">
        <v>133.4</v>
      </c>
      <c r="E52" s="18">
        <f t="shared" si="5"/>
        <v>265</v>
      </c>
      <c r="F52">
        <f t="shared" si="6"/>
        <v>365</v>
      </c>
      <c r="G52">
        <f t="shared" si="7"/>
        <v>4.5617646750755894</v>
      </c>
      <c r="H52">
        <f t="shared" si="8"/>
        <v>-0.15005539834465348</v>
      </c>
      <c r="I52">
        <f t="shared" si="9"/>
        <v>-0.98867759023234025</v>
      </c>
    </row>
    <row r="53" spans="1:12" x14ac:dyDescent="0.3">
      <c r="A53">
        <v>52</v>
      </c>
      <c r="B53">
        <v>2011</v>
      </c>
      <c r="C53" s="19">
        <v>40745</v>
      </c>
      <c r="D53">
        <v>156</v>
      </c>
      <c r="E53" s="18">
        <f t="shared" si="5"/>
        <v>202</v>
      </c>
      <c r="F53">
        <f t="shared" si="6"/>
        <v>365</v>
      </c>
      <c r="G53">
        <f t="shared" si="7"/>
        <v>3.4772696768500722</v>
      </c>
      <c r="H53">
        <f t="shared" si="8"/>
        <v>-0.94418750883419955</v>
      </c>
      <c r="I53">
        <f t="shared" si="9"/>
        <v>-0.32940848222452979</v>
      </c>
    </row>
    <row r="54" spans="1:12" x14ac:dyDescent="0.3">
      <c r="A54">
        <v>64</v>
      </c>
      <c r="B54">
        <v>2012</v>
      </c>
      <c r="C54" s="19">
        <v>41171</v>
      </c>
      <c r="D54">
        <v>63</v>
      </c>
      <c r="E54" s="18">
        <f t="shared" si="5"/>
        <v>263</v>
      </c>
      <c r="F54">
        <f t="shared" si="6"/>
        <v>366</v>
      </c>
      <c r="G54">
        <f t="shared" si="7"/>
        <v>4.5149664912246754</v>
      </c>
      <c r="H54">
        <f t="shared" si="8"/>
        <v>-0.19614254142819712</v>
      </c>
      <c r="I54">
        <f t="shared" si="9"/>
        <v>-0.98057539406314287</v>
      </c>
    </row>
    <row r="55" spans="1:12" x14ac:dyDescent="0.3">
      <c r="A55">
        <v>76</v>
      </c>
      <c r="B55">
        <v>2013</v>
      </c>
      <c r="C55" s="19">
        <v>41511</v>
      </c>
      <c r="D55">
        <v>110.8</v>
      </c>
      <c r="E55" s="18">
        <f t="shared" si="5"/>
        <v>237</v>
      </c>
      <c r="F55">
        <f t="shared" si="6"/>
        <v>365</v>
      </c>
      <c r="G55">
        <f t="shared" si="7"/>
        <v>4.0797668980864712</v>
      </c>
      <c r="H55">
        <f t="shared" si="8"/>
        <v>-0.59126144486357834</v>
      </c>
      <c r="I55">
        <f t="shared" si="9"/>
        <v>-0.80647994632094466</v>
      </c>
    </row>
    <row r="56" spans="1:12" x14ac:dyDescent="0.3">
      <c r="A56">
        <v>88</v>
      </c>
      <c r="B56">
        <v>2014</v>
      </c>
      <c r="C56" s="19">
        <v>41911</v>
      </c>
      <c r="D56">
        <v>112.6</v>
      </c>
      <c r="E56" s="18">
        <f t="shared" si="5"/>
        <v>272</v>
      </c>
      <c r="F56">
        <f t="shared" si="6"/>
        <v>365</v>
      </c>
      <c r="G56">
        <f t="shared" si="7"/>
        <v>4.6822641193228698</v>
      </c>
      <c r="H56">
        <f t="shared" si="8"/>
        <v>-3.012030484690836E-2</v>
      </c>
      <c r="I56">
        <f t="shared" si="9"/>
        <v>-0.99954628068735729</v>
      </c>
    </row>
    <row r="57" spans="1:12" x14ac:dyDescent="0.3">
      <c r="A57">
        <v>100</v>
      </c>
      <c r="B57">
        <v>2015</v>
      </c>
      <c r="C57" s="19">
        <v>42286</v>
      </c>
      <c r="D57">
        <v>120</v>
      </c>
      <c r="E57" s="18">
        <f t="shared" si="5"/>
        <v>282</v>
      </c>
      <c r="F57">
        <f t="shared" si="6"/>
        <v>365</v>
      </c>
      <c r="G57">
        <f t="shared" si="7"/>
        <v>4.8544061825332694</v>
      </c>
      <c r="H57">
        <f t="shared" si="8"/>
        <v>0.14154029521704301</v>
      </c>
      <c r="I57">
        <f t="shared" si="9"/>
        <v>-0.98993249508735304</v>
      </c>
    </row>
    <row r="58" spans="1:12" ht="15" thickBot="1" x14ac:dyDescent="0.35"/>
    <row r="59" spans="1:12" ht="15" thickBot="1" x14ac:dyDescent="0.35">
      <c r="H59" s="20"/>
      <c r="I59" s="21"/>
      <c r="J59" s="22"/>
      <c r="K59" s="23"/>
      <c r="L59" s="24"/>
    </row>
    <row r="60" spans="1:12" ht="15" thickBot="1" x14ac:dyDescent="0.35">
      <c r="G60" s="22"/>
      <c r="H60" s="25"/>
      <c r="I60" s="26"/>
      <c r="J60" s="25"/>
      <c r="K60" s="27"/>
      <c r="L60" s="27"/>
    </row>
    <row r="65" spans="10:10" x14ac:dyDescent="0.3">
      <c r="J65" s="28"/>
    </row>
    <row r="66" spans="10:10" x14ac:dyDescent="0.3">
      <c r="J6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1960</v>
      </c>
      <c r="B2" s="2">
        <v>6.16</v>
      </c>
    </row>
    <row r="3" spans="1:2" x14ac:dyDescent="0.3">
      <c r="A3" s="18">
        <v>1961</v>
      </c>
      <c r="B3" s="2">
        <v>11.68</v>
      </c>
    </row>
    <row r="4" spans="1:2" x14ac:dyDescent="0.3">
      <c r="A4" s="18">
        <v>1962</v>
      </c>
      <c r="B4" s="2">
        <v>2.1</v>
      </c>
    </row>
    <row r="5" spans="1:2" x14ac:dyDescent="0.3">
      <c r="A5" s="18">
        <v>1963</v>
      </c>
      <c r="B5" s="2">
        <v>8.0500000000000007</v>
      </c>
    </row>
    <row r="6" spans="1:2" x14ac:dyDescent="0.3">
      <c r="A6" s="18">
        <v>1964</v>
      </c>
      <c r="B6" s="2">
        <v>4.05</v>
      </c>
    </row>
    <row r="7" spans="1:2" x14ac:dyDescent="0.3">
      <c r="A7" s="18">
        <v>1965</v>
      </c>
      <c r="B7" s="2">
        <v>7.71</v>
      </c>
    </row>
    <row r="8" spans="1:2" x14ac:dyDescent="0.3">
      <c r="A8" s="18">
        <v>1966</v>
      </c>
      <c r="B8" s="2">
        <v>13.26</v>
      </c>
    </row>
    <row r="9" spans="1:2" x14ac:dyDescent="0.3">
      <c r="A9" s="18">
        <v>1967</v>
      </c>
      <c r="B9" s="2">
        <v>8.67</v>
      </c>
    </row>
    <row r="10" spans="1:2" x14ac:dyDescent="0.3">
      <c r="A10" s="18">
        <v>1968</v>
      </c>
      <c r="B10" s="2">
        <v>3.64</v>
      </c>
    </row>
    <row r="11" spans="1:2" x14ac:dyDescent="0.3">
      <c r="A11" s="18">
        <v>1969</v>
      </c>
      <c r="B11" s="2">
        <v>4.8499999999999996</v>
      </c>
    </row>
    <row r="12" spans="1:2" x14ac:dyDescent="0.3">
      <c r="A12" s="18">
        <v>1970</v>
      </c>
      <c r="B12" s="2">
        <v>7.63</v>
      </c>
    </row>
    <row r="13" spans="1:2" x14ac:dyDescent="0.3">
      <c r="A13" s="18">
        <v>1971</v>
      </c>
      <c r="B13" s="2">
        <v>9.07</v>
      </c>
    </row>
    <row r="14" spans="1:2" x14ac:dyDescent="0.3">
      <c r="A14" s="18">
        <v>1972</v>
      </c>
      <c r="B14" s="2">
        <v>12.52</v>
      </c>
    </row>
    <row r="15" spans="1:2" x14ac:dyDescent="0.3">
      <c r="A15" s="18">
        <v>1973</v>
      </c>
      <c r="B15" s="2">
        <v>10.36</v>
      </c>
    </row>
    <row r="16" spans="1:2" x14ac:dyDescent="0.3">
      <c r="A16" s="18">
        <v>1974</v>
      </c>
      <c r="B16" s="2">
        <v>5.84</v>
      </c>
    </row>
    <row r="17" spans="1:2" x14ac:dyDescent="0.3">
      <c r="A17" s="18">
        <v>1975</v>
      </c>
      <c r="B17" s="2">
        <v>8</v>
      </c>
    </row>
    <row r="18" spans="1:2" x14ac:dyDescent="0.3">
      <c r="A18" s="18">
        <v>1976</v>
      </c>
      <c r="B18" s="2">
        <v>7.83</v>
      </c>
    </row>
    <row r="19" spans="1:2" x14ac:dyDescent="0.3">
      <c r="A19" s="18">
        <v>1977</v>
      </c>
      <c r="B19" s="2">
        <v>8.93</v>
      </c>
    </row>
    <row r="20" spans="1:2" x14ac:dyDescent="0.3">
      <c r="A20" s="18">
        <v>1978</v>
      </c>
      <c r="B20" s="2">
        <v>5.14</v>
      </c>
    </row>
    <row r="21" spans="1:2" x14ac:dyDescent="0.3">
      <c r="A21" s="18">
        <v>1979</v>
      </c>
      <c r="B21" s="2">
        <v>8.31</v>
      </c>
    </row>
    <row r="22" spans="1:2" x14ac:dyDescent="0.3">
      <c r="A22" s="18">
        <v>1980</v>
      </c>
      <c r="B22" s="2">
        <v>8.5500000000000007</v>
      </c>
    </row>
    <row r="23" spans="1:2" x14ac:dyDescent="0.3">
      <c r="A23" s="18">
        <v>1981</v>
      </c>
      <c r="B23" s="2">
        <v>6.04</v>
      </c>
    </row>
    <row r="24" spans="1:2" x14ac:dyDescent="0.3">
      <c r="A24" s="18">
        <v>1982</v>
      </c>
      <c r="B24" s="2">
        <v>10.3</v>
      </c>
    </row>
    <row r="25" spans="1:2" x14ac:dyDescent="0.3">
      <c r="A25" s="18">
        <v>1983</v>
      </c>
      <c r="B25" s="2">
        <v>15.15</v>
      </c>
    </row>
    <row r="26" spans="1:2" x14ac:dyDescent="0.3">
      <c r="A26" s="18">
        <v>1984</v>
      </c>
      <c r="B26" s="2">
        <v>12.07</v>
      </c>
    </row>
    <row r="27" spans="1:2" x14ac:dyDescent="0.3">
      <c r="A27" s="18">
        <v>1985</v>
      </c>
      <c r="B27" s="2">
        <v>7.66</v>
      </c>
    </row>
    <row r="28" spans="1:2" x14ac:dyDescent="0.3">
      <c r="A28" s="18">
        <v>1986</v>
      </c>
      <c r="B28" s="2">
        <v>7.01</v>
      </c>
    </row>
    <row r="29" spans="1:2" x14ac:dyDescent="0.3">
      <c r="A29" s="18">
        <v>1987</v>
      </c>
      <c r="B29" s="2">
        <v>12.96</v>
      </c>
    </row>
    <row r="30" spans="1:2" x14ac:dyDescent="0.3">
      <c r="A30" s="18">
        <v>1988</v>
      </c>
      <c r="B30" s="2">
        <v>8.2200000000000006</v>
      </c>
    </row>
    <row r="31" spans="1:2" x14ac:dyDescent="0.3">
      <c r="A31" s="18">
        <v>1989</v>
      </c>
      <c r="B31" s="2">
        <v>11.38</v>
      </c>
    </row>
    <row r="32" spans="1:2" x14ac:dyDescent="0.3">
      <c r="A32" s="18">
        <v>1990</v>
      </c>
      <c r="B32" s="2">
        <v>13.23</v>
      </c>
    </row>
    <row r="33" spans="1:2" x14ac:dyDescent="0.3">
      <c r="A33" s="18">
        <v>1991</v>
      </c>
      <c r="B33" s="2">
        <v>5.33</v>
      </c>
    </row>
    <row r="34" spans="1:2" x14ac:dyDescent="0.3">
      <c r="A34" s="18">
        <v>1992</v>
      </c>
      <c r="B34" s="2">
        <v>10.29</v>
      </c>
    </row>
    <row r="35" spans="1:2" x14ac:dyDescent="0.3">
      <c r="A35" s="18">
        <v>1993</v>
      </c>
      <c r="B35" s="2">
        <v>11.36</v>
      </c>
    </row>
    <row r="36" spans="1:2" x14ac:dyDescent="0.3">
      <c r="A36" s="18">
        <v>1994</v>
      </c>
      <c r="B36" s="2">
        <v>14.96</v>
      </c>
    </row>
    <row r="37" spans="1:2" x14ac:dyDescent="0.3">
      <c r="A37" s="18">
        <v>1995</v>
      </c>
      <c r="B37" s="2">
        <v>8.86</v>
      </c>
    </row>
    <row r="38" spans="1:2" x14ac:dyDescent="0.3">
      <c r="A38" s="18">
        <v>1996</v>
      </c>
      <c r="B38" s="2">
        <v>10.63</v>
      </c>
    </row>
    <row r="39" spans="1:2" x14ac:dyDescent="0.3">
      <c r="A39" s="18">
        <v>1997</v>
      </c>
      <c r="B39" s="2">
        <v>13.14</v>
      </c>
    </row>
    <row r="40" spans="1:2" x14ac:dyDescent="0.3">
      <c r="A40" s="18">
        <v>1998</v>
      </c>
      <c r="B40" s="2">
        <v>13.99</v>
      </c>
    </row>
    <row r="41" spans="1:2" x14ac:dyDescent="0.3">
      <c r="A41" s="18">
        <v>1999</v>
      </c>
      <c r="B41" s="2">
        <v>5.76</v>
      </c>
    </row>
    <row r="42" spans="1:2" x14ac:dyDescent="0.3">
      <c r="A42" s="18">
        <v>2000</v>
      </c>
      <c r="B42" s="2">
        <v>8.4</v>
      </c>
    </row>
    <row r="43" spans="1:2" x14ac:dyDescent="0.3">
      <c r="A43" s="18">
        <v>2001</v>
      </c>
      <c r="B43" s="2">
        <v>11.12</v>
      </c>
    </row>
    <row r="44" spans="1:2" x14ac:dyDescent="0.3">
      <c r="A44" s="18">
        <v>2002</v>
      </c>
      <c r="B44" s="2">
        <v>10.01</v>
      </c>
    </row>
    <row r="45" spans="1:2" x14ac:dyDescent="0.3">
      <c r="A45" s="18">
        <v>2003</v>
      </c>
      <c r="B45" s="2">
        <v>7.54</v>
      </c>
    </row>
    <row r="46" spans="1:2" x14ac:dyDescent="0.3">
      <c r="A46" s="18">
        <v>2004</v>
      </c>
      <c r="B46" s="2">
        <v>6.21</v>
      </c>
    </row>
    <row r="47" spans="1:2" x14ac:dyDescent="0.3">
      <c r="A47" s="18">
        <v>2005</v>
      </c>
      <c r="B47" s="2">
        <v>9.49</v>
      </c>
    </row>
    <row r="48" spans="1:2" x14ac:dyDescent="0.3">
      <c r="A48" s="18">
        <v>2006</v>
      </c>
      <c r="B48" s="2">
        <v>4.3</v>
      </c>
    </row>
    <row r="49" spans="1:2" x14ac:dyDescent="0.3">
      <c r="A49" s="18">
        <v>2007</v>
      </c>
      <c r="B49" s="2">
        <v>9.9600000000000009</v>
      </c>
    </row>
    <row r="50" spans="1:2" x14ac:dyDescent="0.3">
      <c r="A50" s="18">
        <v>2008</v>
      </c>
      <c r="B50" s="2">
        <v>6.3</v>
      </c>
    </row>
    <row r="51" spans="1:2" x14ac:dyDescent="0.3">
      <c r="A51" s="18">
        <v>2009</v>
      </c>
      <c r="B51" s="2">
        <v>10.1</v>
      </c>
    </row>
    <row r="52" spans="1:2" x14ac:dyDescent="0.3">
      <c r="A52" s="18">
        <v>2010</v>
      </c>
      <c r="B52" s="2">
        <v>9.26</v>
      </c>
    </row>
    <row r="53" spans="1:2" x14ac:dyDescent="0.3">
      <c r="A53" s="18">
        <v>2011</v>
      </c>
      <c r="B53" s="2">
        <v>8.9700000000000006</v>
      </c>
    </row>
    <row r="54" spans="1:2" x14ac:dyDescent="0.3">
      <c r="A54" s="18">
        <v>2012</v>
      </c>
      <c r="B54" s="2">
        <v>3.96</v>
      </c>
    </row>
    <row r="55" spans="1:2" x14ac:dyDescent="0.3">
      <c r="A55" s="18">
        <v>2013</v>
      </c>
      <c r="B55" s="2">
        <v>7.9</v>
      </c>
    </row>
    <row r="56" spans="1:2" x14ac:dyDescent="0.3">
      <c r="A56" s="18">
        <v>2014</v>
      </c>
      <c r="B56" s="2">
        <v>11.44</v>
      </c>
    </row>
    <row r="57" spans="1:2" x14ac:dyDescent="0.3">
      <c r="A57" s="18">
        <v>2015</v>
      </c>
      <c r="B57" s="2">
        <v>11.17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5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34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56</v>
      </c>
      <c r="D13" s="7">
        <v>0</v>
      </c>
      <c r="E13" s="7">
        <v>56</v>
      </c>
      <c r="F13" s="8">
        <v>2.1</v>
      </c>
      <c r="G13" s="8">
        <v>15.15</v>
      </c>
      <c r="H13" s="8">
        <v>8.8717857142857142</v>
      </c>
      <c r="I13" s="8">
        <v>3.0057491016945614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0.11948051948051948</v>
      </c>
    </row>
    <row r="19" spans="2:10" x14ac:dyDescent="0.3">
      <c r="B19" s="3" t="s">
        <v>20</v>
      </c>
      <c r="C19" s="12">
        <v>184</v>
      </c>
    </row>
    <row r="20" spans="2:10" x14ac:dyDescent="0.3">
      <c r="B20" s="3" t="s">
        <v>21</v>
      </c>
      <c r="C20" s="12">
        <v>20020</v>
      </c>
    </row>
    <row r="21" spans="2:10" x14ac:dyDescent="0.3">
      <c r="B21" s="3" t="s">
        <v>22</v>
      </c>
      <c r="C21" s="12">
        <v>0.19588696094503927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</row>
    <row r="35" spans="2:5" x14ac:dyDescent="0.3">
      <c r="B35" s="14" t="s">
        <v>31</v>
      </c>
      <c r="D35" s="15">
        <v>3.4354166666666651E-2</v>
      </c>
    </row>
    <row r="36" spans="2:5" x14ac:dyDescent="0.3">
      <c r="B36" s="14" t="s">
        <v>32</v>
      </c>
      <c r="D36" s="16">
        <v>2.4618055555555574E-2</v>
      </c>
      <c r="E36" s="17">
        <v>5.0249999999999982E-2</v>
      </c>
    </row>
    <row r="55" spans="7:7" x14ac:dyDescent="0.3">
      <c r="G55" t="s">
        <v>33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52311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2016-10-15T03:20:03Z</dcterms:created>
  <dcterms:modified xsi:type="dcterms:W3CDTF">2018-05-31T21:27:20Z</dcterms:modified>
</cp:coreProperties>
</file>