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7A64B4C1-7B78-4099-9660-6555D73AE6DC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1" sheetId="4" r:id="rId4"/>
  </sheets>
  <externalReferences>
    <externalReference r:id="rId5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<sst xmlns="http://schemas.openxmlformats.org/spreadsheetml/2006/main" count="45" uniqueCount="41">
  <si>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</si>
  <si>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</si>
  <si>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</si>
  <si>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</si>
  <si>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</si>
  <si>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</si>
  <si>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</si>
  <si>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</si>
  <si>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</si>
  <si>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</si>
  <si>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</si>
  <si>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</si>
  <si>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</si>
  <si>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</si>
  <si>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</si>
  <si>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</si>
  <si>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</si>
  <si>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</si>
  <si>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</si>
  <si>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</si>
  <si>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</si>
  <si>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</si>
  <si>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</si>
  <si>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</si>
  <si>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</si>
  <si>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</si>
  <si>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The continuity correction has been applied.</t>
  </si>
  <si>
    <t>Sen's slope:</t>
  </si>
  <si>
    <t>Confidence interval:</t>
  </si>
  <si>
    <t xml:space="preserve"> </t>
  </si>
  <si>
    <t>Time series: Workbook = 86440000_MK.xlsx / Sheet = Plan1 / Range = Plan1!$E$1:$E$55 / 54 rows and 1 column</t>
  </si>
  <si>
    <t>Date data: Workbook = 86440000_MK.xlsx / Sheet = Plan1 / Range = Plan1!$B$1:$B$55 / 54 rows and 1 column</t>
  </si>
  <si>
    <t>As the computed p-value is greater than the significance level alpha=0.05, one cannot reject the null hypothesis H0.</t>
  </si>
  <si>
    <t>The risk to reject the null hypothesis H0 while it is true is 13.96%.</t>
  </si>
  <si>
    <r>
      <t>XLSTAT 2016.06.36438  - Mann-Kendall trend tests - Start time: 2016-10-29 at 7:41:11 PM / End time: 2016-10-29 at 7:41:11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</si>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</sst>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tests1_HID'!$A$2:$A$55</c:f>
              <c:numCache>
                <c:formatCode>General</c:formatCode>
                <c:ptCount val="54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</c:numCache>
            </c:numRef>
          </c:xVal>
          <c:yVal>
            <c:numRef>
              <c:f>'Mann-Kendall trend tests1_HID'!$B$2:$B$55</c:f>
              <c:numCache>
                <c:formatCode>0</c:formatCode>
                <c:ptCount val="54"/>
                <c:pt idx="0">
                  <c:v>50.73</c:v>
                </c:pt>
                <c:pt idx="1">
                  <c:v>73.58</c:v>
                </c:pt>
                <c:pt idx="2">
                  <c:v>132.66</c:v>
                </c:pt>
                <c:pt idx="3">
                  <c:v>71.680000000000007</c:v>
                </c:pt>
                <c:pt idx="4">
                  <c:v>77.37</c:v>
                </c:pt>
                <c:pt idx="5">
                  <c:v>89.25</c:v>
                </c:pt>
                <c:pt idx="6">
                  <c:v>93.89</c:v>
                </c:pt>
                <c:pt idx="7">
                  <c:v>101.95</c:v>
                </c:pt>
                <c:pt idx="8">
                  <c:v>61.6</c:v>
                </c:pt>
                <c:pt idx="9">
                  <c:v>116.21</c:v>
                </c:pt>
                <c:pt idx="10">
                  <c:v>23.99</c:v>
                </c:pt>
                <c:pt idx="11">
                  <c:v>103.99</c:v>
                </c:pt>
                <c:pt idx="12">
                  <c:v>45.54</c:v>
                </c:pt>
                <c:pt idx="13">
                  <c:v>107.62</c:v>
                </c:pt>
                <c:pt idx="14">
                  <c:v>141.22999999999999</c:v>
                </c:pt>
                <c:pt idx="15">
                  <c:v>101.06</c:v>
                </c:pt>
                <c:pt idx="16">
                  <c:v>32.630000000000003</c:v>
                </c:pt>
                <c:pt idx="17">
                  <c:v>54.08</c:v>
                </c:pt>
                <c:pt idx="18">
                  <c:v>77.400000000000006</c:v>
                </c:pt>
                <c:pt idx="19">
                  <c:v>95.32</c:v>
                </c:pt>
                <c:pt idx="20">
                  <c:v>135.94999999999999</c:v>
                </c:pt>
                <c:pt idx="21">
                  <c:v>121.95</c:v>
                </c:pt>
                <c:pt idx="22">
                  <c:v>62.74</c:v>
                </c:pt>
                <c:pt idx="23">
                  <c:v>81.599999999999994</c:v>
                </c:pt>
                <c:pt idx="24">
                  <c:v>84.23</c:v>
                </c:pt>
                <c:pt idx="25">
                  <c:v>104.83</c:v>
                </c:pt>
                <c:pt idx="26">
                  <c:v>52.87</c:v>
                </c:pt>
                <c:pt idx="27">
                  <c:v>76.53</c:v>
                </c:pt>
                <c:pt idx="28">
                  <c:v>93.24</c:v>
                </c:pt>
                <c:pt idx="29">
                  <c:v>56.32</c:v>
                </c:pt>
                <c:pt idx="30">
                  <c:v>92.6</c:v>
                </c:pt>
                <c:pt idx="31">
                  <c:v>171.27</c:v>
                </c:pt>
                <c:pt idx="32">
                  <c:v>119.85</c:v>
                </c:pt>
                <c:pt idx="33">
                  <c:v>73.599999999999994</c:v>
                </c:pt>
                <c:pt idx="34">
                  <c:v>66.86</c:v>
                </c:pt>
                <c:pt idx="35">
                  <c:v>82.81</c:v>
                </c:pt>
                <c:pt idx="36">
                  <c:v>125.59</c:v>
                </c:pt>
                <c:pt idx="37">
                  <c:v>147.74</c:v>
                </c:pt>
                <c:pt idx="38">
                  <c:v>70.89</c:v>
                </c:pt>
                <c:pt idx="39">
                  <c:v>107.42</c:v>
                </c:pt>
                <c:pt idx="40">
                  <c:v>109.53</c:v>
                </c:pt>
                <c:pt idx="41">
                  <c:v>112.62</c:v>
                </c:pt>
                <c:pt idx="42">
                  <c:v>66.22</c:v>
                </c:pt>
                <c:pt idx="43">
                  <c:v>87.96</c:v>
                </c:pt>
                <c:pt idx="44">
                  <c:v>134.63999999999999</c:v>
                </c:pt>
                <c:pt idx="45">
                  <c:v>146.58000000000001</c:v>
                </c:pt>
                <c:pt idx="46">
                  <c:v>58.33</c:v>
                </c:pt>
                <c:pt idx="47">
                  <c:v>98.29</c:v>
                </c:pt>
                <c:pt idx="48">
                  <c:v>120.74</c:v>
                </c:pt>
                <c:pt idx="49">
                  <c:v>128.16999999999999</c:v>
                </c:pt>
                <c:pt idx="50">
                  <c:v>90.34</c:v>
                </c:pt>
                <c:pt idx="51">
                  <c:v>68.709999999999994</c:v>
                </c:pt>
                <c:pt idx="52">
                  <c:v>125.11</c:v>
                </c:pt>
                <c:pt idx="53">
                  <c:v>48.89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1-424C-AE8E-7239ED80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72512"/>
        <c:axId val="136360704"/>
      </c:scatterChart>
      <c:valAx>
        <c:axId val="136272512"/>
        <c:scaling>
          <c:orientation val="minMax"/>
          <c:max val="201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6360704"/>
        <c:crosses val="autoZero"/>
        <c:crossBetween val="midCat"/>
      </c:valAx>
      <c:valAx>
        <c:axId val="136360704"/>
        <c:scaling>
          <c:orientation val="minMax"/>
          <c:max val="18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62725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RefEdit_R,RefEdit,
ClearSelections,CommandButton,False
ResetAll,CommandButton,False
Frame13,Frame,
RefEditT,RefEdit,Plan1!$E$1:$E$55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RefEditDate,RefEdit,Plan1!$B$1:$B$55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46" zoomScale="70" zoomScaleNormal="70" workbookViewId="0">
      <selection activeCell="G57" sqref="G57:N69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9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152</v>
      </c>
      <c r="B2">
        <v>1952</v>
      </c>
      <c r="C2" s="19">
        <v>19174</v>
      </c>
      <c r="D2">
        <v>360.5</v>
      </c>
      <c r="E2" s="18">
        <f>C2-DATE(YEAR(C2),1,0)</f>
        <v>181</v>
      </c>
      <c r="F2">
        <f>DATE(YEAR(C2)+1,1,1)-DATE(YEAR(C2),1,1)</f>
        <v>366</v>
      </c>
      <c r="G2">
        <f>E2*(2*PI()/F2)</f>
        <v>3.1072583076489209</v>
      </c>
      <c r="H2">
        <f>COS(G2)</f>
        <v>-0.99941063424550525</v>
      </c>
      <c r="I2">
        <f>SIN(G2)</f>
        <v>3.4327600513243822E-2</v>
      </c>
    </row>
    <row r="3" spans="1:9" x14ac:dyDescent="0.3">
      <c r="A3">
        <v>164</v>
      </c>
      <c r="B3">
        <v>1953</v>
      </c>
      <c r="C3" s="19">
        <v>19617</v>
      </c>
      <c r="D3">
        <v>995.8</v>
      </c>
      <c r="E3" s="18">
        <f t="shared" ref="E3:E47" si="0">C3-DATE(YEAR(C3),1,0)</f>
        <v>258</v>
      </c>
      <c r="F3">
        <f t="shared" ref="F3:F47" si="1">DATE(YEAR(C3)+1,1,1)-DATE(YEAR(C3),1,1)</f>
        <v>365</v>
      </c>
      <c r="G3">
        <f t="shared" ref="G3:G47" si="2">E3*(2*PI()/F3)</f>
        <v>4.4412652308283098</v>
      </c>
      <c r="H3">
        <f t="shared" ref="H3:H47" si="3">COS(G3)</f>
        <v>-0.26781430516217486</v>
      </c>
      <c r="I3">
        <f t="shared" ref="I3:I47" si="4">SIN(G3)</f>
        <v>-0.9634705485641486</v>
      </c>
    </row>
    <row r="4" spans="1:9" x14ac:dyDescent="0.3">
      <c r="A4">
        <v>176</v>
      </c>
      <c r="B4">
        <v>1954</v>
      </c>
      <c r="C4" s="19">
        <v>19988</v>
      </c>
      <c r="D4">
        <v>1963</v>
      </c>
      <c r="E4" s="18">
        <f t="shared" si="0"/>
        <v>264</v>
      </c>
      <c r="F4">
        <f t="shared" si="1"/>
        <v>365</v>
      </c>
      <c r="G4">
        <f t="shared" si="2"/>
        <v>4.5445504687545499</v>
      </c>
      <c r="H4">
        <f t="shared" si="3"/>
        <v>-0.16705162550211949</v>
      </c>
      <c r="I4">
        <f t="shared" si="4"/>
        <v>-0.98594814996383029</v>
      </c>
    </row>
    <row r="5" spans="1:9" x14ac:dyDescent="0.3">
      <c r="A5">
        <v>188</v>
      </c>
      <c r="B5">
        <v>1955</v>
      </c>
      <c r="C5" s="19">
        <v>20227</v>
      </c>
      <c r="D5">
        <v>1169.5</v>
      </c>
      <c r="E5" s="18">
        <f t="shared" si="0"/>
        <v>138</v>
      </c>
      <c r="F5">
        <f t="shared" si="1"/>
        <v>365</v>
      </c>
      <c r="G5">
        <f t="shared" si="2"/>
        <v>2.3755604723035146</v>
      </c>
      <c r="H5">
        <f t="shared" si="3"/>
        <v>-0.72066714955386091</v>
      </c>
      <c r="I5">
        <f t="shared" si="4"/>
        <v>0.69328122688697769</v>
      </c>
    </row>
    <row r="6" spans="1:9" x14ac:dyDescent="0.3">
      <c r="A6">
        <v>200</v>
      </c>
      <c r="B6">
        <v>1956</v>
      </c>
      <c r="C6" s="19">
        <v>20549</v>
      </c>
      <c r="D6">
        <v>1990.2</v>
      </c>
      <c r="E6" s="18">
        <f t="shared" si="0"/>
        <v>95</v>
      </c>
      <c r="F6">
        <f t="shared" si="1"/>
        <v>366</v>
      </c>
      <c r="G6">
        <f t="shared" si="2"/>
        <v>1.6308814321914227</v>
      </c>
      <c r="H6">
        <f t="shared" si="3"/>
        <v>-6.004895851494825E-2</v>
      </c>
      <c r="I6">
        <f t="shared" si="4"/>
        <v>0.99819543305971403</v>
      </c>
    </row>
    <row r="7" spans="1:9" x14ac:dyDescent="0.3">
      <c r="A7">
        <v>212</v>
      </c>
      <c r="B7">
        <v>1957</v>
      </c>
      <c r="C7" s="19">
        <v>21071</v>
      </c>
      <c r="D7">
        <v>1341.4</v>
      </c>
      <c r="E7" s="18">
        <f t="shared" si="0"/>
        <v>251</v>
      </c>
      <c r="F7">
        <f t="shared" si="1"/>
        <v>365</v>
      </c>
      <c r="G7">
        <f t="shared" si="2"/>
        <v>4.3207657865810303</v>
      </c>
      <c r="H7">
        <f t="shared" si="3"/>
        <v>-0.38168922026665941</v>
      </c>
      <c r="I7">
        <f t="shared" si="4"/>
        <v>-0.92429072219309305</v>
      </c>
    </row>
    <row r="8" spans="1:9" x14ac:dyDescent="0.3">
      <c r="A8">
        <v>223</v>
      </c>
      <c r="B8">
        <v>1958</v>
      </c>
      <c r="C8" s="19">
        <v>21348</v>
      </c>
      <c r="D8">
        <v>1209.8</v>
      </c>
      <c r="E8" s="18">
        <f t="shared" si="0"/>
        <v>163</v>
      </c>
      <c r="F8">
        <f t="shared" si="1"/>
        <v>365</v>
      </c>
      <c r="G8">
        <f t="shared" si="2"/>
        <v>2.8059156303295136</v>
      </c>
      <c r="H8">
        <f t="shared" si="3"/>
        <v>-0.94418750883419933</v>
      </c>
      <c r="I8">
        <f t="shared" si="4"/>
        <v>0.3294084822245304</v>
      </c>
    </row>
    <row r="9" spans="1:9" x14ac:dyDescent="0.3">
      <c r="A9">
        <v>235</v>
      </c>
      <c r="B9">
        <v>1959</v>
      </c>
      <c r="C9" s="19">
        <v>21723</v>
      </c>
      <c r="D9">
        <v>1281</v>
      </c>
      <c r="E9" s="18">
        <f t="shared" si="0"/>
        <v>173</v>
      </c>
      <c r="F9">
        <f t="shared" si="1"/>
        <v>365</v>
      </c>
      <c r="G9">
        <f t="shared" si="2"/>
        <v>2.9780576935399132</v>
      </c>
      <c r="H9">
        <f t="shared" si="3"/>
        <v>-0.98665793289165704</v>
      </c>
      <c r="I9">
        <f t="shared" si="4"/>
        <v>0.16280701293851715</v>
      </c>
    </row>
    <row r="10" spans="1:9" x14ac:dyDescent="0.3">
      <c r="A10">
        <v>247</v>
      </c>
      <c r="B10">
        <v>1960</v>
      </c>
      <c r="C10" s="19">
        <v>22159</v>
      </c>
      <c r="D10">
        <v>1010.5</v>
      </c>
      <c r="E10" s="18">
        <f t="shared" si="0"/>
        <v>244</v>
      </c>
      <c r="F10">
        <f t="shared" si="1"/>
        <v>366</v>
      </c>
      <c r="G10">
        <f t="shared" si="2"/>
        <v>4.1887902047863905</v>
      </c>
      <c r="H10">
        <f t="shared" si="3"/>
        <v>-0.50000000000000044</v>
      </c>
      <c r="I10">
        <f t="shared" si="4"/>
        <v>-0.86602540378443837</v>
      </c>
    </row>
    <row r="11" spans="1:9" x14ac:dyDescent="0.3">
      <c r="A11">
        <v>259</v>
      </c>
      <c r="B11">
        <v>1961</v>
      </c>
      <c r="C11" s="19">
        <v>22553</v>
      </c>
      <c r="D11">
        <v>1760</v>
      </c>
      <c r="E11" s="18">
        <f t="shared" si="0"/>
        <v>272</v>
      </c>
      <c r="F11">
        <f t="shared" si="1"/>
        <v>365</v>
      </c>
      <c r="G11">
        <f t="shared" si="2"/>
        <v>4.6822641193228698</v>
      </c>
      <c r="H11">
        <f t="shared" si="3"/>
        <v>-3.012030484690836E-2</v>
      </c>
      <c r="I11">
        <f t="shared" si="4"/>
        <v>-0.99954628068735729</v>
      </c>
    </row>
    <row r="12" spans="1:9" x14ac:dyDescent="0.3">
      <c r="A12">
        <v>271</v>
      </c>
      <c r="B12">
        <v>1962</v>
      </c>
      <c r="C12" s="19">
        <v>22908</v>
      </c>
      <c r="D12">
        <v>208</v>
      </c>
      <c r="E12" s="18">
        <f t="shared" si="0"/>
        <v>262</v>
      </c>
      <c r="F12">
        <f t="shared" si="1"/>
        <v>365</v>
      </c>
      <c r="G12">
        <f t="shared" si="2"/>
        <v>4.5101220561124702</v>
      </c>
      <c r="H12">
        <f t="shared" si="3"/>
        <v>-0.20089055513063528</v>
      </c>
      <c r="I12">
        <f t="shared" si="4"/>
        <v>-0.97961369164549006</v>
      </c>
    </row>
    <row r="13" spans="1:9" x14ac:dyDescent="0.3">
      <c r="A13">
        <v>283</v>
      </c>
      <c r="B13">
        <v>1963</v>
      </c>
      <c r="C13" s="19">
        <v>23306</v>
      </c>
      <c r="D13">
        <v>1096.2</v>
      </c>
      <c r="E13" s="18">
        <f t="shared" si="0"/>
        <v>295</v>
      </c>
      <c r="F13">
        <f t="shared" si="1"/>
        <v>365</v>
      </c>
      <c r="G13">
        <f t="shared" si="2"/>
        <v>5.0781908647067882</v>
      </c>
      <c r="H13">
        <f t="shared" si="3"/>
        <v>0.35769823883312463</v>
      </c>
      <c r="I13">
        <f t="shared" si="4"/>
        <v>-0.93383722882292552</v>
      </c>
    </row>
    <row r="14" spans="1:9" x14ac:dyDescent="0.3">
      <c r="A14">
        <v>295</v>
      </c>
      <c r="B14">
        <v>1964</v>
      </c>
      <c r="C14" s="19">
        <v>23622</v>
      </c>
      <c r="D14">
        <v>552</v>
      </c>
      <c r="E14" s="18">
        <f t="shared" si="0"/>
        <v>246</v>
      </c>
      <c r="F14">
        <f t="shared" si="1"/>
        <v>366</v>
      </c>
      <c r="G14">
        <f t="shared" si="2"/>
        <v>4.2231245507272632</v>
      </c>
      <c r="H14">
        <f t="shared" si="3"/>
        <v>-0.4699767430273199</v>
      </c>
      <c r="I14">
        <f t="shared" si="4"/>
        <v>-0.88267879832554752</v>
      </c>
    </row>
    <row r="15" spans="1:9" x14ac:dyDescent="0.3">
      <c r="A15">
        <v>307</v>
      </c>
      <c r="B15">
        <v>1965</v>
      </c>
      <c r="C15" s="19">
        <v>23972</v>
      </c>
      <c r="D15">
        <v>3379</v>
      </c>
      <c r="E15" s="18">
        <f t="shared" si="0"/>
        <v>230</v>
      </c>
      <c r="F15">
        <f t="shared" si="1"/>
        <v>365</v>
      </c>
      <c r="G15">
        <f t="shared" si="2"/>
        <v>3.9592674538391912</v>
      </c>
      <c r="H15">
        <f t="shared" si="3"/>
        <v>-0.68391942162461072</v>
      </c>
      <c r="I15">
        <f t="shared" si="4"/>
        <v>-0.72955755408648737</v>
      </c>
    </row>
    <row r="16" spans="1:9" x14ac:dyDescent="0.3">
      <c r="A16">
        <v>319</v>
      </c>
      <c r="B16">
        <v>1966</v>
      </c>
      <c r="C16" s="19">
        <v>24365</v>
      </c>
      <c r="D16">
        <v>1186.5999999999999</v>
      </c>
      <c r="E16" s="18">
        <f t="shared" si="0"/>
        <v>258</v>
      </c>
      <c r="F16">
        <f t="shared" si="1"/>
        <v>365</v>
      </c>
      <c r="G16">
        <f t="shared" si="2"/>
        <v>4.4412652308283098</v>
      </c>
      <c r="H16">
        <f t="shared" si="3"/>
        <v>-0.26781430516217486</v>
      </c>
      <c r="I16">
        <f t="shared" si="4"/>
        <v>-0.9634705485641486</v>
      </c>
    </row>
    <row r="17" spans="1:9" x14ac:dyDescent="0.3">
      <c r="A17">
        <v>331</v>
      </c>
      <c r="B17">
        <v>1967</v>
      </c>
      <c r="C17" s="19">
        <v>24734</v>
      </c>
      <c r="D17">
        <v>2044.8</v>
      </c>
      <c r="E17" s="18">
        <f t="shared" si="0"/>
        <v>262</v>
      </c>
      <c r="F17">
        <f t="shared" si="1"/>
        <v>365</v>
      </c>
      <c r="G17">
        <f t="shared" si="2"/>
        <v>4.5101220561124702</v>
      </c>
      <c r="H17">
        <f t="shared" si="3"/>
        <v>-0.20089055513063528</v>
      </c>
      <c r="I17">
        <f t="shared" si="4"/>
        <v>-0.97961369164549006</v>
      </c>
    </row>
    <row r="18" spans="1:9" x14ac:dyDescent="0.3">
      <c r="A18">
        <v>343</v>
      </c>
      <c r="B18">
        <v>1968</v>
      </c>
      <c r="C18" s="19">
        <v>25151</v>
      </c>
      <c r="D18">
        <v>273.8</v>
      </c>
      <c r="E18" s="18">
        <f t="shared" si="0"/>
        <v>314</v>
      </c>
      <c r="F18">
        <f t="shared" si="1"/>
        <v>366</v>
      </c>
      <c r="G18">
        <f t="shared" si="2"/>
        <v>5.3904923127169129</v>
      </c>
      <c r="H18">
        <f t="shared" si="3"/>
        <v>0.62731709687429371</v>
      </c>
      <c r="I18">
        <f t="shared" si="4"/>
        <v>-0.7787639308347607</v>
      </c>
    </row>
    <row r="19" spans="1:9" x14ac:dyDescent="0.3">
      <c r="A19">
        <v>355</v>
      </c>
      <c r="B19">
        <v>1969</v>
      </c>
      <c r="C19" s="19">
        <v>25455</v>
      </c>
      <c r="D19">
        <v>534.5</v>
      </c>
      <c r="E19" s="18">
        <f t="shared" si="0"/>
        <v>252</v>
      </c>
      <c r="F19">
        <f t="shared" si="1"/>
        <v>365</v>
      </c>
      <c r="G19">
        <f t="shared" si="2"/>
        <v>4.3379799929020706</v>
      </c>
      <c r="H19">
        <f t="shared" si="3"/>
        <v>-0.36572252349726919</v>
      </c>
      <c r="I19">
        <f t="shared" si="4"/>
        <v>-0.93072393103797935</v>
      </c>
    </row>
    <row r="20" spans="1:9" x14ac:dyDescent="0.3">
      <c r="A20">
        <v>367</v>
      </c>
      <c r="B20">
        <v>1970</v>
      </c>
      <c r="C20" s="19">
        <v>25757</v>
      </c>
      <c r="D20">
        <v>706</v>
      </c>
      <c r="E20" s="18">
        <f t="shared" si="0"/>
        <v>189</v>
      </c>
      <c r="F20">
        <f t="shared" si="1"/>
        <v>365</v>
      </c>
      <c r="G20">
        <f t="shared" si="2"/>
        <v>3.2534849946765525</v>
      </c>
      <c r="H20">
        <f t="shared" si="3"/>
        <v>-0.99374658043617814</v>
      </c>
      <c r="I20">
        <f t="shared" si="4"/>
        <v>-0.11165900712169399</v>
      </c>
    </row>
    <row r="21" spans="1:9" x14ac:dyDescent="0.3">
      <c r="A21">
        <v>379</v>
      </c>
      <c r="B21">
        <v>1971</v>
      </c>
      <c r="C21" s="19">
        <v>26154</v>
      </c>
      <c r="D21">
        <v>1040</v>
      </c>
      <c r="E21" s="18">
        <f t="shared" si="0"/>
        <v>221</v>
      </c>
      <c r="F21">
        <f t="shared" si="1"/>
        <v>365</v>
      </c>
      <c r="G21">
        <f t="shared" si="2"/>
        <v>3.8043395969498315</v>
      </c>
      <c r="H21">
        <f t="shared" si="3"/>
        <v>-0.78830505583052568</v>
      </c>
      <c r="I21">
        <f t="shared" si="4"/>
        <v>-0.61528459996332741</v>
      </c>
    </row>
    <row r="22" spans="1:9" x14ac:dyDescent="0.3">
      <c r="A22">
        <v>391</v>
      </c>
      <c r="B22">
        <v>1972</v>
      </c>
      <c r="C22" s="19">
        <v>26538</v>
      </c>
      <c r="D22">
        <v>1780.1</v>
      </c>
      <c r="E22" s="18">
        <f t="shared" si="0"/>
        <v>240</v>
      </c>
      <c r="F22">
        <f t="shared" si="1"/>
        <v>366</v>
      </c>
      <c r="G22">
        <f t="shared" si="2"/>
        <v>4.1201215129046469</v>
      </c>
      <c r="H22">
        <f t="shared" si="3"/>
        <v>-0.55824372202686479</v>
      </c>
      <c r="I22">
        <f t="shared" si="4"/>
        <v>-0.82967701355261891</v>
      </c>
    </row>
    <row r="23" spans="1:9" x14ac:dyDescent="0.3">
      <c r="A23">
        <v>403</v>
      </c>
      <c r="B23">
        <v>1973</v>
      </c>
      <c r="C23" s="19">
        <v>26925</v>
      </c>
      <c r="D23">
        <v>1163.8</v>
      </c>
      <c r="E23" s="18">
        <f t="shared" si="0"/>
        <v>261</v>
      </c>
      <c r="F23">
        <f t="shared" si="1"/>
        <v>365</v>
      </c>
      <c r="G23">
        <f t="shared" si="2"/>
        <v>4.4929078497914299</v>
      </c>
      <c r="H23">
        <f t="shared" si="3"/>
        <v>-0.21772323039653224</v>
      </c>
      <c r="I23">
        <f t="shared" si="4"/>
        <v>-0.97601055063236819</v>
      </c>
    </row>
    <row r="24" spans="1:9" x14ac:dyDescent="0.3">
      <c r="A24">
        <v>415</v>
      </c>
      <c r="B24">
        <v>1974</v>
      </c>
      <c r="C24" s="19">
        <v>27189</v>
      </c>
      <c r="D24">
        <v>476.6</v>
      </c>
      <c r="E24" s="18">
        <f t="shared" si="0"/>
        <v>160</v>
      </c>
      <c r="F24">
        <f t="shared" si="1"/>
        <v>365</v>
      </c>
      <c r="G24">
        <f t="shared" si="2"/>
        <v>2.7542730113663936</v>
      </c>
      <c r="H24">
        <f t="shared" si="3"/>
        <v>-0.92592477719384969</v>
      </c>
      <c r="I24">
        <f t="shared" si="4"/>
        <v>0.37770796520396532</v>
      </c>
    </row>
    <row r="25" spans="1:9" x14ac:dyDescent="0.3">
      <c r="A25">
        <v>427</v>
      </c>
      <c r="B25">
        <v>1975</v>
      </c>
      <c r="C25" s="19">
        <v>27616</v>
      </c>
      <c r="D25">
        <v>890</v>
      </c>
      <c r="E25" s="18">
        <f t="shared" si="0"/>
        <v>222</v>
      </c>
      <c r="F25">
        <f t="shared" si="1"/>
        <v>365</v>
      </c>
      <c r="G25">
        <f t="shared" si="2"/>
        <v>3.8215538032708714</v>
      </c>
      <c r="H25">
        <f t="shared" si="3"/>
        <v>-0.77759714697362714</v>
      </c>
      <c r="I25">
        <f t="shared" si="4"/>
        <v>-0.62876281459583416</v>
      </c>
    </row>
    <row r="26" spans="1:9" x14ac:dyDescent="0.3">
      <c r="A26">
        <v>439</v>
      </c>
      <c r="B26">
        <v>1976</v>
      </c>
      <c r="C26" s="19">
        <v>27990</v>
      </c>
      <c r="D26">
        <v>728</v>
      </c>
      <c r="E26" s="18">
        <f t="shared" si="0"/>
        <v>231</v>
      </c>
      <c r="F26">
        <f t="shared" si="1"/>
        <v>366</v>
      </c>
      <c r="G26">
        <f t="shared" si="2"/>
        <v>3.9656169561707224</v>
      </c>
      <c r="H26">
        <f t="shared" si="3"/>
        <v>-0.67927333889729324</v>
      </c>
      <c r="I26">
        <f t="shared" si="4"/>
        <v>-0.73388536643219893</v>
      </c>
    </row>
    <row r="27" spans="1:9" x14ac:dyDescent="0.3">
      <c r="A27">
        <v>451</v>
      </c>
      <c r="B27">
        <v>1977</v>
      </c>
      <c r="C27" s="19">
        <v>28354</v>
      </c>
      <c r="D27">
        <v>2313</v>
      </c>
      <c r="E27" s="18">
        <f t="shared" si="0"/>
        <v>229</v>
      </c>
      <c r="F27">
        <f t="shared" si="1"/>
        <v>365</v>
      </c>
      <c r="G27">
        <f t="shared" si="2"/>
        <v>3.9420532475181513</v>
      </c>
      <c r="H27">
        <f t="shared" si="3"/>
        <v>-0.6963762255968724</v>
      </c>
      <c r="I27">
        <f t="shared" si="4"/>
        <v>-0.71767691367596176</v>
      </c>
    </row>
    <row r="28" spans="1:9" x14ac:dyDescent="0.3">
      <c r="A28">
        <v>463</v>
      </c>
      <c r="B28">
        <v>1978</v>
      </c>
      <c r="C28" s="19">
        <v>28748</v>
      </c>
      <c r="D28">
        <v>828.9</v>
      </c>
      <c r="E28" s="18">
        <f t="shared" si="0"/>
        <v>258</v>
      </c>
      <c r="F28">
        <f t="shared" si="1"/>
        <v>365</v>
      </c>
      <c r="G28">
        <f t="shared" si="2"/>
        <v>4.4412652308283098</v>
      </c>
      <c r="H28">
        <f t="shared" si="3"/>
        <v>-0.26781430516217486</v>
      </c>
      <c r="I28">
        <f t="shared" si="4"/>
        <v>-0.9634705485641486</v>
      </c>
    </row>
    <row r="29" spans="1:9" x14ac:dyDescent="0.3">
      <c r="A29">
        <v>475</v>
      </c>
      <c r="B29">
        <v>1979</v>
      </c>
      <c r="C29" s="19">
        <v>29203</v>
      </c>
      <c r="D29">
        <v>685</v>
      </c>
      <c r="E29" s="18">
        <f t="shared" si="0"/>
        <v>348</v>
      </c>
      <c r="F29">
        <f t="shared" si="1"/>
        <v>365</v>
      </c>
      <c r="G29">
        <f t="shared" si="2"/>
        <v>5.9905437997219062</v>
      </c>
      <c r="H29">
        <f t="shared" si="3"/>
        <v>0.95748518835503893</v>
      </c>
      <c r="I29">
        <f t="shared" si="4"/>
        <v>-0.28848243288060982</v>
      </c>
    </row>
    <row r="30" spans="1:9" x14ac:dyDescent="0.3">
      <c r="A30">
        <v>487</v>
      </c>
      <c r="B30">
        <v>1980</v>
      </c>
      <c r="C30" s="19">
        <v>29455</v>
      </c>
      <c r="D30">
        <v>1390.2</v>
      </c>
      <c r="E30" s="18">
        <f t="shared" si="0"/>
        <v>235</v>
      </c>
      <c r="F30">
        <f t="shared" si="1"/>
        <v>366</v>
      </c>
      <c r="G30">
        <f t="shared" si="2"/>
        <v>4.0342856480524665</v>
      </c>
      <c r="H30">
        <f t="shared" si="3"/>
        <v>-0.62731709687429404</v>
      </c>
      <c r="I30">
        <f t="shared" si="4"/>
        <v>-0.77876393083476048</v>
      </c>
    </row>
    <row r="31" spans="1:9" x14ac:dyDescent="0.3">
      <c r="A31">
        <v>499</v>
      </c>
      <c r="B31">
        <v>1981</v>
      </c>
      <c r="C31" s="19">
        <v>29620</v>
      </c>
      <c r="D31">
        <v>1146.7</v>
      </c>
      <c r="E31" s="18">
        <f t="shared" si="0"/>
        <v>34</v>
      </c>
      <c r="F31">
        <f t="shared" si="1"/>
        <v>365</v>
      </c>
      <c r="G31">
        <f t="shared" si="2"/>
        <v>0.58528301491535872</v>
      </c>
      <c r="H31">
        <f t="shared" si="3"/>
        <v>0.83355577183856988</v>
      </c>
      <c r="I31">
        <f t="shared" si="4"/>
        <v>0.55243531316761962</v>
      </c>
    </row>
    <row r="32" spans="1:9" x14ac:dyDescent="0.3">
      <c r="A32">
        <v>511</v>
      </c>
      <c r="B32">
        <v>1982</v>
      </c>
      <c r="C32" s="19">
        <v>30248</v>
      </c>
      <c r="D32">
        <v>1378</v>
      </c>
      <c r="E32" s="18">
        <f t="shared" si="0"/>
        <v>297</v>
      </c>
      <c r="F32">
        <f t="shared" si="1"/>
        <v>365</v>
      </c>
      <c r="G32">
        <f t="shared" si="2"/>
        <v>5.1126192773488688</v>
      </c>
      <c r="H32">
        <f t="shared" si="3"/>
        <v>0.38963044953078774</v>
      </c>
      <c r="I32">
        <f t="shared" si="4"/>
        <v>-0.92097128771663461</v>
      </c>
    </row>
    <row r="33" spans="1:9" x14ac:dyDescent="0.3">
      <c r="A33">
        <v>523</v>
      </c>
      <c r="B33">
        <v>1983</v>
      </c>
      <c r="C33" s="19">
        <v>30503</v>
      </c>
      <c r="D33">
        <v>2486.4</v>
      </c>
      <c r="E33" s="18">
        <f t="shared" si="0"/>
        <v>187</v>
      </c>
      <c r="F33">
        <f t="shared" si="1"/>
        <v>365</v>
      </c>
      <c r="G33">
        <f t="shared" si="2"/>
        <v>3.2190565820344728</v>
      </c>
      <c r="H33">
        <f t="shared" si="3"/>
        <v>-0.99700116992501508</v>
      </c>
      <c r="I33">
        <f t="shared" si="4"/>
        <v>-7.7386479233462771E-2</v>
      </c>
    </row>
    <row r="34" spans="1:9" x14ac:dyDescent="0.3">
      <c r="A34">
        <v>535</v>
      </c>
      <c r="B34">
        <v>1984</v>
      </c>
      <c r="C34" s="19">
        <v>29409</v>
      </c>
      <c r="D34">
        <v>1305</v>
      </c>
      <c r="E34" s="18">
        <f t="shared" si="0"/>
        <v>189</v>
      </c>
      <c r="F34">
        <f t="shared" si="1"/>
        <v>366</v>
      </c>
      <c r="G34">
        <f t="shared" si="2"/>
        <v>3.2445956914124094</v>
      </c>
      <c r="H34">
        <f t="shared" si="3"/>
        <v>-0.99469987561458906</v>
      </c>
      <c r="I34">
        <f t="shared" si="4"/>
        <v>-0.10282099713736044</v>
      </c>
    </row>
    <row r="35" spans="1:9" x14ac:dyDescent="0.3">
      <c r="A35">
        <v>547</v>
      </c>
      <c r="B35">
        <v>1985</v>
      </c>
      <c r="C35" s="19">
        <v>31176</v>
      </c>
      <c r="D35">
        <v>819.5</v>
      </c>
      <c r="E35" s="18">
        <f t="shared" si="0"/>
        <v>129</v>
      </c>
      <c r="F35">
        <f t="shared" si="1"/>
        <v>365</v>
      </c>
      <c r="G35">
        <f t="shared" si="2"/>
        <v>2.2206326154141549</v>
      </c>
      <c r="H35">
        <f t="shared" si="3"/>
        <v>-0.60505606964884884</v>
      </c>
      <c r="I35">
        <f t="shared" si="4"/>
        <v>0.79618286378261582</v>
      </c>
    </row>
    <row r="36" spans="1:9" x14ac:dyDescent="0.3">
      <c r="A36">
        <v>559</v>
      </c>
      <c r="B36">
        <v>1986</v>
      </c>
      <c r="C36" s="19">
        <v>31696</v>
      </c>
      <c r="D36">
        <v>545</v>
      </c>
      <c r="E36" s="18">
        <f t="shared" si="0"/>
        <v>284</v>
      </c>
      <c r="F36">
        <f t="shared" si="1"/>
        <v>365</v>
      </c>
      <c r="G36">
        <f t="shared" si="2"/>
        <v>4.8888345951753491</v>
      </c>
      <c r="H36">
        <f t="shared" si="3"/>
        <v>0.17553149042142777</v>
      </c>
      <c r="I36">
        <f t="shared" si="4"/>
        <v>-0.98447381675209233</v>
      </c>
    </row>
    <row r="37" spans="1:9" x14ac:dyDescent="0.3">
      <c r="A37">
        <v>581</v>
      </c>
      <c r="B37">
        <v>1988</v>
      </c>
      <c r="C37" s="19">
        <v>32399</v>
      </c>
      <c r="D37">
        <v>1287</v>
      </c>
      <c r="E37" s="18">
        <f t="shared" si="0"/>
        <v>257</v>
      </c>
      <c r="F37">
        <f t="shared" si="1"/>
        <v>366</v>
      </c>
      <c r="G37">
        <f t="shared" si="2"/>
        <v>4.4119634534020591</v>
      </c>
      <c r="H37">
        <f t="shared" si="3"/>
        <v>-0.29592670134728966</v>
      </c>
      <c r="I37">
        <f t="shared" si="4"/>
        <v>-0.95521065081463163</v>
      </c>
    </row>
    <row r="38" spans="1:9" x14ac:dyDescent="0.3">
      <c r="A38">
        <v>593</v>
      </c>
      <c r="B38">
        <v>1989</v>
      </c>
      <c r="C38" s="19">
        <v>32694</v>
      </c>
      <c r="D38">
        <v>986</v>
      </c>
      <c r="E38" s="18">
        <f t="shared" si="0"/>
        <v>186</v>
      </c>
      <c r="F38">
        <f t="shared" si="1"/>
        <v>365</v>
      </c>
      <c r="G38">
        <f t="shared" si="2"/>
        <v>3.2018423757134329</v>
      </c>
      <c r="H38">
        <f t="shared" si="3"/>
        <v>-0.99818553447185865</v>
      </c>
      <c r="I38">
        <f t="shared" si="4"/>
        <v>-6.0213277365792774E-2</v>
      </c>
    </row>
    <row r="39" spans="1:9" x14ac:dyDescent="0.3">
      <c r="A39">
        <v>605</v>
      </c>
      <c r="B39">
        <v>1990</v>
      </c>
      <c r="C39" s="19">
        <v>33024</v>
      </c>
      <c r="D39">
        <v>3995.2</v>
      </c>
      <c r="E39" s="18">
        <f t="shared" si="0"/>
        <v>151</v>
      </c>
      <c r="F39">
        <f t="shared" si="1"/>
        <v>365</v>
      </c>
      <c r="G39">
        <f t="shared" si="2"/>
        <v>2.5993451544770343</v>
      </c>
      <c r="H39">
        <f t="shared" si="3"/>
        <v>-0.85655099590100359</v>
      </c>
      <c r="I39">
        <f t="shared" si="4"/>
        <v>0.51606239101585283</v>
      </c>
    </row>
    <row r="40" spans="1:9" x14ac:dyDescent="0.3">
      <c r="A40">
        <v>617</v>
      </c>
      <c r="B40">
        <v>1991</v>
      </c>
      <c r="C40" s="19">
        <v>33599</v>
      </c>
      <c r="D40">
        <v>976.4</v>
      </c>
      <c r="E40" s="18">
        <f t="shared" si="0"/>
        <v>361</v>
      </c>
      <c r="F40">
        <f t="shared" si="1"/>
        <v>365</v>
      </c>
      <c r="G40">
        <f t="shared" si="2"/>
        <v>6.2143284818954259</v>
      </c>
      <c r="H40">
        <f t="shared" si="3"/>
        <v>0.9976303053065857</v>
      </c>
      <c r="I40">
        <f t="shared" si="4"/>
        <v>-6.880242680232064E-2</v>
      </c>
    </row>
    <row r="41" spans="1:9" x14ac:dyDescent="0.3">
      <c r="A41">
        <v>629</v>
      </c>
      <c r="B41">
        <v>1992</v>
      </c>
      <c r="C41" s="19">
        <v>33787</v>
      </c>
      <c r="D41">
        <v>714.8</v>
      </c>
      <c r="E41" s="18">
        <f t="shared" si="0"/>
        <v>184</v>
      </c>
      <c r="F41">
        <f t="shared" si="1"/>
        <v>366</v>
      </c>
      <c r="G41">
        <f t="shared" si="2"/>
        <v>3.158759826560229</v>
      </c>
      <c r="H41">
        <f t="shared" si="3"/>
        <v>-0.99985264770502691</v>
      </c>
      <c r="I41">
        <f t="shared" si="4"/>
        <v>-1.7166329754707124E-2</v>
      </c>
    </row>
    <row r="42" spans="1:9" x14ac:dyDescent="0.3">
      <c r="A42">
        <v>641</v>
      </c>
      <c r="B42">
        <v>1993</v>
      </c>
      <c r="C42" s="19">
        <v>34155</v>
      </c>
      <c r="D42">
        <v>1901.8</v>
      </c>
      <c r="E42" s="18">
        <f t="shared" si="0"/>
        <v>186</v>
      </c>
      <c r="F42">
        <f t="shared" si="1"/>
        <v>365</v>
      </c>
      <c r="G42">
        <f t="shared" si="2"/>
        <v>3.2018423757134329</v>
      </c>
      <c r="H42">
        <f t="shared" si="3"/>
        <v>-0.99818553447185865</v>
      </c>
      <c r="I42">
        <f t="shared" si="4"/>
        <v>-6.0213277365792774E-2</v>
      </c>
    </row>
    <row r="43" spans="1:9" x14ac:dyDescent="0.3">
      <c r="A43">
        <v>653</v>
      </c>
      <c r="B43">
        <v>1994</v>
      </c>
      <c r="C43" s="19">
        <v>34517</v>
      </c>
      <c r="D43">
        <v>1035</v>
      </c>
      <c r="E43" s="18">
        <f t="shared" si="0"/>
        <v>183</v>
      </c>
      <c r="F43">
        <f t="shared" si="1"/>
        <v>365</v>
      </c>
      <c r="G43">
        <f t="shared" si="2"/>
        <v>3.1501997567503128</v>
      </c>
      <c r="H43">
        <f t="shared" si="3"/>
        <v>-0.99996295911626554</v>
      </c>
      <c r="I43">
        <f t="shared" si="4"/>
        <v>-8.606996888688009E-3</v>
      </c>
    </row>
    <row r="44" spans="1:9" x14ac:dyDescent="0.3">
      <c r="A44">
        <v>665</v>
      </c>
      <c r="B44">
        <v>1995</v>
      </c>
      <c r="C44" s="19">
        <v>34715</v>
      </c>
      <c r="D44">
        <v>616.79999999999995</v>
      </c>
      <c r="E44" s="18">
        <f t="shared" si="0"/>
        <v>16</v>
      </c>
      <c r="F44">
        <f t="shared" si="1"/>
        <v>365</v>
      </c>
      <c r="G44">
        <f t="shared" si="2"/>
        <v>0.27542730113663938</v>
      </c>
      <c r="H44">
        <f t="shared" si="3"/>
        <v>0.96230907745414862</v>
      </c>
      <c r="I44">
        <f t="shared" si="4"/>
        <v>0.27195815753410552</v>
      </c>
    </row>
    <row r="45" spans="1:9" x14ac:dyDescent="0.3">
      <c r="A45">
        <v>677</v>
      </c>
      <c r="B45">
        <v>1996</v>
      </c>
      <c r="C45" s="19">
        <v>35309</v>
      </c>
      <c r="D45">
        <v>588</v>
      </c>
      <c r="E45" s="18">
        <f t="shared" si="0"/>
        <v>245</v>
      </c>
      <c r="F45">
        <f t="shared" si="1"/>
        <v>366</v>
      </c>
      <c r="G45">
        <f t="shared" si="2"/>
        <v>4.2059573777568264</v>
      </c>
      <c r="H45">
        <f t="shared" si="3"/>
        <v>-0.48505984619519671</v>
      </c>
      <c r="I45">
        <f t="shared" si="4"/>
        <v>-0.87448095783103941</v>
      </c>
    </row>
    <row r="46" spans="1:9" x14ac:dyDescent="0.3">
      <c r="A46">
        <v>689</v>
      </c>
      <c r="B46">
        <v>1997</v>
      </c>
      <c r="C46" s="19">
        <v>35645</v>
      </c>
      <c r="D46">
        <v>1740.2</v>
      </c>
      <c r="E46" s="18">
        <f t="shared" si="0"/>
        <v>215</v>
      </c>
      <c r="F46">
        <f t="shared" si="1"/>
        <v>365</v>
      </c>
      <c r="G46">
        <f t="shared" si="2"/>
        <v>3.7010543590235918</v>
      </c>
      <c r="H46">
        <f t="shared" si="3"/>
        <v>-0.84754092289283123</v>
      </c>
      <c r="I46">
        <f t="shared" si="4"/>
        <v>-0.53073004816193314</v>
      </c>
    </row>
    <row r="47" spans="1:9" x14ac:dyDescent="0.3">
      <c r="A47">
        <v>701</v>
      </c>
      <c r="B47">
        <v>1998</v>
      </c>
      <c r="C47" s="19">
        <v>35827</v>
      </c>
      <c r="D47">
        <v>1908.6</v>
      </c>
      <c r="E47" s="18">
        <f t="shared" si="0"/>
        <v>32</v>
      </c>
      <c r="F47">
        <f t="shared" si="1"/>
        <v>365</v>
      </c>
      <c r="G47">
        <f t="shared" si="2"/>
        <v>0.55085460227327876</v>
      </c>
      <c r="H47">
        <f t="shared" si="3"/>
        <v>0.8520775211013093</v>
      </c>
      <c r="I47">
        <f t="shared" si="4"/>
        <v>0.52341560736555026</v>
      </c>
    </row>
    <row r="48" spans="1:9" x14ac:dyDescent="0.3">
      <c r="A48">
        <v>713</v>
      </c>
      <c r="B48">
        <v>1999</v>
      </c>
      <c r="C48" s="19">
        <v>36345</v>
      </c>
      <c r="D48">
        <v>411</v>
      </c>
      <c r="E48" s="18">
        <f t="shared" ref="E48:E55" si="5">C48-DATE(YEAR(C48),1,0)</f>
        <v>185</v>
      </c>
      <c r="F48">
        <f t="shared" ref="F48:F55" si="6">DATE(YEAR(C48)+1,1,1)-DATE(YEAR(C48),1,1)</f>
        <v>365</v>
      </c>
      <c r="G48">
        <f t="shared" ref="G48:G55" si="7">E48*(2*PI()/F48)</f>
        <v>3.184628169392393</v>
      </c>
      <c r="H48">
        <f t="shared" ref="H48:H55" si="8">COS(G48)</f>
        <v>-0.99907411510222999</v>
      </c>
      <c r="I48">
        <f t="shared" ref="I48:I55" si="9">SIN(G48)</f>
        <v>-4.3022233004530341E-2</v>
      </c>
    </row>
    <row r="49" spans="1:12" x14ac:dyDescent="0.3">
      <c r="A49">
        <v>725</v>
      </c>
      <c r="B49">
        <v>2000</v>
      </c>
      <c r="C49" s="19">
        <v>36812</v>
      </c>
      <c r="D49">
        <v>1674.2</v>
      </c>
      <c r="E49" s="18">
        <f t="shared" si="5"/>
        <v>287</v>
      </c>
      <c r="F49">
        <f t="shared" si="6"/>
        <v>366</v>
      </c>
      <c r="G49">
        <f t="shared" si="7"/>
        <v>4.9269786425151398</v>
      </c>
      <c r="H49">
        <f t="shared" si="8"/>
        <v>0.21294651993841537</v>
      </c>
      <c r="I49">
        <f t="shared" si="9"/>
        <v>-0.97706385648335092</v>
      </c>
    </row>
    <row r="50" spans="1:12" x14ac:dyDescent="0.3">
      <c r="A50">
        <v>737</v>
      </c>
      <c r="B50">
        <v>2001</v>
      </c>
      <c r="C50" s="19">
        <v>37165</v>
      </c>
      <c r="D50">
        <v>2978.2</v>
      </c>
      <c r="E50" s="18">
        <f t="shared" si="5"/>
        <v>274</v>
      </c>
      <c r="F50">
        <f t="shared" si="6"/>
        <v>365</v>
      </c>
      <c r="G50">
        <f t="shared" si="7"/>
        <v>4.7166925319649495</v>
      </c>
      <c r="H50">
        <f t="shared" si="8"/>
        <v>4.3035382962438211E-3</v>
      </c>
      <c r="I50">
        <f t="shared" si="9"/>
        <v>-0.99999073973619013</v>
      </c>
    </row>
    <row r="51" spans="1:12" x14ac:dyDescent="0.3">
      <c r="A51">
        <v>749</v>
      </c>
      <c r="B51">
        <v>2002</v>
      </c>
      <c r="C51" s="19">
        <v>37419</v>
      </c>
      <c r="D51">
        <v>1371.9</v>
      </c>
      <c r="E51" s="18">
        <f t="shared" si="5"/>
        <v>163</v>
      </c>
      <c r="F51">
        <f t="shared" si="6"/>
        <v>365</v>
      </c>
      <c r="G51">
        <f t="shared" si="7"/>
        <v>2.8059156303295136</v>
      </c>
      <c r="H51">
        <f t="shared" si="8"/>
        <v>-0.94418750883419933</v>
      </c>
      <c r="I51">
        <f t="shared" si="9"/>
        <v>0.3294084822245304</v>
      </c>
    </row>
    <row r="52" spans="1:12" x14ac:dyDescent="0.3">
      <c r="A52">
        <v>761</v>
      </c>
      <c r="B52">
        <v>2003</v>
      </c>
      <c r="C52" s="19">
        <v>37672</v>
      </c>
      <c r="D52">
        <v>1060</v>
      </c>
      <c r="E52" s="18">
        <f t="shared" si="5"/>
        <v>51</v>
      </c>
      <c r="F52">
        <f t="shared" si="6"/>
        <v>365</v>
      </c>
      <c r="G52">
        <f t="shared" si="7"/>
        <v>0.87792452237303797</v>
      </c>
      <c r="H52">
        <f t="shared" si="8"/>
        <v>0.63874942205152729</v>
      </c>
      <c r="I52">
        <f t="shared" si="9"/>
        <v>0.76941482688393781</v>
      </c>
    </row>
    <row r="53" spans="1:12" x14ac:dyDescent="0.3">
      <c r="A53">
        <v>773</v>
      </c>
      <c r="B53">
        <v>2004</v>
      </c>
      <c r="C53" s="19">
        <v>38245</v>
      </c>
      <c r="D53">
        <v>791.4</v>
      </c>
      <c r="E53" s="18">
        <f t="shared" si="5"/>
        <v>259</v>
      </c>
      <c r="F53">
        <f t="shared" si="6"/>
        <v>366</v>
      </c>
      <c r="G53">
        <f t="shared" si="7"/>
        <v>4.4462977993429309</v>
      </c>
      <c r="H53">
        <f t="shared" si="8"/>
        <v>-0.26296220265651521</v>
      </c>
      <c r="I53">
        <f t="shared" si="9"/>
        <v>-0.96480613595376441</v>
      </c>
    </row>
    <row r="54" spans="1:12" x14ac:dyDescent="0.3">
      <c r="A54">
        <v>785</v>
      </c>
      <c r="B54">
        <v>2005</v>
      </c>
      <c r="C54" s="19">
        <v>38642</v>
      </c>
      <c r="D54">
        <v>2031</v>
      </c>
      <c r="E54" s="18">
        <f t="shared" si="5"/>
        <v>290</v>
      </c>
      <c r="F54">
        <f t="shared" si="6"/>
        <v>365</v>
      </c>
      <c r="G54">
        <f t="shared" si="7"/>
        <v>4.9921198331015884</v>
      </c>
      <c r="H54">
        <f t="shared" si="8"/>
        <v>0.276096973097468</v>
      </c>
      <c r="I54">
        <f t="shared" si="9"/>
        <v>-0.96112978387230097</v>
      </c>
    </row>
    <row r="55" spans="1:12" x14ac:dyDescent="0.3">
      <c r="A55">
        <v>797</v>
      </c>
      <c r="B55">
        <v>2006</v>
      </c>
      <c r="C55" s="19">
        <v>38924</v>
      </c>
      <c r="D55">
        <v>668.2</v>
      </c>
      <c r="E55" s="18">
        <f t="shared" si="5"/>
        <v>207</v>
      </c>
      <c r="F55">
        <f t="shared" si="6"/>
        <v>365</v>
      </c>
      <c r="G55">
        <f t="shared" si="7"/>
        <v>3.563340708455272</v>
      </c>
      <c r="H55">
        <f t="shared" si="8"/>
        <v>-0.91237475797072742</v>
      </c>
      <c r="I55">
        <f t="shared" si="9"/>
        <v>-0.40935595881562109</v>
      </c>
    </row>
    <row r="56" spans="1:12" ht="15" thickBot="1" x14ac:dyDescent="0.35"/>
    <row r="57" spans="1:12" ht="15" thickBot="1" x14ac:dyDescent="0.35">
      <c r="H57" s="20"/>
      <c r="I57" s="21"/>
      <c r="J57" s="22"/>
      <c r="K57" s="23"/>
      <c r="L57" s="24"/>
    </row>
    <row r="58" spans="1:12" ht="15" thickBot="1" x14ac:dyDescent="0.35">
      <c r="G58" s="22"/>
      <c r="H58" s="25"/>
      <c r="I58" s="26"/>
      <c r="J58" s="25"/>
      <c r="K58" s="27"/>
      <c r="L58" s="27"/>
    </row>
    <row r="63" spans="1:12" x14ac:dyDescent="0.3">
      <c r="J63" s="28"/>
    </row>
    <row r="64" spans="1:12" x14ac:dyDescent="0.3">
      <c r="J64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7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1940</v>
      </c>
      <c r="B2" s="2">
        <v>93.1</v>
      </c>
    </row>
    <row r="3" spans="1:2" x14ac:dyDescent="0.3">
      <c r="A3" s="18">
        <v>1941</v>
      </c>
      <c r="B3" s="2">
        <v>154.79</v>
      </c>
    </row>
    <row r="4" spans="1:2" x14ac:dyDescent="0.3">
      <c r="A4" s="18">
        <v>1942</v>
      </c>
      <c r="B4" s="2">
        <v>57.88</v>
      </c>
    </row>
    <row r="5" spans="1:2" x14ac:dyDescent="0.3">
      <c r="A5" s="18">
        <v>1943</v>
      </c>
      <c r="B5" s="2">
        <v>44.24</v>
      </c>
    </row>
    <row r="6" spans="1:2" x14ac:dyDescent="0.3">
      <c r="A6" s="18">
        <v>1944</v>
      </c>
      <c r="B6" s="2">
        <v>24.13</v>
      </c>
    </row>
    <row r="7" spans="1:2" x14ac:dyDescent="0.3">
      <c r="A7" s="18">
        <v>1945</v>
      </c>
      <c r="B7" s="2">
        <v>23.98</v>
      </c>
    </row>
    <row r="8" spans="1:2" x14ac:dyDescent="0.3">
      <c r="A8" s="18">
        <v>1946</v>
      </c>
      <c r="B8" s="2">
        <v>64.06</v>
      </c>
    </row>
    <row r="9" spans="1:2" x14ac:dyDescent="0.3">
      <c r="A9" s="18">
        <v>1947</v>
      </c>
      <c r="B9" s="2">
        <v>45.17</v>
      </c>
    </row>
    <row r="10" spans="1:2" x14ac:dyDescent="0.3">
      <c r="A10" s="18">
        <v>1948</v>
      </c>
      <c r="B10" s="2">
        <v>69.3</v>
      </c>
    </row>
    <row r="11" spans="1:2" x14ac:dyDescent="0.3">
      <c r="A11" s="18">
        <v>1949</v>
      </c>
      <c r="B11" s="2">
        <v>52.67</v>
      </c>
    </row>
    <row r="12" spans="1:2" x14ac:dyDescent="0.3">
      <c r="A12" s="18">
        <v>1950</v>
      </c>
      <c r="B12" s="2">
        <v>56.94</v>
      </c>
    </row>
    <row r="13" spans="1:2" x14ac:dyDescent="0.3">
      <c r="A13" s="18">
        <v>1951</v>
      </c>
      <c r="B13" s="2">
        <v>47.96</v>
      </c>
    </row>
    <row r="14" spans="1:2" x14ac:dyDescent="0.3">
      <c r="A14" s="18">
        <v>1952</v>
      </c>
      <c r="B14" s="2">
        <v>50.73</v>
      </c>
    </row>
    <row r="15" spans="1:2" x14ac:dyDescent="0.3">
      <c r="A15" s="18">
        <v>1953</v>
      </c>
      <c r="B15" s="2">
        <v>73.58</v>
      </c>
    </row>
    <row r="16" spans="1:2" x14ac:dyDescent="0.3">
      <c r="A16" s="18">
        <v>1954</v>
      </c>
      <c r="B16" s="2">
        <v>132.66</v>
      </c>
    </row>
    <row r="17" spans="1:2" x14ac:dyDescent="0.3">
      <c r="A17" s="18">
        <v>1955</v>
      </c>
      <c r="B17" s="2">
        <v>71.680000000000007</v>
      </c>
    </row>
    <row r="18" spans="1:2" x14ac:dyDescent="0.3">
      <c r="A18" s="18">
        <v>1956</v>
      </c>
      <c r="B18" s="2">
        <v>77.37</v>
      </c>
    </row>
    <row r="19" spans="1:2" x14ac:dyDescent="0.3">
      <c r="A19" s="18">
        <v>1957</v>
      </c>
      <c r="B19" s="2">
        <v>89.25</v>
      </c>
    </row>
    <row r="20" spans="1:2" x14ac:dyDescent="0.3">
      <c r="A20" s="18">
        <v>1958</v>
      </c>
      <c r="B20" s="2">
        <v>93.89</v>
      </c>
    </row>
    <row r="21" spans="1:2" x14ac:dyDescent="0.3">
      <c r="A21" s="18">
        <v>1959</v>
      </c>
      <c r="B21" s="2">
        <v>101.95</v>
      </c>
    </row>
    <row r="22" spans="1:2" x14ac:dyDescent="0.3">
      <c r="A22" s="18">
        <v>1960</v>
      </c>
      <c r="B22" s="2">
        <v>61.6</v>
      </c>
    </row>
    <row r="23" spans="1:2" x14ac:dyDescent="0.3">
      <c r="A23" s="18">
        <v>1961</v>
      </c>
      <c r="B23" s="2">
        <v>116.21</v>
      </c>
    </row>
    <row r="24" spans="1:2" x14ac:dyDescent="0.3">
      <c r="A24" s="18">
        <v>1962</v>
      </c>
      <c r="B24" s="2">
        <v>23.99</v>
      </c>
    </row>
    <row r="25" spans="1:2" x14ac:dyDescent="0.3">
      <c r="A25" s="18">
        <v>1963</v>
      </c>
      <c r="B25" s="2">
        <v>103.99</v>
      </c>
    </row>
    <row r="26" spans="1:2" x14ac:dyDescent="0.3">
      <c r="A26" s="18">
        <v>1964</v>
      </c>
      <c r="B26" s="2">
        <v>45.54</v>
      </c>
    </row>
    <row r="27" spans="1:2" x14ac:dyDescent="0.3">
      <c r="A27" s="18">
        <v>1965</v>
      </c>
      <c r="B27" s="2">
        <v>107.62</v>
      </c>
    </row>
    <row r="28" spans="1:2" x14ac:dyDescent="0.3">
      <c r="A28" s="18">
        <v>1966</v>
      </c>
      <c r="B28" s="2">
        <v>141.22999999999999</v>
      </c>
    </row>
    <row r="29" spans="1:2" x14ac:dyDescent="0.3">
      <c r="A29" s="18">
        <v>1967</v>
      </c>
      <c r="B29" s="2">
        <v>101.06</v>
      </c>
    </row>
    <row r="30" spans="1:2" x14ac:dyDescent="0.3">
      <c r="A30" s="18">
        <v>1968</v>
      </c>
      <c r="B30" s="2">
        <v>32.630000000000003</v>
      </c>
    </row>
    <row r="31" spans="1:2" x14ac:dyDescent="0.3">
      <c r="A31" s="18">
        <v>1969</v>
      </c>
      <c r="B31" s="2">
        <v>54.08</v>
      </c>
    </row>
    <row r="32" spans="1:2" x14ac:dyDescent="0.3">
      <c r="A32" s="18">
        <v>1970</v>
      </c>
      <c r="B32" s="2">
        <v>77.400000000000006</v>
      </c>
    </row>
    <row r="33" spans="1:2" x14ac:dyDescent="0.3">
      <c r="A33" s="18">
        <v>1971</v>
      </c>
      <c r="B33" s="2">
        <v>95.32</v>
      </c>
    </row>
    <row r="34" spans="1:2" x14ac:dyDescent="0.3">
      <c r="A34" s="18">
        <v>1972</v>
      </c>
      <c r="B34" s="2">
        <v>135.94999999999999</v>
      </c>
    </row>
    <row r="35" spans="1:2" x14ac:dyDescent="0.3">
      <c r="A35" s="18">
        <v>1973</v>
      </c>
      <c r="B35" s="2">
        <v>121.95</v>
      </c>
    </row>
    <row r="36" spans="1:2" x14ac:dyDescent="0.3">
      <c r="A36" s="18">
        <v>1974</v>
      </c>
      <c r="B36" s="2">
        <v>62.74</v>
      </c>
    </row>
    <row r="37" spans="1:2" x14ac:dyDescent="0.3">
      <c r="A37" s="18">
        <v>1975</v>
      </c>
      <c r="B37" s="2">
        <v>81.599999999999994</v>
      </c>
    </row>
    <row r="38" spans="1:2" x14ac:dyDescent="0.3">
      <c r="A38" s="18">
        <v>1976</v>
      </c>
      <c r="B38" s="2">
        <v>84.23</v>
      </c>
    </row>
    <row r="39" spans="1:2" x14ac:dyDescent="0.3">
      <c r="A39" s="18">
        <v>1977</v>
      </c>
      <c r="B39" s="2">
        <v>104.83</v>
      </c>
    </row>
    <row r="40" spans="1:2" x14ac:dyDescent="0.3">
      <c r="A40" s="18">
        <v>1978</v>
      </c>
      <c r="B40" s="2">
        <v>52.87</v>
      </c>
    </row>
    <row r="41" spans="1:2" x14ac:dyDescent="0.3">
      <c r="A41" s="18">
        <v>1979</v>
      </c>
      <c r="B41" s="2">
        <v>76.53</v>
      </c>
    </row>
    <row r="42" spans="1:2" x14ac:dyDescent="0.3">
      <c r="A42" s="18">
        <v>1980</v>
      </c>
      <c r="B42" s="2">
        <v>93.24</v>
      </c>
    </row>
    <row r="43" spans="1:2" x14ac:dyDescent="0.3">
      <c r="A43" s="18">
        <v>1981</v>
      </c>
      <c r="B43" s="2">
        <v>56.32</v>
      </c>
    </row>
    <row r="44" spans="1:2" x14ac:dyDescent="0.3">
      <c r="A44" s="18">
        <v>1982</v>
      </c>
      <c r="B44" s="2">
        <v>92.6</v>
      </c>
    </row>
    <row r="45" spans="1:2" x14ac:dyDescent="0.3">
      <c r="A45" s="18">
        <v>1983</v>
      </c>
      <c r="B45" s="2">
        <v>171.27</v>
      </c>
    </row>
    <row r="46" spans="1:2" x14ac:dyDescent="0.3">
      <c r="A46" s="18">
        <v>1984</v>
      </c>
      <c r="B46" s="2">
        <v>119.85</v>
      </c>
    </row>
    <row r="47" spans="1:2" x14ac:dyDescent="0.3">
      <c r="A47" s="18">
        <v>1985</v>
      </c>
      <c r="B47" s="2">
        <v>73.599999999999994</v>
      </c>
    </row>
    <row r="48" spans="1:2" x14ac:dyDescent="0.3">
      <c r="A48" s="18">
        <v>1986</v>
      </c>
      <c r="B48" s="2">
        <v>66.86</v>
      </c>
    </row>
    <row r="49" spans="1:2" x14ac:dyDescent="0.3">
      <c r="A49" s="18">
        <v>1988</v>
      </c>
      <c r="B49" s="2">
        <v>82.81</v>
      </c>
    </row>
    <row r="50" spans="1:2" x14ac:dyDescent="0.3">
      <c r="A50" s="18">
        <v>1989</v>
      </c>
      <c r="B50" s="2">
        <v>125.59</v>
      </c>
    </row>
    <row r="51" spans="1:2" x14ac:dyDescent="0.3">
      <c r="A51" s="18">
        <v>1990</v>
      </c>
      <c r="B51" s="2">
        <v>147.74</v>
      </c>
    </row>
    <row r="52" spans="1:2" x14ac:dyDescent="0.3">
      <c r="A52" s="18">
        <v>1991</v>
      </c>
      <c r="B52" s="2">
        <v>70.89</v>
      </c>
    </row>
    <row r="53" spans="1:2" x14ac:dyDescent="0.3">
      <c r="A53" s="18">
        <v>1992</v>
      </c>
      <c r="B53" s="2">
        <v>107.42</v>
      </c>
    </row>
    <row r="54" spans="1:2" x14ac:dyDescent="0.3">
      <c r="A54" s="18">
        <v>1993</v>
      </c>
      <c r="B54" s="2">
        <v>109.53</v>
      </c>
    </row>
    <row r="55" spans="1:2" x14ac:dyDescent="0.3">
      <c r="A55" s="18">
        <v>1994</v>
      </c>
      <c r="B55" s="2">
        <v>112.62</v>
      </c>
    </row>
    <row r="56" spans="1:2" x14ac:dyDescent="0.3">
      <c r="A56" s="18">
        <v>1995</v>
      </c>
      <c r="B56" s="2">
        <v>66.22</v>
      </c>
    </row>
    <row r="57" spans="1:2" x14ac:dyDescent="0.3">
      <c r="A57" s="18">
        <v>1996</v>
      </c>
      <c r="B57" s="2">
        <v>87.96</v>
      </c>
    </row>
    <row r="58" spans="1:2" x14ac:dyDescent="0.3">
      <c r="A58" s="18">
        <v>1997</v>
      </c>
      <c r="B58" s="2">
        <v>134.63999999999999</v>
      </c>
    </row>
    <row r="59" spans="1:2" x14ac:dyDescent="0.3">
      <c r="A59" s="18">
        <v>1998</v>
      </c>
      <c r="B59" s="2">
        <v>146.58000000000001</v>
      </c>
    </row>
    <row r="60" spans="1:2" x14ac:dyDescent="0.3">
      <c r="A60" s="18">
        <v>1999</v>
      </c>
      <c r="B60" s="2">
        <v>58.33</v>
      </c>
    </row>
    <row r="61" spans="1:2" x14ac:dyDescent="0.3">
      <c r="A61" s="18">
        <v>2000</v>
      </c>
      <c r="B61" s="2">
        <v>98.29</v>
      </c>
    </row>
    <row r="62" spans="1:2" x14ac:dyDescent="0.3">
      <c r="A62" s="18">
        <v>2001</v>
      </c>
      <c r="B62" s="2">
        <v>120.74</v>
      </c>
    </row>
    <row r="63" spans="1:2" x14ac:dyDescent="0.3">
      <c r="A63" s="18">
        <v>2002</v>
      </c>
      <c r="B63" s="2">
        <v>128.16999999999999</v>
      </c>
    </row>
    <row r="64" spans="1:2" x14ac:dyDescent="0.3">
      <c r="A64" s="18">
        <v>2003</v>
      </c>
      <c r="B64" s="2">
        <v>90.34</v>
      </c>
    </row>
    <row r="65" spans="1:2" x14ac:dyDescent="0.3">
      <c r="A65" s="18">
        <v>2004</v>
      </c>
      <c r="B65" s="2">
        <v>68.709999999999994</v>
      </c>
    </row>
    <row r="66" spans="1:2" x14ac:dyDescent="0.3">
      <c r="A66" s="18">
        <v>2005</v>
      </c>
      <c r="B66" s="2">
        <v>125.11</v>
      </c>
    </row>
    <row r="67" spans="1:2" x14ac:dyDescent="0.3">
      <c r="A67" s="18">
        <v>2006</v>
      </c>
      <c r="B67" s="2">
        <v>48.89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1952</v>
      </c>
      <c r="B2" s="2">
        <v>50.73</v>
      </c>
    </row>
    <row r="3" spans="1:2" x14ac:dyDescent="0.3">
      <c r="A3" s="18">
        <v>1953</v>
      </c>
      <c r="B3" s="2">
        <v>73.58</v>
      </c>
    </row>
    <row r="4" spans="1:2" x14ac:dyDescent="0.3">
      <c r="A4" s="18">
        <v>1954</v>
      </c>
      <c r="B4" s="2">
        <v>132.66</v>
      </c>
    </row>
    <row r="5" spans="1:2" x14ac:dyDescent="0.3">
      <c r="A5" s="18">
        <v>1955</v>
      </c>
      <c r="B5" s="2">
        <v>71.680000000000007</v>
      </c>
    </row>
    <row r="6" spans="1:2" x14ac:dyDescent="0.3">
      <c r="A6" s="18">
        <v>1956</v>
      </c>
      <c r="B6" s="2">
        <v>77.37</v>
      </c>
    </row>
    <row r="7" spans="1:2" x14ac:dyDescent="0.3">
      <c r="A7" s="18">
        <v>1957</v>
      </c>
      <c r="B7" s="2">
        <v>89.25</v>
      </c>
    </row>
    <row r="8" spans="1:2" x14ac:dyDescent="0.3">
      <c r="A8" s="18">
        <v>1958</v>
      </c>
      <c r="B8" s="2">
        <v>93.89</v>
      </c>
    </row>
    <row r="9" spans="1:2" x14ac:dyDescent="0.3">
      <c r="A9" s="18">
        <v>1959</v>
      </c>
      <c r="B9" s="2">
        <v>101.95</v>
      </c>
    </row>
    <row r="10" spans="1:2" x14ac:dyDescent="0.3">
      <c r="A10" s="18">
        <v>1960</v>
      </c>
      <c r="B10" s="2">
        <v>61.6</v>
      </c>
    </row>
    <row r="11" spans="1:2" x14ac:dyDescent="0.3">
      <c r="A11" s="18">
        <v>1961</v>
      </c>
      <c r="B11" s="2">
        <v>116.21</v>
      </c>
    </row>
    <row r="12" spans="1:2" x14ac:dyDescent="0.3">
      <c r="A12" s="18">
        <v>1962</v>
      </c>
      <c r="B12" s="2">
        <v>23.99</v>
      </c>
    </row>
    <row r="13" spans="1:2" x14ac:dyDescent="0.3">
      <c r="A13" s="18">
        <v>1963</v>
      </c>
      <c r="B13" s="2">
        <v>103.99</v>
      </c>
    </row>
    <row r="14" spans="1:2" x14ac:dyDescent="0.3">
      <c r="A14" s="18">
        <v>1964</v>
      </c>
      <c r="B14" s="2">
        <v>45.54</v>
      </c>
    </row>
    <row r="15" spans="1:2" x14ac:dyDescent="0.3">
      <c r="A15" s="18">
        <v>1965</v>
      </c>
      <c r="B15" s="2">
        <v>107.62</v>
      </c>
    </row>
    <row r="16" spans="1:2" x14ac:dyDescent="0.3">
      <c r="A16" s="18">
        <v>1966</v>
      </c>
      <c r="B16" s="2">
        <v>141.22999999999999</v>
      </c>
    </row>
    <row r="17" spans="1:2" x14ac:dyDescent="0.3">
      <c r="A17" s="18">
        <v>1967</v>
      </c>
      <c r="B17" s="2">
        <v>101.06</v>
      </c>
    </row>
    <row r="18" spans="1:2" x14ac:dyDescent="0.3">
      <c r="A18" s="18">
        <v>1968</v>
      </c>
      <c r="B18" s="2">
        <v>32.630000000000003</v>
      </c>
    </row>
    <row r="19" spans="1:2" x14ac:dyDescent="0.3">
      <c r="A19" s="18">
        <v>1969</v>
      </c>
      <c r="B19" s="2">
        <v>54.08</v>
      </c>
    </row>
    <row r="20" spans="1:2" x14ac:dyDescent="0.3">
      <c r="A20" s="18">
        <v>1970</v>
      </c>
      <c r="B20" s="2">
        <v>77.400000000000006</v>
      </c>
    </row>
    <row r="21" spans="1:2" x14ac:dyDescent="0.3">
      <c r="A21" s="18">
        <v>1971</v>
      </c>
      <c r="B21" s="2">
        <v>95.32</v>
      </c>
    </row>
    <row r="22" spans="1:2" x14ac:dyDescent="0.3">
      <c r="A22" s="18">
        <v>1972</v>
      </c>
      <c r="B22" s="2">
        <v>135.94999999999999</v>
      </c>
    </row>
    <row r="23" spans="1:2" x14ac:dyDescent="0.3">
      <c r="A23" s="18">
        <v>1973</v>
      </c>
      <c r="B23" s="2">
        <v>121.95</v>
      </c>
    </row>
    <row r="24" spans="1:2" x14ac:dyDescent="0.3">
      <c r="A24" s="18">
        <v>1974</v>
      </c>
      <c r="B24" s="2">
        <v>62.74</v>
      </c>
    </row>
    <row r="25" spans="1:2" x14ac:dyDescent="0.3">
      <c r="A25" s="18">
        <v>1975</v>
      </c>
      <c r="B25" s="2">
        <v>81.599999999999994</v>
      </c>
    </row>
    <row r="26" spans="1:2" x14ac:dyDescent="0.3">
      <c r="A26" s="18">
        <v>1976</v>
      </c>
      <c r="B26" s="2">
        <v>84.23</v>
      </c>
    </row>
    <row r="27" spans="1:2" x14ac:dyDescent="0.3">
      <c r="A27" s="18">
        <v>1977</v>
      </c>
      <c r="B27" s="2">
        <v>104.83</v>
      </c>
    </row>
    <row r="28" spans="1:2" x14ac:dyDescent="0.3">
      <c r="A28" s="18">
        <v>1978</v>
      </c>
      <c r="B28" s="2">
        <v>52.87</v>
      </c>
    </row>
    <row r="29" spans="1:2" x14ac:dyDescent="0.3">
      <c r="A29" s="18">
        <v>1979</v>
      </c>
      <c r="B29" s="2">
        <v>76.53</v>
      </c>
    </row>
    <row r="30" spans="1:2" x14ac:dyDescent="0.3">
      <c r="A30" s="18">
        <v>1980</v>
      </c>
      <c r="B30" s="2">
        <v>93.24</v>
      </c>
    </row>
    <row r="31" spans="1:2" x14ac:dyDescent="0.3">
      <c r="A31" s="18">
        <v>1981</v>
      </c>
      <c r="B31" s="2">
        <v>56.32</v>
      </c>
    </row>
    <row r="32" spans="1:2" x14ac:dyDescent="0.3">
      <c r="A32" s="18">
        <v>1982</v>
      </c>
      <c r="B32" s="2">
        <v>92.6</v>
      </c>
    </row>
    <row r="33" spans="1:2" x14ac:dyDescent="0.3">
      <c r="A33" s="18">
        <v>1983</v>
      </c>
      <c r="B33" s="2">
        <v>171.27</v>
      </c>
    </row>
    <row r="34" spans="1:2" x14ac:dyDescent="0.3">
      <c r="A34" s="18">
        <v>1984</v>
      </c>
      <c r="B34" s="2">
        <v>119.85</v>
      </c>
    </row>
    <row r="35" spans="1:2" x14ac:dyDescent="0.3">
      <c r="A35" s="18">
        <v>1985</v>
      </c>
      <c r="B35" s="2">
        <v>73.599999999999994</v>
      </c>
    </row>
    <row r="36" spans="1:2" x14ac:dyDescent="0.3">
      <c r="A36" s="18">
        <v>1986</v>
      </c>
      <c r="B36" s="2">
        <v>66.86</v>
      </c>
    </row>
    <row r="37" spans="1:2" x14ac:dyDescent="0.3">
      <c r="A37" s="18">
        <v>1988</v>
      </c>
      <c r="B37" s="2">
        <v>82.81</v>
      </c>
    </row>
    <row r="38" spans="1:2" x14ac:dyDescent="0.3">
      <c r="A38" s="18">
        <v>1989</v>
      </c>
      <c r="B38" s="2">
        <v>125.59</v>
      </c>
    </row>
    <row r="39" spans="1:2" x14ac:dyDescent="0.3">
      <c r="A39" s="18">
        <v>1990</v>
      </c>
      <c r="B39" s="2">
        <v>147.74</v>
      </c>
    </row>
    <row r="40" spans="1:2" x14ac:dyDescent="0.3">
      <c r="A40" s="18">
        <v>1991</v>
      </c>
      <c r="B40" s="2">
        <v>70.89</v>
      </c>
    </row>
    <row r="41" spans="1:2" x14ac:dyDescent="0.3">
      <c r="A41" s="18">
        <v>1992</v>
      </c>
      <c r="B41" s="2">
        <v>107.42</v>
      </c>
    </row>
    <row r="42" spans="1:2" x14ac:dyDescent="0.3">
      <c r="A42" s="18">
        <v>1993</v>
      </c>
      <c r="B42" s="2">
        <v>109.53</v>
      </c>
    </row>
    <row r="43" spans="1:2" x14ac:dyDescent="0.3">
      <c r="A43" s="18">
        <v>1994</v>
      </c>
      <c r="B43" s="2">
        <v>112.62</v>
      </c>
    </row>
    <row r="44" spans="1:2" x14ac:dyDescent="0.3">
      <c r="A44" s="18">
        <v>1995</v>
      </c>
      <c r="B44" s="2">
        <v>66.22</v>
      </c>
    </row>
    <row r="45" spans="1:2" x14ac:dyDescent="0.3">
      <c r="A45" s="18">
        <v>1996</v>
      </c>
      <c r="B45" s="2">
        <v>87.96</v>
      </c>
    </row>
    <row r="46" spans="1:2" x14ac:dyDescent="0.3">
      <c r="A46" s="18">
        <v>1997</v>
      </c>
      <c r="B46" s="2">
        <v>134.63999999999999</v>
      </c>
    </row>
    <row r="47" spans="1:2" x14ac:dyDescent="0.3">
      <c r="A47" s="18">
        <v>1998</v>
      </c>
      <c r="B47" s="2">
        <v>146.58000000000001</v>
      </c>
    </row>
    <row r="48" spans="1:2" x14ac:dyDescent="0.3">
      <c r="A48" s="18">
        <v>1999</v>
      </c>
      <c r="B48" s="2">
        <v>58.33</v>
      </c>
    </row>
    <row r="49" spans="1:2" x14ac:dyDescent="0.3">
      <c r="A49" s="18">
        <v>2000</v>
      </c>
      <c r="B49" s="2">
        <v>98.29</v>
      </c>
    </row>
    <row r="50" spans="1:2" x14ac:dyDescent="0.3">
      <c r="A50" s="18">
        <v>2001</v>
      </c>
      <c r="B50" s="2">
        <v>120.74</v>
      </c>
    </row>
    <row r="51" spans="1:2" x14ac:dyDescent="0.3">
      <c r="A51" s="18">
        <v>2002</v>
      </c>
      <c r="B51" s="2">
        <v>128.16999999999999</v>
      </c>
    </row>
    <row r="52" spans="1:2" x14ac:dyDescent="0.3">
      <c r="A52" s="18">
        <v>2003</v>
      </c>
      <c r="B52" s="2">
        <v>90.34</v>
      </c>
    </row>
    <row r="53" spans="1:2" x14ac:dyDescent="0.3">
      <c r="A53" s="18">
        <v>2004</v>
      </c>
      <c r="B53" s="2">
        <v>68.709999999999994</v>
      </c>
    </row>
    <row r="54" spans="1:2" x14ac:dyDescent="0.3">
      <c r="A54" s="18">
        <v>2005</v>
      </c>
      <c r="B54" s="2">
        <v>125.11</v>
      </c>
    </row>
    <row r="55" spans="1:2" x14ac:dyDescent="0.3">
      <c r="A55" s="18">
        <v>2006</v>
      </c>
      <c r="B55" s="2">
        <v>48.89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800"/>
  </sheetPr>
  <dimension ref="B1:J55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  <col min="3" max="3" width="9.44140625" bestFit="1" customWidth="1"/>
  </cols>
  <sheetData>
    <row r="1" spans="2:9" x14ac:dyDescent="0.3">
      <c r="B1" t="s">
        <v>34</v>
      </c>
    </row>
    <row r="2" spans="2:9" x14ac:dyDescent="0.3">
      <c r="B2" t="s">
        <v>30</v>
      </c>
    </row>
    <row r="3" spans="2:9" x14ac:dyDescent="0.3">
      <c r="B3" t="s">
        <v>31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54</v>
      </c>
      <c r="D13" s="7">
        <v>0</v>
      </c>
      <c r="E13" s="7">
        <v>54</v>
      </c>
      <c r="F13" s="8">
        <v>23.99</v>
      </c>
      <c r="G13" s="8">
        <v>171.27</v>
      </c>
      <c r="H13" s="8">
        <v>92.162962962962965</v>
      </c>
      <c r="I13" s="8">
        <v>31.896126199382021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0.13906359189378056</v>
      </c>
    </row>
    <row r="19" spans="2:10" x14ac:dyDescent="0.3">
      <c r="B19" s="3" t="s">
        <v>18</v>
      </c>
      <c r="C19" s="12">
        <v>199</v>
      </c>
    </row>
    <row r="20" spans="2:10" x14ac:dyDescent="0.3">
      <c r="B20" s="3" t="s">
        <v>19</v>
      </c>
      <c r="C20" s="12">
        <v>17967</v>
      </c>
    </row>
    <row r="21" spans="2:10" x14ac:dyDescent="0.3">
      <c r="B21" s="3" t="s">
        <v>20</v>
      </c>
      <c r="C21" s="12">
        <v>0.13963287403171651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32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33</v>
      </c>
    </row>
    <row r="33" spans="2:5" x14ac:dyDescent="0.3">
      <c r="B33" s="14" t="s">
        <v>26</v>
      </c>
    </row>
    <row r="35" spans="2:5" x14ac:dyDescent="0.3">
      <c r="B35" s="14" t="s">
        <v>27</v>
      </c>
      <c r="D35" s="15">
        <v>0.45270270270270269</v>
      </c>
    </row>
    <row r="36" spans="2:5" x14ac:dyDescent="0.3">
      <c r="B36" s="14" t="s">
        <v>28</v>
      </c>
      <c r="D36" s="16">
        <v>0.30166666666666653</v>
      </c>
      <c r="E36" s="17">
        <v>0.60494318181818207</v>
      </c>
    </row>
    <row r="55" spans="7:7" x14ac:dyDescent="0.3">
      <c r="G55" t="s">
        <v>29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T70554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Mann-Kendall trend tests_HID</vt:lpstr>
      <vt:lpstr>Mann-Kendall trend tests1_HID</vt:lpstr>
      <vt:lpstr>Mann-Kendall trend tests1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2016-10-15T03:21:09Z</dcterms:created>
  <dcterms:modified xsi:type="dcterms:W3CDTF">2018-05-31T21:27:32Z</dcterms:modified>
</cp:coreProperties>
</file>