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3AB58B0A-7732-48F7-AB96-70D1FA2F92C2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</calcChain>
</file>

<file path=xl/sharedStrings.xml><?xml version="1.0" encoding="utf-8"?>
<sst xmlns="http://schemas.openxmlformats.org/spreadsheetml/2006/main" count="43" uniqueCount="41">
  <si>
    <t xml:space="preserve"> Cod</t>
  </si>
  <si>
    <t xml:space="preserve"> Year</t>
  </si>
  <si>
    <t xml:space="preserve"> Maximum streamflow</t>
  </si>
  <si>
    <t>Time series: Workbook = 86480000.xlsx / Sheet = Plan1 / Range = Plan1!$E$1:$E$56 / 55 rows and 1 column</t>
  </si>
  <si>
    <t>Date data: Workbook = 86480000.xlsx / Sheet = Plan1 / Range = Plan1!$B$1:$B$56 / 55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</si>
  <si>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</si>
  <si>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</si>
  <si>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</si>
  <si>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</si>
  <si>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</si>
  <si>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</si>
  <si>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</si>
  <si>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</si>
  <si>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</si>
  <si>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</si>
  <si>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</si>
  <si>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</si>
  <si>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</si>
  <si>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</si>
  <si>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</si>
  <si>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</si>
  <si>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</si>
  <si>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</si>
  <si>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</si>
  <si>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</si>
  <si>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</si>
  <si>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</si>
  <si>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</si>
  <si>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</si>
  <si>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10.09%.</t>
  </si>
  <si>
    <t>The continuity correction has been applied.</t>
  </si>
  <si>
    <t>Sen's slope:</t>
  </si>
  <si>
    <t>Confidence interval:</t>
  </si>
  <si>
    <t xml:space="preserve"> </t>
  </si>
  <si>
    <r>
      <t>XLSTAT 2016.06.36438  - Mann-Kendall trend tests - Start time: 2016-10-15 at 8:47:51 PM / End time: 2016-10-15 at 8:47:51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</si>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</sst>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tests_HID'!$A$2:$A$56</c:f>
              <c:numCache>
                <c:formatCode>General</c:formatCode>
                <c:ptCount val="5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</c:numCache>
            </c:numRef>
          </c:xVal>
          <c:yVal>
            <c:numRef>
              <c:f>'Mann-Kendall trend tests_HID'!$B$2:$B$56</c:f>
              <c:numCache>
                <c:formatCode>0</c:formatCode>
                <c:ptCount val="55"/>
                <c:pt idx="0">
                  <c:v>25.32</c:v>
                </c:pt>
                <c:pt idx="1">
                  <c:v>28.75</c:v>
                </c:pt>
                <c:pt idx="2">
                  <c:v>36.270000000000003</c:v>
                </c:pt>
                <c:pt idx="3">
                  <c:v>20.54</c:v>
                </c:pt>
                <c:pt idx="4">
                  <c:v>37.64</c:v>
                </c:pt>
                <c:pt idx="5">
                  <c:v>8</c:v>
                </c:pt>
                <c:pt idx="6">
                  <c:v>34.53</c:v>
                </c:pt>
                <c:pt idx="7">
                  <c:v>15.37</c:v>
                </c:pt>
                <c:pt idx="8">
                  <c:v>35.99</c:v>
                </c:pt>
                <c:pt idx="9">
                  <c:v>53.45</c:v>
                </c:pt>
                <c:pt idx="10">
                  <c:v>31.44</c:v>
                </c:pt>
                <c:pt idx="11">
                  <c:v>13.36</c:v>
                </c:pt>
                <c:pt idx="12">
                  <c:v>19.66</c:v>
                </c:pt>
                <c:pt idx="13">
                  <c:v>26.17</c:v>
                </c:pt>
                <c:pt idx="14">
                  <c:v>32.799999999999997</c:v>
                </c:pt>
                <c:pt idx="15">
                  <c:v>54.92</c:v>
                </c:pt>
                <c:pt idx="16">
                  <c:v>44.47</c:v>
                </c:pt>
                <c:pt idx="17">
                  <c:v>24.33</c:v>
                </c:pt>
                <c:pt idx="18">
                  <c:v>34.4</c:v>
                </c:pt>
                <c:pt idx="19">
                  <c:v>29.28</c:v>
                </c:pt>
                <c:pt idx="20">
                  <c:v>32.82</c:v>
                </c:pt>
                <c:pt idx="21">
                  <c:v>19.690000000000001</c:v>
                </c:pt>
                <c:pt idx="22">
                  <c:v>37.340000000000003</c:v>
                </c:pt>
                <c:pt idx="23">
                  <c:v>34.159999999999997</c:v>
                </c:pt>
                <c:pt idx="24">
                  <c:v>24.49</c:v>
                </c:pt>
                <c:pt idx="25">
                  <c:v>38.229999999999997</c:v>
                </c:pt>
                <c:pt idx="26">
                  <c:v>61.59</c:v>
                </c:pt>
                <c:pt idx="27">
                  <c:v>46.32</c:v>
                </c:pt>
                <c:pt idx="28">
                  <c:v>29.29</c:v>
                </c:pt>
                <c:pt idx="29">
                  <c:v>27.12</c:v>
                </c:pt>
                <c:pt idx="30">
                  <c:v>46.46</c:v>
                </c:pt>
                <c:pt idx="31">
                  <c:v>41.61</c:v>
                </c:pt>
                <c:pt idx="32">
                  <c:v>49.22</c:v>
                </c:pt>
                <c:pt idx="33">
                  <c:v>19.41</c:v>
                </c:pt>
                <c:pt idx="34">
                  <c:v>30.67</c:v>
                </c:pt>
                <c:pt idx="35">
                  <c:v>49.34</c:v>
                </c:pt>
                <c:pt idx="36">
                  <c:v>23.54</c:v>
                </c:pt>
                <c:pt idx="37">
                  <c:v>32.08</c:v>
                </c:pt>
                <c:pt idx="38">
                  <c:v>44.94</c:v>
                </c:pt>
                <c:pt idx="39">
                  <c:v>22.5</c:v>
                </c:pt>
                <c:pt idx="40">
                  <c:v>34.85</c:v>
                </c:pt>
                <c:pt idx="41">
                  <c:v>42.02</c:v>
                </c:pt>
                <c:pt idx="42">
                  <c:v>48.36</c:v>
                </c:pt>
                <c:pt idx="43">
                  <c:v>20.76</c:v>
                </c:pt>
                <c:pt idx="44">
                  <c:v>40.06</c:v>
                </c:pt>
                <c:pt idx="45">
                  <c:v>15.03</c:v>
                </c:pt>
                <c:pt idx="46">
                  <c:v>40.28</c:v>
                </c:pt>
                <c:pt idx="47">
                  <c:v>25.21</c:v>
                </c:pt>
                <c:pt idx="48">
                  <c:v>39.700000000000003</c:v>
                </c:pt>
                <c:pt idx="49">
                  <c:v>38.28</c:v>
                </c:pt>
                <c:pt idx="50">
                  <c:v>37.729999999999997</c:v>
                </c:pt>
                <c:pt idx="51">
                  <c:v>16.149999999999999</c:v>
                </c:pt>
                <c:pt idx="52">
                  <c:v>31.86</c:v>
                </c:pt>
                <c:pt idx="53">
                  <c:v>47.43</c:v>
                </c:pt>
                <c:pt idx="54">
                  <c:v>53.35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C-47C3-AC7D-A3D38687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65568"/>
        <c:axId val="244375936"/>
      </c:scatterChart>
      <c:valAx>
        <c:axId val="244365568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75936"/>
        <c:crosses val="autoZero"/>
        <c:crossBetween val="midCat"/>
      </c:valAx>
      <c:valAx>
        <c:axId val="244375936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655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0198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0198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D52" zoomScale="70" zoomScaleNormal="70" workbookViewId="0">
      <selection activeCell="N73" sqref="F60:N73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8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116</v>
      </c>
      <c r="B2">
        <v>1957</v>
      </c>
      <c r="C2" s="19">
        <v>21071</v>
      </c>
      <c r="D2">
        <v>557</v>
      </c>
      <c r="E2" s="18">
        <f>C2-DATE(YEAR(C2),1,0)</f>
        <v>251</v>
      </c>
      <c r="F2">
        <f>DATE(YEAR(C2)+1,1,1)-DATE(YEAR(C2),1,1)</f>
        <v>365</v>
      </c>
      <c r="G2">
        <f>E2*(2*PI()/F2)</f>
        <v>4.3207657865810303</v>
      </c>
      <c r="H2">
        <f>COS(G2)</f>
        <v>-0.38168922026665941</v>
      </c>
      <c r="I2">
        <f>SIN(G2)</f>
        <v>-0.92429072219309305</v>
      </c>
    </row>
    <row r="3" spans="1:9" x14ac:dyDescent="0.3">
      <c r="A3">
        <v>128</v>
      </c>
      <c r="B3">
        <v>1958</v>
      </c>
      <c r="C3" s="19">
        <v>21348</v>
      </c>
      <c r="D3">
        <v>506</v>
      </c>
      <c r="E3" s="18">
        <f t="shared" ref="E3:E47" si="0">C3-DATE(YEAR(C3),1,0)</f>
        <v>163</v>
      </c>
      <c r="F3">
        <f t="shared" ref="F3:F47" si="1">DATE(YEAR(C3)+1,1,1)-DATE(YEAR(C3),1,1)</f>
        <v>365</v>
      </c>
      <c r="G3">
        <f t="shared" ref="G3:G47" si="2">E3*(2*PI()/F3)</f>
        <v>2.8059156303295136</v>
      </c>
      <c r="H3">
        <f t="shared" ref="H3:H47" si="3">COS(G3)</f>
        <v>-0.94418750883419933</v>
      </c>
      <c r="I3">
        <f t="shared" ref="I3:I47" si="4">SIN(G3)</f>
        <v>0.3294084822245304</v>
      </c>
    </row>
    <row r="4" spans="1:9" x14ac:dyDescent="0.3">
      <c r="A4">
        <v>140</v>
      </c>
      <c r="B4">
        <v>1959</v>
      </c>
      <c r="C4" s="19">
        <v>21666</v>
      </c>
      <c r="D4">
        <v>596</v>
      </c>
      <c r="E4" s="18">
        <f t="shared" si="0"/>
        <v>116</v>
      </c>
      <c r="F4">
        <f t="shared" si="1"/>
        <v>365</v>
      </c>
      <c r="G4">
        <f t="shared" si="2"/>
        <v>1.9968479332406355</v>
      </c>
      <c r="H4">
        <f t="shared" si="3"/>
        <v>-0.41327860778290398</v>
      </c>
      <c r="I4">
        <f t="shared" si="4"/>
        <v>0.91060463009421633</v>
      </c>
    </row>
    <row r="5" spans="1:9" x14ac:dyDescent="0.3">
      <c r="A5">
        <v>152</v>
      </c>
      <c r="B5">
        <v>1960</v>
      </c>
      <c r="C5" s="19">
        <v>22159</v>
      </c>
      <c r="D5">
        <v>532</v>
      </c>
      <c r="E5" s="18">
        <f t="shared" si="0"/>
        <v>244</v>
      </c>
      <c r="F5">
        <f t="shared" si="1"/>
        <v>366</v>
      </c>
      <c r="G5">
        <f t="shared" si="2"/>
        <v>4.1887902047863905</v>
      </c>
      <c r="H5">
        <f t="shared" si="3"/>
        <v>-0.50000000000000044</v>
      </c>
      <c r="I5">
        <f t="shared" si="4"/>
        <v>-0.86602540378443837</v>
      </c>
    </row>
    <row r="6" spans="1:9" x14ac:dyDescent="0.3">
      <c r="A6">
        <v>164</v>
      </c>
      <c r="B6">
        <v>1961</v>
      </c>
      <c r="C6" s="19">
        <v>22553</v>
      </c>
      <c r="D6">
        <v>859</v>
      </c>
      <c r="E6" s="18">
        <f t="shared" si="0"/>
        <v>272</v>
      </c>
      <c r="F6">
        <f t="shared" si="1"/>
        <v>365</v>
      </c>
      <c r="G6">
        <f t="shared" si="2"/>
        <v>4.6822641193228698</v>
      </c>
      <c r="H6">
        <f t="shared" si="3"/>
        <v>-3.012030484690836E-2</v>
      </c>
      <c r="I6">
        <f t="shared" si="4"/>
        <v>-0.99954628068735729</v>
      </c>
    </row>
    <row r="7" spans="1:9" x14ac:dyDescent="0.3">
      <c r="A7">
        <v>176</v>
      </c>
      <c r="B7">
        <v>1962</v>
      </c>
      <c r="C7" s="19">
        <v>22788</v>
      </c>
      <c r="D7">
        <v>133</v>
      </c>
      <c r="E7" s="18">
        <f t="shared" si="0"/>
        <v>142</v>
      </c>
      <c r="F7">
        <f t="shared" si="1"/>
        <v>365</v>
      </c>
      <c r="G7">
        <f t="shared" si="2"/>
        <v>2.4444172975876746</v>
      </c>
      <c r="H7">
        <f t="shared" si="3"/>
        <v>-0.766658819300159</v>
      </c>
      <c r="I7">
        <f t="shared" si="4"/>
        <v>0.64205471323656371</v>
      </c>
    </row>
    <row r="8" spans="1:9" x14ac:dyDescent="0.3">
      <c r="A8">
        <v>188</v>
      </c>
      <c r="B8">
        <v>1963</v>
      </c>
      <c r="C8" s="19">
        <v>23280</v>
      </c>
      <c r="D8">
        <v>485</v>
      </c>
      <c r="E8" s="18">
        <f t="shared" si="0"/>
        <v>269</v>
      </c>
      <c r="F8">
        <f t="shared" si="1"/>
        <v>365</v>
      </c>
      <c r="G8">
        <f t="shared" si="2"/>
        <v>4.6306215003597497</v>
      </c>
      <c r="H8">
        <f t="shared" si="3"/>
        <v>-8.1676395330422882E-2</v>
      </c>
      <c r="I8">
        <f t="shared" si="4"/>
        <v>-0.99665890175417005</v>
      </c>
    </row>
    <row r="9" spans="1:9" x14ac:dyDescent="0.3">
      <c r="A9">
        <v>200</v>
      </c>
      <c r="B9">
        <v>1964</v>
      </c>
      <c r="C9" s="19">
        <v>23622</v>
      </c>
      <c r="D9">
        <v>265</v>
      </c>
      <c r="E9" s="18">
        <f t="shared" si="0"/>
        <v>246</v>
      </c>
      <c r="F9">
        <f t="shared" si="1"/>
        <v>366</v>
      </c>
      <c r="G9">
        <f t="shared" si="2"/>
        <v>4.2231245507272632</v>
      </c>
      <c r="H9">
        <f t="shared" si="3"/>
        <v>-0.4699767430273199</v>
      </c>
      <c r="I9">
        <f t="shared" si="4"/>
        <v>-0.88267879832554752</v>
      </c>
    </row>
    <row r="10" spans="1:9" x14ac:dyDescent="0.3">
      <c r="A10">
        <v>212</v>
      </c>
      <c r="B10">
        <v>1965</v>
      </c>
      <c r="C10" s="19">
        <v>23972</v>
      </c>
      <c r="D10">
        <v>1007</v>
      </c>
      <c r="E10" s="18">
        <f t="shared" si="0"/>
        <v>230</v>
      </c>
      <c r="F10">
        <f t="shared" si="1"/>
        <v>365</v>
      </c>
      <c r="G10">
        <f t="shared" si="2"/>
        <v>3.9592674538391912</v>
      </c>
      <c r="H10">
        <f t="shared" si="3"/>
        <v>-0.68391942162461072</v>
      </c>
      <c r="I10">
        <f t="shared" si="4"/>
        <v>-0.72955755408648737</v>
      </c>
    </row>
    <row r="11" spans="1:9" x14ac:dyDescent="0.3">
      <c r="A11">
        <v>224</v>
      </c>
      <c r="B11">
        <v>1966</v>
      </c>
      <c r="C11" s="19">
        <v>24275</v>
      </c>
      <c r="D11">
        <v>880</v>
      </c>
      <c r="E11" s="18">
        <f t="shared" si="0"/>
        <v>168</v>
      </c>
      <c r="F11">
        <f t="shared" si="1"/>
        <v>365</v>
      </c>
      <c r="G11">
        <f t="shared" si="2"/>
        <v>2.8919866619347134</v>
      </c>
      <c r="H11">
        <f t="shared" si="3"/>
        <v>-0.96900982572440608</v>
      </c>
      <c r="I11">
        <f t="shared" si="4"/>
        <v>0.24702218048093594</v>
      </c>
    </row>
    <row r="12" spans="1:9" x14ac:dyDescent="0.3">
      <c r="A12">
        <v>236</v>
      </c>
      <c r="B12">
        <v>1967</v>
      </c>
      <c r="C12" s="19">
        <v>24734</v>
      </c>
      <c r="D12">
        <v>574</v>
      </c>
      <c r="E12" s="18">
        <f t="shared" si="0"/>
        <v>262</v>
      </c>
      <c r="F12">
        <f t="shared" si="1"/>
        <v>365</v>
      </c>
      <c r="G12">
        <f t="shared" si="2"/>
        <v>4.5101220561124702</v>
      </c>
      <c r="H12">
        <f t="shared" si="3"/>
        <v>-0.20089055513063528</v>
      </c>
      <c r="I12">
        <f t="shared" si="4"/>
        <v>-0.97961369164549006</v>
      </c>
    </row>
    <row r="13" spans="1:9" x14ac:dyDescent="0.3">
      <c r="A13">
        <v>248</v>
      </c>
      <c r="B13">
        <v>1968</v>
      </c>
      <c r="C13" s="19">
        <v>25148</v>
      </c>
      <c r="D13">
        <v>215</v>
      </c>
      <c r="E13" s="18">
        <f t="shared" si="0"/>
        <v>311</v>
      </c>
      <c r="F13">
        <f t="shared" si="1"/>
        <v>366</v>
      </c>
      <c r="G13">
        <f t="shared" si="2"/>
        <v>5.3389907938056052</v>
      </c>
      <c r="H13">
        <f t="shared" si="3"/>
        <v>0.58639553337069583</v>
      </c>
      <c r="I13">
        <f t="shared" si="4"/>
        <v>-0.81002486285477504</v>
      </c>
    </row>
    <row r="14" spans="1:9" x14ac:dyDescent="0.3">
      <c r="A14">
        <v>260</v>
      </c>
      <c r="B14">
        <v>1969</v>
      </c>
      <c r="C14" s="19">
        <v>25453</v>
      </c>
      <c r="D14">
        <v>359</v>
      </c>
      <c r="E14" s="18">
        <f t="shared" si="0"/>
        <v>250</v>
      </c>
      <c r="F14">
        <f t="shared" si="1"/>
        <v>365</v>
      </c>
      <c r="G14">
        <f t="shared" si="2"/>
        <v>4.30355158025999</v>
      </c>
      <c r="H14">
        <f t="shared" si="3"/>
        <v>-0.39754281428255661</v>
      </c>
      <c r="I14">
        <f t="shared" si="4"/>
        <v>-0.91758362605939336</v>
      </c>
    </row>
    <row r="15" spans="1:9" x14ac:dyDescent="0.3">
      <c r="A15">
        <v>272</v>
      </c>
      <c r="B15">
        <v>1970</v>
      </c>
      <c r="C15" s="19">
        <v>25756</v>
      </c>
      <c r="D15">
        <v>376</v>
      </c>
      <c r="E15" s="18">
        <f t="shared" si="0"/>
        <v>188</v>
      </c>
      <c r="F15">
        <f t="shared" si="1"/>
        <v>365</v>
      </c>
      <c r="G15">
        <f t="shared" si="2"/>
        <v>3.2362707883555126</v>
      </c>
      <c r="H15">
        <f t="shared" si="3"/>
        <v>-0.99552137241447525</v>
      </c>
      <c r="I15">
        <f t="shared" si="4"/>
        <v>-9.4536749817198881E-2</v>
      </c>
    </row>
    <row r="16" spans="1:9" x14ac:dyDescent="0.3">
      <c r="A16">
        <v>284</v>
      </c>
      <c r="B16">
        <v>1971</v>
      </c>
      <c r="C16" s="19">
        <v>26113</v>
      </c>
      <c r="D16">
        <v>482</v>
      </c>
      <c r="E16" s="18">
        <f t="shared" si="0"/>
        <v>180</v>
      </c>
      <c r="F16">
        <f t="shared" si="1"/>
        <v>365</v>
      </c>
      <c r="G16">
        <f t="shared" si="2"/>
        <v>3.0985571377871932</v>
      </c>
      <c r="H16">
        <f t="shared" si="3"/>
        <v>-0.99907411510222999</v>
      </c>
      <c r="I16">
        <f t="shared" si="4"/>
        <v>4.3022233004530591E-2</v>
      </c>
    </row>
    <row r="17" spans="1:9" x14ac:dyDescent="0.3">
      <c r="A17">
        <v>296</v>
      </c>
      <c r="B17">
        <v>1972</v>
      </c>
      <c r="C17" s="19">
        <v>26538</v>
      </c>
      <c r="D17">
        <v>660</v>
      </c>
      <c r="E17" s="18">
        <f t="shared" si="0"/>
        <v>240</v>
      </c>
      <c r="F17">
        <f t="shared" si="1"/>
        <v>366</v>
      </c>
      <c r="G17">
        <f t="shared" si="2"/>
        <v>4.1201215129046469</v>
      </c>
      <c r="H17">
        <f t="shared" si="3"/>
        <v>-0.55824372202686479</v>
      </c>
      <c r="I17">
        <f t="shared" si="4"/>
        <v>-0.82967701355261891</v>
      </c>
    </row>
    <row r="18" spans="1:9" x14ac:dyDescent="0.3">
      <c r="A18">
        <v>308</v>
      </c>
      <c r="B18">
        <v>1973</v>
      </c>
      <c r="C18" s="19">
        <v>26839</v>
      </c>
      <c r="D18">
        <v>472</v>
      </c>
      <c r="E18" s="18">
        <f t="shared" si="0"/>
        <v>175</v>
      </c>
      <c r="F18">
        <f t="shared" si="1"/>
        <v>365</v>
      </c>
      <c r="G18">
        <f t="shared" si="2"/>
        <v>3.0124861061819934</v>
      </c>
      <c r="H18">
        <f t="shared" si="3"/>
        <v>-0.99167731989928998</v>
      </c>
      <c r="I18">
        <f t="shared" si="4"/>
        <v>0.12874817745258088</v>
      </c>
    </row>
    <row r="19" spans="1:9" x14ac:dyDescent="0.3">
      <c r="A19">
        <v>320</v>
      </c>
      <c r="B19">
        <v>1974</v>
      </c>
      <c r="C19" s="19">
        <v>27167</v>
      </c>
      <c r="D19">
        <v>439</v>
      </c>
      <c r="E19" s="18">
        <f t="shared" si="0"/>
        <v>138</v>
      </c>
      <c r="F19">
        <f t="shared" si="1"/>
        <v>365</v>
      </c>
      <c r="G19">
        <f t="shared" si="2"/>
        <v>2.3755604723035146</v>
      </c>
      <c r="H19">
        <f t="shared" si="3"/>
        <v>-0.72066714955386091</v>
      </c>
      <c r="I19">
        <f t="shared" si="4"/>
        <v>0.69328122688697769</v>
      </c>
    </row>
    <row r="20" spans="1:9" x14ac:dyDescent="0.3">
      <c r="A20">
        <v>332</v>
      </c>
      <c r="B20">
        <v>1975</v>
      </c>
      <c r="C20" s="19">
        <v>27616</v>
      </c>
      <c r="D20">
        <v>506</v>
      </c>
      <c r="E20" s="18">
        <f t="shared" si="0"/>
        <v>222</v>
      </c>
      <c r="F20">
        <f t="shared" si="1"/>
        <v>365</v>
      </c>
      <c r="G20">
        <f t="shared" si="2"/>
        <v>3.8215538032708714</v>
      </c>
      <c r="H20">
        <f t="shared" si="3"/>
        <v>-0.77759714697362714</v>
      </c>
      <c r="I20">
        <f t="shared" si="4"/>
        <v>-0.62876281459583416</v>
      </c>
    </row>
    <row r="21" spans="1:9" x14ac:dyDescent="0.3">
      <c r="A21">
        <v>344</v>
      </c>
      <c r="B21">
        <v>1976</v>
      </c>
      <c r="C21" s="19">
        <v>27981</v>
      </c>
      <c r="D21">
        <v>315</v>
      </c>
      <c r="E21" s="18">
        <f t="shared" si="0"/>
        <v>222</v>
      </c>
      <c r="F21">
        <f t="shared" si="1"/>
        <v>366</v>
      </c>
      <c r="G21">
        <f t="shared" si="2"/>
        <v>3.8111123994367984</v>
      </c>
      <c r="H21">
        <f t="shared" si="3"/>
        <v>-0.78411980657671043</v>
      </c>
      <c r="I21">
        <f t="shared" si="4"/>
        <v>-0.62060948182742282</v>
      </c>
    </row>
    <row r="22" spans="1:9" x14ac:dyDescent="0.3">
      <c r="A22">
        <v>356</v>
      </c>
      <c r="B22">
        <v>1977</v>
      </c>
      <c r="C22" s="19">
        <v>28353</v>
      </c>
      <c r="D22">
        <v>620</v>
      </c>
      <c r="E22" s="18">
        <f t="shared" si="0"/>
        <v>228</v>
      </c>
      <c r="F22">
        <f t="shared" si="1"/>
        <v>365</v>
      </c>
      <c r="G22">
        <f t="shared" si="2"/>
        <v>3.924839041197111</v>
      </c>
      <c r="H22">
        <f t="shared" si="3"/>
        <v>-0.70862667826446002</v>
      </c>
      <c r="I22">
        <f t="shared" si="4"/>
        <v>-0.70558361010717741</v>
      </c>
    </row>
    <row r="23" spans="1:9" x14ac:dyDescent="0.3">
      <c r="A23">
        <v>368</v>
      </c>
      <c r="B23">
        <v>1978</v>
      </c>
      <c r="C23" s="19">
        <v>28813</v>
      </c>
      <c r="D23">
        <v>398</v>
      </c>
      <c r="E23" s="18">
        <f t="shared" si="0"/>
        <v>323</v>
      </c>
      <c r="F23">
        <f t="shared" si="1"/>
        <v>365</v>
      </c>
      <c r="G23">
        <f t="shared" si="2"/>
        <v>5.5601886416959072</v>
      </c>
      <c r="H23">
        <f t="shared" si="3"/>
        <v>0.749826401204568</v>
      </c>
      <c r="I23">
        <f t="shared" si="4"/>
        <v>-0.66163461824227898</v>
      </c>
    </row>
    <row r="24" spans="1:9" x14ac:dyDescent="0.3">
      <c r="A24">
        <v>380</v>
      </c>
      <c r="B24">
        <v>1979</v>
      </c>
      <c r="C24" s="19">
        <v>29134</v>
      </c>
      <c r="D24">
        <v>536</v>
      </c>
      <c r="E24" s="18">
        <f t="shared" si="0"/>
        <v>279</v>
      </c>
      <c r="F24">
        <f t="shared" si="1"/>
        <v>365</v>
      </c>
      <c r="G24">
        <f t="shared" si="2"/>
        <v>4.8027635635701493</v>
      </c>
      <c r="H24">
        <f t="shared" si="3"/>
        <v>9.0251610031040694E-2</v>
      </c>
      <c r="I24">
        <f t="shared" si="4"/>
        <v>-0.99591899614717916</v>
      </c>
    </row>
    <row r="25" spans="1:9" x14ac:dyDescent="0.3">
      <c r="A25">
        <v>392</v>
      </c>
      <c r="B25">
        <v>1980</v>
      </c>
      <c r="C25" s="19">
        <v>29534</v>
      </c>
      <c r="D25">
        <v>551</v>
      </c>
      <c r="E25" s="18">
        <f t="shared" si="0"/>
        <v>314</v>
      </c>
      <c r="F25">
        <f t="shared" si="1"/>
        <v>366</v>
      </c>
      <c r="G25">
        <f t="shared" si="2"/>
        <v>5.3904923127169129</v>
      </c>
      <c r="H25">
        <f t="shared" si="3"/>
        <v>0.62731709687429371</v>
      </c>
      <c r="I25">
        <f t="shared" si="4"/>
        <v>-0.7787639308347607</v>
      </c>
    </row>
    <row r="26" spans="1:9" x14ac:dyDescent="0.3">
      <c r="A26">
        <v>404</v>
      </c>
      <c r="B26">
        <v>1981</v>
      </c>
      <c r="C26" s="19">
        <v>29620</v>
      </c>
      <c r="D26">
        <v>772</v>
      </c>
      <c r="E26" s="18">
        <f t="shared" si="0"/>
        <v>34</v>
      </c>
      <c r="F26">
        <f t="shared" si="1"/>
        <v>365</v>
      </c>
      <c r="G26">
        <f t="shared" si="2"/>
        <v>0.58528301491535872</v>
      </c>
      <c r="H26">
        <f t="shared" si="3"/>
        <v>0.83355577183856988</v>
      </c>
      <c r="I26">
        <f t="shared" si="4"/>
        <v>0.55243531316761962</v>
      </c>
    </row>
    <row r="27" spans="1:9" x14ac:dyDescent="0.3">
      <c r="A27">
        <v>416</v>
      </c>
      <c r="B27">
        <v>1982</v>
      </c>
      <c r="C27" s="19">
        <v>30247</v>
      </c>
      <c r="D27">
        <v>990</v>
      </c>
      <c r="E27" s="18">
        <f t="shared" si="0"/>
        <v>296</v>
      </c>
      <c r="F27">
        <f t="shared" si="1"/>
        <v>365</v>
      </c>
      <c r="G27">
        <f t="shared" si="2"/>
        <v>5.0954050710278285</v>
      </c>
      <c r="H27">
        <f t="shared" si="3"/>
        <v>0.37371971479046839</v>
      </c>
      <c r="I27">
        <f t="shared" si="4"/>
        <v>-0.92754168357919686</v>
      </c>
    </row>
    <row r="28" spans="1:9" x14ac:dyDescent="0.3">
      <c r="A28">
        <v>428</v>
      </c>
      <c r="B28">
        <v>1983</v>
      </c>
      <c r="C28" s="19">
        <v>30503</v>
      </c>
      <c r="D28">
        <v>854</v>
      </c>
      <c r="E28" s="18">
        <f t="shared" si="0"/>
        <v>187</v>
      </c>
      <c r="F28">
        <f t="shared" si="1"/>
        <v>365</v>
      </c>
      <c r="G28">
        <f t="shared" si="2"/>
        <v>3.2190565820344728</v>
      </c>
      <c r="H28">
        <f t="shared" si="3"/>
        <v>-0.99700116992501508</v>
      </c>
      <c r="I28">
        <f t="shared" si="4"/>
        <v>-7.7386479233462771E-2</v>
      </c>
    </row>
    <row r="29" spans="1:9" x14ac:dyDescent="0.3">
      <c r="A29">
        <v>440</v>
      </c>
      <c r="B29">
        <v>1984</v>
      </c>
      <c r="C29" s="19">
        <v>30961</v>
      </c>
      <c r="D29">
        <v>483</v>
      </c>
      <c r="E29" s="18">
        <f t="shared" si="0"/>
        <v>280</v>
      </c>
      <c r="F29">
        <f t="shared" si="1"/>
        <v>366</v>
      </c>
      <c r="G29">
        <f t="shared" si="2"/>
        <v>4.8068084317220876</v>
      </c>
      <c r="H29">
        <f t="shared" si="3"/>
        <v>9.4279221775424055E-2</v>
      </c>
      <c r="I29">
        <f t="shared" si="4"/>
        <v>-0.99554579419603817</v>
      </c>
    </row>
    <row r="30" spans="1:9" x14ac:dyDescent="0.3">
      <c r="A30">
        <v>452</v>
      </c>
      <c r="B30">
        <v>1985</v>
      </c>
      <c r="C30" s="19">
        <v>31176</v>
      </c>
      <c r="D30">
        <v>522</v>
      </c>
      <c r="E30" s="18">
        <f t="shared" si="0"/>
        <v>129</v>
      </c>
      <c r="F30">
        <f t="shared" si="1"/>
        <v>365</v>
      </c>
      <c r="G30">
        <f t="shared" si="2"/>
        <v>2.2206326154141549</v>
      </c>
      <c r="H30">
        <f t="shared" si="3"/>
        <v>-0.60505606964884884</v>
      </c>
      <c r="I30">
        <f t="shared" si="4"/>
        <v>0.79618286378261582</v>
      </c>
    </row>
    <row r="31" spans="1:9" x14ac:dyDescent="0.3">
      <c r="A31">
        <v>464</v>
      </c>
      <c r="B31">
        <v>1986</v>
      </c>
      <c r="C31" s="19">
        <v>31695</v>
      </c>
      <c r="D31">
        <v>338</v>
      </c>
      <c r="E31" s="18">
        <f t="shared" si="0"/>
        <v>283</v>
      </c>
      <c r="F31">
        <f t="shared" si="1"/>
        <v>365</v>
      </c>
      <c r="G31">
        <f t="shared" si="2"/>
        <v>4.8716203888543088</v>
      </c>
      <c r="H31">
        <f t="shared" si="3"/>
        <v>0.15855938510313386</v>
      </c>
      <c r="I31">
        <f t="shared" si="4"/>
        <v>-0.98734944239398648</v>
      </c>
    </row>
    <row r="32" spans="1:9" x14ac:dyDescent="0.3">
      <c r="A32">
        <v>476</v>
      </c>
      <c r="B32">
        <v>1987</v>
      </c>
      <c r="C32" s="19">
        <v>31911</v>
      </c>
      <c r="D32">
        <v>861</v>
      </c>
      <c r="E32" s="18">
        <f t="shared" si="0"/>
        <v>134</v>
      </c>
      <c r="F32">
        <f t="shared" si="1"/>
        <v>365</v>
      </c>
      <c r="G32">
        <f t="shared" si="2"/>
        <v>2.3067036470193547</v>
      </c>
      <c r="H32">
        <f t="shared" si="3"/>
        <v>-0.67125995756753132</v>
      </c>
      <c r="I32">
        <f t="shared" si="4"/>
        <v>0.74122201084859596</v>
      </c>
    </row>
    <row r="33" spans="1:9" x14ac:dyDescent="0.3">
      <c r="A33">
        <v>497</v>
      </c>
      <c r="B33">
        <v>1989</v>
      </c>
      <c r="C33" s="19">
        <v>32775</v>
      </c>
      <c r="D33">
        <v>630</v>
      </c>
      <c r="E33" s="18">
        <f t="shared" si="0"/>
        <v>267</v>
      </c>
      <c r="F33">
        <f t="shared" si="1"/>
        <v>365</v>
      </c>
      <c r="G33">
        <f t="shared" si="2"/>
        <v>4.59619308771767</v>
      </c>
      <c r="H33">
        <f t="shared" si="3"/>
        <v>-0.11593459959550066</v>
      </c>
      <c r="I33">
        <f t="shared" si="4"/>
        <v>-0.99325684926741431</v>
      </c>
    </row>
    <row r="34" spans="1:9" x14ac:dyDescent="0.3">
      <c r="A34">
        <v>509</v>
      </c>
      <c r="B34">
        <v>1990</v>
      </c>
      <c r="C34" s="19">
        <v>33024</v>
      </c>
      <c r="D34">
        <v>829</v>
      </c>
      <c r="E34" s="18">
        <f t="shared" si="0"/>
        <v>151</v>
      </c>
      <c r="F34">
        <f t="shared" si="1"/>
        <v>365</v>
      </c>
      <c r="G34">
        <f t="shared" si="2"/>
        <v>2.5993451544770343</v>
      </c>
      <c r="H34">
        <f t="shared" si="3"/>
        <v>-0.85655099590100359</v>
      </c>
      <c r="I34">
        <f t="shared" si="4"/>
        <v>0.51606239101585283</v>
      </c>
    </row>
    <row r="35" spans="1:9" x14ac:dyDescent="0.3">
      <c r="A35">
        <v>520</v>
      </c>
      <c r="B35">
        <v>1991</v>
      </c>
      <c r="C35" s="19">
        <v>33599</v>
      </c>
      <c r="D35">
        <v>298</v>
      </c>
      <c r="E35" s="18">
        <f t="shared" si="0"/>
        <v>361</v>
      </c>
      <c r="F35">
        <f t="shared" si="1"/>
        <v>365</v>
      </c>
      <c r="G35">
        <f t="shared" si="2"/>
        <v>6.2143284818954259</v>
      </c>
      <c r="H35">
        <f t="shared" si="3"/>
        <v>0.9976303053065857</v>
      </c>
      <c r="I35">
        <f t="shared" si="4"/>
        <v>-6.880242680232064E-2</v>
      </c>
    </row>
    <row r="36" spans="1:9" x14ac:dyDescent="0.3">
      <c r="A36">
        <v>542</v>
      </c>
      <c r="B36">
        <v>1993</v>
      </c>
      <c r="C36" s="19">
        <v>34154</v>
      </c>
      <c r="D36">
        <v>443</v>
      </c>
      <c r="E36" s="18">
        <f t="shared" si="0"/>
        <v>185</v>
      </c>
      <c r="F36">
        <f t="shared" si="1"/>
        <v>365</v>
      </c>
      <c r="G36">
        <f t="shared" si="2"/>
        <v>3.184628169392393</v>
      </c>
      <c r="H36">
        <f t="shared" si="3"/>
        <v>-0.99907411510222999</v>
      </c>
      <c r="I36">
        <f t="shared" si="4"/>
        <v>-4.3022233004530341E-2</v>
      </c>
    </row>
    <row r="37" spans="1:9" x14ac:dyDescent="0.3">
      <c r="A37">
        <v>554</v>
      </c>
      <c r="B37">
        <v>1994</v>
      </c>
      <c r="C37" s="19">
        <v>34450</v>
      </c>
      <c r="D37">
        <v>514</v>
      </c>
      <c r="E37" s="18">
        <f t="shared" si="0"/>
        <v>116</v>
      </c>
      <c r="F37">
        <f t="shared" si="1"/>
        <v>365</v>
      </c>
      <c r="G37">
        <f t="shared" si="2"/>
        <v>1.9968479332406355</v>
      </c>
      <c r="H37">
        <f t="shared" si="3"/>
        <v>-0.41327860778290398</v>
      </c>
      <c r="I37">
        <f t="shared" si="4"/>
        <v>0.91060463009421633</v>
      </c>
    </row>
    <row r="38" spans="1:9" x14ac:dyDescent="0.3">
      <c r="A38">
        <v>566</v>
      </c>
      <c r="B38">
        <v>1995</v>
      </c>
      <c r="C38" s="19">
        <v>34715</v>
      </c>
      <c r="D38">
        <v>521</v>
      </c>
      <c r="E38" s="18">
        <f t="shared" si="0"/>
        <v>16</v>
      </c>
      <c r="F38">
        <f t="shared" si="1"/>
        <v>365</v>
      </c>
      <c r="G38">
        <f t="shared" si="2"/>
        <v>0.27542730113663938</v>
      </c>
      <c r="H38">
        <f t="shared" si="3"/>
        <v>0.96230907745414862</v>
      </c>
      <c r="I38">
        <f t="shared" si="4"/>
        <v>0.27195815753410552</v>
      </c>
    </row>
    <row r="39" spans="1:9" x14ac:dyDescent="0.3">
      <c r="A39">
        <v>578</v>
      </c>
      <c r="B39">
        <v>1996</v>
      </c>
      <c r="C39" s="19">
        <v>35091</v>
      </c>
      <c r="D39">
        <v>381</v>
      </c>
      <c r="E39" s="18">
        <f t="shared" si="0"/>
        <v>27</v>
      </c>
      <c r="F39">
        <f t="shared" si="1"/>
        <v>366</v>
      </c>
      <c r="G39">
        <f t="shared" si="2"/>
        <v>0.46351367020177275</v>
      </c>
      <c r="H39">
        <f t="shared" si="3"/>
        <v>0.89448708222879558</v>
      </c>
      <c r="I39">
        <f t="shared" si="4"/>
        <v>0.44709379298511387</v>
      </c>
    </row>
    <row r="40" spans="1:9" x14ac:dyDescent="0.3">
      <c r="A40">
        <v>590</v>
      </c>
      <c r="B40">
        <v>1997</v>
      </c>
      <c r="C40" s="19">
        <v>35645</v>
      </c>
      <c r="D40">
        <v>506</v>
      </c>
      <c r="E40" s="18">
        <f t="shared" si="0"/>
        <v>215</v>
      </c>
      <c r="F40">
        <f t="shared" si="1"/>
        <v>365</v>
      </c>
      <c r="G40">
        <f t="shared" si="2"/>
        <v>3.7010543590235918</v>
      </c>
      <c r="H40">
        <f t="shared" si="3"/>
        <v>-0.84754092289283123</v>
      </c>
      <c r="I40">
        <f t="shared" si="4"/>
        <v>-0.53073004816193314</v>
      </c>
    </row>
    <row r="41" spans="1:9" x14ac:dyDescent="0.3">
      <c r="A41">
        <v>602</v>
      </c>
      <c r="B41">
        <v>1999</v>
      </c>
      <c r="C41" s="19">
        <v>36508</v>
      </c>
      <c r="D41">
        <v>612</v>
      </c>
      <c r="E41" s="18">
        <f t="shared" si="0"/>
        <v>348</v>
      </c>
      <c r="F41">
        <f t="shared" si="1"/>
        <v>365</v>
      </c>
      <c r="G41">
        <f t="shared" si="2"/>
        <v>5.9905437997219062</v>
      </c>
      <c r="H41">
        <f t="shared" si="3"/>
        <v>0.95748518835503893</v>
      </c>
      <c r="I41">
        <f t="shared" si="4"/>
        <v>-0.28848243288060982</v>
      </c>
    </row>
    <row r="42" spans="1:9" x14ac:dyDescent="0.3">
      <c r="A42">
        <v>614</v>
      </c>
      <c r="B42">
        <v>2000</v>
      </c>
      <c r="C42" s="19">
        <v>36812</v>
      </c>
      <c r="D42">
        <v>748</v>
      </c>
      <c r="E42" s="18">
        <f t="shared" si="0"/>
        <v>287</v>
      </c>
      <c r="F42">
        <f t="shared" si="1"/>
        <v>366</v>
      </c>
      <c r="G42">
        <f t="shared" si="2"/>
        <v>4.9269786425151398</v>
      </c>
      <c r="H42">
        <f t="shared" si="3"/>
        <v>0.21294651993841537</v>
      </c>
      <c r="I42">
        <f t="shared" si="4"/>
        <v>-0.97706385648335092</v>
      </c>
    </row>
    <row r="43" spans="1:9" x14ac:dyDescent="0.3">
      <c r="A43">
        <v>626</v>
      </c>
      <c r="B43">
        <v>2001</v>
      </c>
      <c r="C43" s="19">
        <v>37165</v>
      </c>
      <c r="D43">
        <v>1007</v>
      </c>
      <c r="E43" s="18">
        <f t="shared" si="0"/>
        <v>274</v>
      </c>
      <c r="F43">
        <f t="shared" si="1"/>
        <v>365</v>
      </c>
      <c r="G43">
        <f t="shared" si="2"/>
        <v>4.7166925319649495</v>
      </c>
      <c r="H43">
        <f t="shared" si="3"/>
        <v>4.3035382962438211E-3</v>
      </c>
      <c r="I43">
        <f t="shared" si="4"/>
        <v>-0.99999073973619013</v>
      </c>
    </row>
    <row r="44" spans="1:9" x14ac:dyDescent="0.3">
      <c r="A44">
        <v>638</v>
      </c>
      <c r="B44">
        <v>2002</v>
      </c>
      <c r="C44" s="19">
        <v>37419</v>
      </c>
      <c r="D44">
        <v>618.4</v>
      </c>
      <c r="E44" s="18">
        <f t="shared" si="0"/>
        <v>163</v>
      </c>
      <c r="F44">
        <f t="shared" si="1"/>
        <v>365</v>
      </c>
      <c r="G44">
        <f t="shared" si="2"/>
        <v>2.8059156303295136</v>
      </c>
      <c r="H44">
        <f t="shared" si="3"/>
        <v>-0.94418750883419933</v>
      </c>
      <c r="I44">
        <f t="shared" si="4"/>
        <v>0.3294084822245304</v>
      </c>
    </row>
    <row r="45" spans="1:9" x14ac:dyDescent="0.3">
      <c r="A45">
        <v>650</v>
      </c>
      <c r="B45">
        <v>2004</v>
      </c>
      <c r="C45" s="19">
        <v>38277</v>
      </c>
      <c r="D45">
        <v>198.2</v>
      </c>
      <c r="E45" s="18">
        <f t="shared" si="0"/>
        <v>291</v>
      </c>
      <c r="F45">
        <f t="shared" si="1"/>
        <v>366</v>
      </c>
      <c r="G45">
        <f t="shared" si="2"/>
        <v>4.9956473343968844</v>
      </c>
      <c r="H45">
        <f t="shared" si="3"/>
        <v>0.27948563485160949</v>
      </c>
      <c r="I45">
        <f t="shared" si="4"/>
        <v>-0.96014987367160176</v>
      </c>
    </row>
    <row r="46" spans="1:9" x14ac:dyDescent="0.3">
      <c r="A46">
        <v>662</v>
      </c>
      <c r="B46">
        <v>2005</v>
      </c>
      <c r="C46" s="19">
        <v>38641</v>
      </c>
      <c r="D46">
        <v>1007</v>
      </c>
      <c r="E46" s="18">
        <f t="shared" si="0"/>
        <v>289</v>
      </c>
      <c r="F46">
        <f t="shared" si="1"/>
        <v>365</v>
      </c>
      <c r="G46">
        <f t="shared" si="2"/>
        <v>4.9749056267805489</v>
      </c>
      <c r="H46">
        <f t="shared" si="3"/>
        <v>0.25951179706979943</v>
      </c>
      <c r="I46">
        <f t="shared" si="4"/>
        <v>-0.965739937654855</v>
      </c>
    </row>
    <row r="47" spans="1:9" x14ac:dyDescent="0.3">
      <c r="A47">
        <v>674</v>
      </c>
      <c r="B47">
        <v>2006</v>
      </c>
      <c r="C47" s="19">
        <v>38945</v>
      </c>
      <c r="D47">
        <v>328.2</v>
      </c>
      <c r="E47" s="18">
        <f t="shared" si="0"/>
        <v>228</v>
      </c>
      <c r="F47">
        <f t="shared" si="1"/>
        <v>365</v>
      </c>
      <c r="G47">
        <f t="shared" si="2"/>
        <v>3.924839041197111</v>
      </c>
      <c r="H47">
        <f t="shared" si="3"/>
        <v>-0.70862667826446002</v>
      </c>
      <c r="I47">
        <f t="shared" si="4"/>
        <v>-0.70558361010717741</v>
      </c>
    </row>
    <row r="48" spans="1:9" x14ac:dyDescent="0.3">
      <c r="A48">
        <v>1</v>
      </c>
      <c r="B48">
        <v>2007</v>
      </c>
      <c r="C48" s="19">
        <v>39348</v>
      </c>
      <c r="D48">
        <v>922</v>
      </c>
      <c r="E48" s="18">
        <f t="shared" ref="E48:E56" si="5">C48-DATE(YEAR(C48),1,0)</f>
        <v>266</v>
      </c>
      <c r="F48">
        <f t="shared" ref="F48:F56" si="6">DATE(YEAR(C48)+1,1,1)-DATE(YEAR(C48),1,1)</f>
        <v>365</v>
      </c>
      <c r="G48">
        <f t="shared" ref="G48:G56" si="7">E48*(2*PI()/F48)</f>
        <v>4.5789788813966297</v>
      </c>
      <c r="H48">
        <f t="shared" ref="H48:H56" si="8">COS(G48)</f>
        <v>-0.13301470653419636</v>
      </c>
      <c r="I48">
        <f t="shared" ref="I48:I56" si="9">SIN(G48)</f>
        <v>-0.99111406399345459</v>
      </c>
    </row>
    <row r="49" spans="1:12" x14ac:dyDescent="0.3">
      <c r="A49">
        <v>13</v>
      </c>
      <c r="B49">
        <v>2008</v>
      </c>
      <c r="C49" s="19">
        <v>39747</v>
      </c>
      <c r="D49">
        <v>990</v>
      </c>
      <c r="E49" s="18">
        <f t="shared" si="5"/>
        <v>300</v>
      </c>
      <c r="F49">
        <f t="shared" si="6"/>
        <v>366</v>
      </c>
      <c r="G49">
        <f t="shared" si="7"/>
        <v>5.1501518911308084</v>
      </c>
      <c r="H49">
        <f t="shared" si="8"/>
        <v>0.42391439070986053</v>
      </c>
      <c r="I49">
        <f t="shared" si="9"/>
        <v>-0.90570226308047153</v>
      </c>
    </row>
    <row r="50" spans="1:12" x14ac:dyDescent="0.3">
      <c r="A50">
        <v>25</v>
      </c>
      <c r="B50">
        <v>2009</v>
      </c>
      <c r="C50" s="19">
        <v>40068</v>
      </c>
      <c r="D50">
        <v>717.6</v>
      </c>
      <c r="E50" s="18">
        <f t="shared" si="5"/>
        <v>255</v>
      </c>
      <c r="F50">
        <f t="shared" si="6"/>
        <v>365</v>
      </c>
      <c r="G50">
        <f t="shared" si="7"/>
        <v>4.3896226118651898</v>
      </c>
      <c r="H50">
        <f t="shared" si="8"/>
        <v>-0.31719128858910678</v>
      </c>
      <c r="I50">
        <f t="shared" si="9"/>
        <v>-0.9483615800121713</v>
      </c>
    </row>
    <row r="51" spans="1:12" x14ac:dyDescent="0.3">
      <c r="A51">
        <v>36</v>
      </c>
      <c r="B51">
        <v>2010</v>
      </c>
      <c r="C51" s="19">
        <v>40443</v>
      </c>
      <c r="D51">
        <v>879.5</v>
      </c>
      <c r="E51" s="18">
        <f t="shared" si="5"/>
        <v>265</v>
      </c>
      <c r="F51">
        <f t="shared" si="6"/>
        <v>365</v>
      </c>
      <c r="G51">
        <f t="shared" si="7"/>
        <v>4.5617646750755894</v>
      </c>
      <c r="H51">
        <f t="shared" si="8"/>
        <v>-0.15005539834465348</v>
      </c>
      <c r="I51">
        <f t="shared" si="9"/>
        <v>-0.98867759023234025</v>
      </c>
    </row>
    <row r="52" spans="1:12" x14ac:dyDescent="0.3">
      <c r="A52">
        <v>48</v>
      </c>
      <c r="B52">
        <v>2011</v>
      </c>
      <c r="C52" s="19">
        <v>40745</v>
      </c>
      <c r="D52">
        <v>891.4</v>
      </c>
      <c r="E52" s="18">
        <f t="shared" si="5"/>
        <v>202</v>
      </c>
      <c r="F52">
        <f t="shared" si="6"/>
        <v>365</v>
      </c>
      <c r="G52">
        <f t="shared" si="7"/>
        <v>3.4772696768500722</v>
      </c>
      <c r="H52">
        <f t="shared" si="8"/>
        <v>-0.94418750883419955</v>
      </c>
      <c r="I52">
        <f t="shared" si="9"/>
        <v>-0.32940848222452979</v>
      </c>
    </row>
    <row r="53" spans="1:12" x14ac:dyDescent="0.3">
      <c r="A53">
        <v>61</v>
      </c>
      <c r="B53">
        <v>2012</v>
      </c>
      <c r="C53" s="19">
        <v>41171</v>
      </c>
      <c r="D53">
        <v>464</v>
      </c>
      <c r="E53" s="18">
        <f t="shared" si="5"/>
        <v>263</v>
      </c>
      <c r="F53">
        <f t="shared" si="6"/>
        <v>366</v>
      </c>
      <c r="G53">
        <f t="shared" si="7"/>
        <v>4.5149664912246754</v>
      </c>
      <c r="H53">
        <f t="shared" si="8"/>
        <v>-0.19614254142819712</v>
      </c>
      <c r="I53">
        <f t="shared" si="9"/>
        <v>-0.98057539406314287</v>
      </c>
    </row>
    <row r="54" spans="1:12" x14ac:dyDescent="0.3">
      <c r="A54">
        <v>72</v>
      </c>
      <c r="B54">
        <v>2013</v>
      </c>
      <c r="C54" s="19">
        <v>41510</v>
      </c>
      <c r="D54">
        <v>552.5</v>
      </c>
      <c r="E54" s="18">
        <f t="shared" si="5"/>
        <v>236</v>
      </c>
      <c r="F54">
        <f t="shared" si="6"/>
        <v>365</v>
      </c>
      <c r="G54">
        <f t="shared" si="7"/>
        <v>4.0625526917654309</v>
      </c>
      <c r="H54">
        <f t="shared" si="8"/>
        <v>-0.60505606964884939</v>
      </c>
      <c r="I54">
        <f t="shared" si="9"/>
        <v>-0.79618286378261538</v>
      </c>
    </row>
    <row r="55" spans="1:12" x14ac:dyDescent="0.3">
      <c r="A55">
        <v>84</v>
      </c>
      <c r="B55">
        <v>2014</v>
      </c>
      <c r="C55" s="19">
        <v>41911</v>
      </c>
      <c r="D55">
        <v>644</v>
      </c>
      <c r="E55" s="18">
        <f t="shared" si="5"/>
        <v>272</v>
      </c>
      <c r="F55">
        <f t="shared" si="6"/>
        <v>365</v>
      </c>
      <c r="G55">
        <f t="shared" si="7"/>
        <v>4.6822641193228698</v>
      </c>
      <c r="H55">
        <f t="shared" si="8"/>
        <v>-3.012030484690836E-2</v>
      </c>
      <c r="I55">
        <f t="shared" si="9"/>
        <v>-0.99954628068735729</v>
      </c>
    </row>
    <row r="56" spans="1:12" x14ac:dyDescent="0.3">
      <c r="A56">
        <v>96</v>
      </c>
      <c r="B56">
        <v>2015</v>
      </c>
      <c r="C56" s="19">
        <v>42199</v>
      </c>
      <c r="D56">
        <v>668</v>
      </c>
      <c r="E56" s="18">
        <f t="shared" si="5"/>
        <v>195</v>
      </c>
      <c r="F56">
        <f t="shared" si="6"/>
        <v>365</v>
      </c>
      <c r="G56">
        <f t="shared" si="7"/>
        <v>3.3567702326027926</v>
      </c>
      <c r="H56">
        <f t="shared" si="8"/>
        <v>-0.9769384927771817</v>
      </c>
      <c r="I56">
        <f t="shared" si="9"/>
        <v>-0.2135209154397959</v>
      </c>
    </row>
    <row r="59" spans="1:12" ht="15" thickBot="1" x14ac:dyDescent="0.35"/>
    <row r="60" spans="1:12" ht="15" thickBot="1" x14ac:dyDescent="0.35">
      <c r="H60" s="20"/>
      <c r="I60" s="21"/>
      <c r="J60" s="22"/>
      <c r="K60" s="23"/>
      <c r="L60" s="24"/>
    </row>
    <row r="61" spans="1:12" ht="15" thickBot="1" x14ac:dyDescent="0.35">
      <c r="G61" s="22"/>
      <c r="H61" s="25"/>
      <c r="I61" s="26"/>
      <c r="J61" s="25"/>
      <c r="K61" s="27"/>
      <c r="L61" s="27"/>
    </row>
    <row r="66" spans="10:10" x14ac:dyDescent="0.3">
      <c r="J66" s="28"/>
    </row>
    <row r="67" spans="10:10" x14ac:dyDescent="0.3">
      <c r="J67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6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1957</v>
      </c>
      <c r="B2" s="2">
        <v>25.32</v>
      </c>
    </row>
    <row r="3" spans="1:2" x14ac:dyDescent="0.3">
      <c r="A3" s="18">
        <v>1958</v>
      </c>
      <c r="B3" s="2">
        <v>28.75</v>
      </c>
    </row>
    <row r="4" spans="1:2" x14ac:dyDescent="0.3">
      <c r="A4" s="18">
        <v>1959</v>
      </c>
      <c r="B4" s="2">
        <v>36.270000000000003</v>
      </c>
    </row>
    <row r="5" spans="1:2" x14ac:dyDescent="0.3">
      <c r="A5" s="18">
        <v>1960</v>
      </c>
      <c r="B5" s="2">
        <v>20.54</v>
      </c>
    </row>
    <row r="6" spans="1:2" x14ac:dyDescent="0.3">
      <c r="A6" s="18">
        <v>1961</v>
      </c>
      <c r="B6" s="2">
        <v>37.64</v>
      </c>
    </row>
    <row r="7" spans="1:2" x14ac:dyDescent="0.3">
      <c r="A7" s="18">
        <v>1962</v>
      </c>
      <c r="B7" s="2">
        <v>8</v>
      </c>
    </row>
    <row r="8" spans="1:2" x14ac:dyDescent="0.3">
      <c r="A8" s="18">
        <v>1963</v>
      </c>
      <c r="B8" s="2">
        <v>34.53</v>
      </c>
    </row>
    <row r="9" spans="1:2" x14ac:dyDescent="0.3">
      <c r="A9" s="18">
        <v>1964</v>
      </c>
      <c r="B9" s="2">
        <v>15.37</v>
      </c>
    </row>
    <row r="10" spans="1:2" x14ac:dyDescent="0.3">
      <c r="A10" s="18">
        <v>1965</v>
      </c>
      <c r="B10" s="2">
        <v>35.99</v>
      </c>
    </row>
    <row r="11" spans="1:2" x14ac:dyDescent="0.3">
      <c r="A11" s="18">
        <v>1966</v>
      </c>
      <c r="B11" s="2">
        <v>53.45</v>
      </c>
    </row>
    <row r="12" spans="1:2" x14ac:dyDescent="0.3">
      <c r="A12" s="18">
        <v>1967</v>
      </c>
      <c r="B12" s="2">
        <v>31.44</v>
      </c>
    </row>
    <row r="13" spans="1:2" x14ac:dyDescent="0.3">
      <c r="A13" s="18">
        <v>1968</v>
      </c>
      <c r="B13" s="2">
        <v>13.36</v>
      </c>
    </row>
    <row r="14" spans="1:2" x14ac:dyDescent="0.3">
      <c r="A14" s="18">
        <v>1969</v>
      </c>
      <c r="B14" s="2">
        <v>19.66</v>
      </c>
    </row>
    <row r="15" spans="1:2" x14ac:dyDescent="0.3">
      <c r="A15" s="18">
        <v>1970</v>
      </c>
      <c r="B15" s="2">
        <v>26.17</v>
      </c>
    </row>
    <row r="16" spans="1:2" x14ac:dyDescent="0.3">
      <c r="A16" s="18">
        <v>1971</v>
      </c>
      <c r="B16" s="2">
        <v>32.799999999999997</v>
      </c>
    </row>
    <row r="17" spans="1:2" x14ac:dyDescent="0.3">
      <c r="A17" s="18">
        <v>1972</v>
      </c>
      <c r="B17" s="2">
        <v>54.92</v>
      </c>
    </row>
    <row r="18" spans="1:2" x14ac:dyDescent="0.3">
      <c r="A18" s="18">
        <v>1973</v>
      </c>
      <c r="B18" s="2">
        <v>44.47</v>
      </c>
    </row>
    <row r="19" spans="1:2" x14ac:dyDescent="0.3">
      <c r="A19" s="18">
        <v>1974</v>
      </c>
      <c r="B19" s="2">
        <v>24.33</v>
      </c>
    </row>
    <row r="20" spans="1:2" x14ac:dyDescent="0.3">
      <c r="A20" s="18">
        <v>1975</v>
      </c>
      <c r="B20" s="2">
        <v>34.4</v>
      </c>
    </row>
    <row r="21" spans="1:2" x14ac:dyDescent="0.3">
      <c r="A21" s="18">
        <v>1976</v>
      </c>
      <c r="B21" s="2">
        <v>29.28</v>
      </c>
    </row>
    <row r="22" spans="1:2" x14ac:dyDescent="0.3">
      <c r="A22" s="18">
        <v>1977</v>
      </c>
      <c r="B22" s="2">
        <v>32.82</v>
      </c>
    </row>
    <row r="23" spans="1:2" x14ac:dyDescent="0.3">
      <c r="A23" s="18">
        <v>1978</v>
      </c>
      <c r="B23" s="2">
        <v>19.690000000000001</v>
      </c>
    </row>
    <row r="24" spans="1:2" x14ac:dyDescent="0.3">
      <c r="A24" s="18">
        <v>1979</v>
      </c>
      <c r="B24" s="2">
        <v>37.340000000000003</v>
      </c>
    </row>
    <row r="25" spans="1:2" x14ac:dyDescent="0.3">
      <c r="A25" s="18">
        <v>1980</v>
      </c>
      <c r="B25" s="2">
        <v>34.159999999999997</v>
      </c>
    </row>
    <row r="26" spans="1:2" x14ac:dyDescent="0.3">
      <c r="A26" s="18">
        <v>1981</v>
      </c>
      <c r="B26" s="2">
        <v>24.49</v>
      </c>
    </row>
    <row r="27" spans="1:2" x14ac:dyDescent="0.3">
      <c r="A27" s="18">
        <v>1982</v>
      </c>
      <c r="B27" s="2">
        <v>38.229999999999997</v>
      </c>
    </row>
    <row r="28" spans="1:2" x14ac:dyDescent="0.3">
      <c r="A28" s="18">
        <v>1983</v>
      </c>
      <c r="B28" s="2">
        <v>61.59</v>
      </c>
    </row>
    <row r="29" spans="1:2" x14ac:dyDescent="0.3">
      <c r="A29" s="18">
        <v>1984</v>
      </c>
      <c r="B29" s="2">
        <v>46.32</v>
      </c>
    </row>
    <row r="30" spans="1:2" x14ac:dyDescent="0.3">
      <c r="A30" s="18">
        <v>1985</v>
      </c>
      <c r="B30" s="2">
        <v>29.29</v>
      </c>
    </row>
    <row r="31" spans="1:2" x14ac:dyDescent="0.3">
      <c r="A31" s="18">
        <v>1986</v>
      </c>
      <c r="B31" s="2">
        <v>27.12</v>
      </c>
    </row>
    <row r="32" spans="1:2" x14ac:dyDescent="0.3">
      <c r="A32" s="18">
        <v>1987</v>
      </c>
      <c r="B32" s="2">
        <v>46.46</v>
      </c>
    </row>
    <row r="33" spans="1:2" x14ac:dyDescent="0.3">
      <c r="A33" s="18">
        <v>1989</v>
      </c>
      <c r="B33" s="2">
        <v>41.61</v>
      </c>
    </row>
    <row r="34" spans="1:2" x14ac:dyDescent="0.3">
      <c r="A34" s="18">
        <v>1990</v>
      </c>
      <c r="B34" s="2">
        <v>49.22</v>
      </c>
    </row>
    <row r="35" spans="1:2" x14ac:dyDescent="0.3">
      <c r="A35" s="18">
        <v>1991</v>
      </c>
      <c r="B35" s="2">
        <v>19.41</v>
      </c>
    </row>
    <row r="36" spans="1:2" x14ac:dyDescent="0.3">
      <c r="A36" s="18">
        <v>1993</v>
      </c>
      <c r="B36" s="2">
        <v>30.67</v>
      </c>
    </row>
    <row r="37" spans="1:2" x14ac:dyDescent="0.3">
      <c r="A37" s="18">
        <v>1994</v>
      </c>
      <c r="B37" s="2">
        <v>49.34</v>
      </c>
    </row>
    <row r="38" spans="1:2" x14ac:dyDescent="0.3">
      <c r="A38" s="18">
        <v>1995</v>
      </c>
      <c r="B38" s="2">
        <v>23.54</v>
      </c>
    </row>
    <row r="39" spans="1:2" x14ac:dyDescent="0.3">
      <c r="A39" s="18">
        <v>1996</v>
      </c>
      <c r="B39" s="2">
        <v>32.08</v>
      </c>
    </row>
    <row r="40" spans="1:2" x14ac:dyDescent="0.3">
      <c r="A40" s="18">
        <v>1997</v>
      </c>
      <c r="B40" s="2">
        <v>44.94</v>
      </c>
    </row>
    <row r="41" spans="1:2" x14ac:dyDescent="0.3">
      <c r="A41" s="18">
        <v>1999</v>
      </c>
      <c r="B41" s="2">
        <v>22.5</v>
      </c>
    </row>
    <row r="42" spans="1:2" x14ac:dyDescent="0.3">
      <c r="A42" s="18">
        <v>2000</v>
      </c>
      <c r="B42" s="2">
        <v>34.85</v>
      </c>
    </row>
    <row r="43" spans="1:2" x14ac:dyDescent="0.3">
      <c r="A43" s="18">
        <v>2001</v>
      </c>
      <c r="B43" s="2">
        <v>42.02</v>
      </c>
    </row>
    <row r="44" spans="1:2" x14ac:dyDescent="0.3">
      <c r="A44" s="18">
        <v>2002</v>
      </c>
      <c r="B44" s="2">
        <v>48.36</v>
      </c>
    </row>
    <row r="45" spans="1:2" x14ac:dyDescent="0.3">
      <c r="A45" s="18">
        <v>2004</v>
      </c>
      <c r="B45" s="2">
        <v>20.76</v>
      </c>
    </row>
    <row r="46" spans="1:2" x14ac:dyDescent="0.3">
      <c r="A46" s="18">
        <v>2005</v>
      </c>
      <c r="B46" s="2">
        <v>40.06</v>
      </c>
    </row>
    <row r="47" spans="1:2" x14ac:dyDescent="0.3">
      <c r="A47" s="18">
        <v>2006</v>
      </c>
      <c r="B47" s="2">
        <v>15.03</v>
      </c>
    </row>
    <row r="48" spans="1:2" x14ac:dyDescent="0.3">
      <c r="A48" s="18">
        <v>2007</v>
      </c>
      <c r="B48" s="2">
        <v>40.28</v>
      </c>
    </row>
    <row r="49" spans="1:2" x14ac:dyDescent="0.3">
      <c r="A49" s="18">
        <v>2008</v>
      </c>
      <c r="B49" s="2">
        <v>25.21</v>
      </c>
    </row>
    <row r="50" spans="1:2" x14ac:dyDescent="0.3">
      <c r="A50" s="18">
        <v>2009</v>
      </c>
      <c r="B50" s="2">
        <v>39.700000000000003</v>
      </c>
    </row>
    <row r="51" spans="1:2" x14ac:dyDescent="0.3">
      <c r="A51" s="18">
        <v>2010</v>
      </c>
      <c r="B51" s="2">
        <v>38.28</v>
      </c>
    </row>
    <row r="52" spans="1:2" x14ac:dyDescent="0.3">
      <c r="A52" s="18">
        <v>2011</v>
      </c>
      <c r="B52" s="2">
        <v>37.729999999999997</v>
      </c>
    </row>
    <row r="53" spans="1:2" x14ac:dyDescent="0.3">
      <c r="A53" s="18">
        <v>2012</v>
      </c>
      <c r="B53" s="2">
        <v>16.149999999999999</v>
      </c>
    </row>
    <row r="54" spans="1:2" x14ac:dyDescent="0.3">
      <c r="A54" s="18">
        <v>2013</v>
      </c>
      <c r="B54" s="2">
        <v>31.86</v>
      </c>
    </row>
    <row r="55" spans="1:2" x14ac:dyDescent="0.3">
      <c r="A55" s="18">
        <v>2014</v>
      </c>
      <c r="B55" s="2">
        <v>47.43</v>
      </c>
    </row>
    <row r="56" spans="1:2" x14ac:dyDescent="0.3">
      <c r="A56" s="18">
        <v>2015</v>
      </c>
      <c r="B56" s="2">
        <v>53.35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5"/>
  <sheetViews>
    <sheetView zoomScaleNormal="100" workbookViewId="0">
      <selection activeCell="H8" sqref="H8"/>
    </sheetView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34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55</v>
      </c>
      <c r="D13" s="7">
        <v>0</v>
      </c>
      <c r="E13" s="7">
        <v>55</v>
      </c>
      <c r="F13" s="8">
        <v>8</v>
      </c>
      <c r="G13" s="8">
        <v>61.59</v>
      </c>
      <c r="H13" s="8">
        <v>33.610545454545452</v>
      </c>
      <c r="I13" s="8">
        <v>11.819456247783398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0.15286195286195287</v>
      </c>
    </row>
    <row r="19" spans="2:10" x14ac:dyDescent="0.3">
      <c r="B19" s="3" t="s">
        <v>20</v>
      </c>
      <c r="C19" s="12">
        <v>227</v>
      </c>
    </row>
    <row r="20" spans="2:10" x14ac:dyDescent="0.3">
      <c r="B20" s="3" t="s">
        <v>21</v>
      </c>
      <c r="C20" s="12">
        <v>18975</v>
      </c>
    </row>
    <row r="21" spans="2:10" x14ac:dyDescent="0.3">
      <c r="B21" s="3" t="s">
        <v>22</v>
      </c>
      <c r="C21" s="12">
        <v>0.10086883098141493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</row>
    <row r="35" spans="2:5" x14ac:dyDescent="0.3">
      <c r="B35" s="14" t="s">
        <v>31</v>
      </c>
      <c r="D35" s="15">
        <v>0.17666666666666681</v>
      </c>
    </row>
    <row r="36" spans="2:5" x14ac:dyDescent="0.3">
      <c r="B36" s="14" t="s">
        <v>32</v>
      </c>
      <c r="D36" s="16">
        <v>0.12358225108225103</v>
      </c>
      <c r="E36" s="17">
        <v>0.23406250000000023</v>
      </c>
    </row>
    <row r="55" spans="7:7" x14ac:dyDescent="0.3">
      <c r="G55" t="s">
        <v>33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0198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2016-10-15T03:22:58Z</dcterms:created>
  <dcterms:modified xsi:type="dcterms:W3CDTF">2018-05-31T21:27:42Z</dcterms:modified>
</cp:coreProperties>
</file>