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347\DADOS\"/>
    </mc:Choice>
  </mc:AlternateContent>
  <xr:revisionPtr revIDLastSave="0" documentId="13_ncr:1_{2D3C4F35-A983-4C99-8B05-D09BAEB60C0A}" xr6:coauthVersionLast="32" xr6:coauthVersionMax="32" xr10:uidLastSave="{00000000-0000-0000-0000-000000000000}"/>
  <bookViews>
    <workbookView xWindow="360" yWindow="156" windowWidth="10512" windowHeight="9540" xr2:uid="{00000000-000D-0000-FFFF-FFFF00000000}"/>
  </bookViews>
  <sheets>
    <sheet name="Plan1" sheetId="1" r:id="rId1"/>
    <sheet name="Mann-Kendall trend tests_HID" sheetId="3" state="hidden" r:id="rId2"/>
    <sheet name="Mann-Kendall trend tests1_HID" sheetId="5" state="hidden" r:id="rId3"/>
    <sheet name="Mann-Kendall trend tests2_HID" sheetId="7" state="hidden" r:id="rId4"/>
    <sheet name="Mann-Kendall trend tests3_HID" sheetId="9" state="hidden" r:id="rId5"/>
    <sheet name="Mann-Kendall trend tests4_HID" sheetId="11" state="hidden" r:id="rId6"/>
    <sheet name="Mann-Kendall trend tests4" sheetId="10" r:id="rId7"/>
  </sheets>
  <externalReferences>
    <externalReference r:id="rId8"/>
  </externalReferences>
  <calcPr calcId="179017" concurrentCalc="0"/>
</workbook>
</file>

<file path=xl/calcChain.xml><?xml version="1.0" encoding="utf-8"?>
<calcChain xmlns="http://schemas.openxmlformats.org/spreadsheetml/2006/main">
  <c r="E2" i="1" l="1"/>
  <c r="F2" i="1"/>
  <c r="G2" i="1"/>
  <c r="H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</calcChain>
</file>

<file path=xl/sharedStrings.xml><?xml version="1.0" encoding="utf-8"?>
<sst xmlns="http://schemas.openxmlformats.org/spreadsheetml/2006/main" count="50" uniqueCount="40">
  <si>
    <t xml:space="preserve"> Cod</t>
  </si>
  <si>
    <t xml:space="preserve"> Year</t>
  </si>
  <si>
    <t xml:space="preserve"> Maximum streamflow</t>
  </si>
  <si>
    <t>Confidence interval (%): 5</t>
  </si>
  <si>
    <t>Confidence interval (%)(Sen's slope): 5</t>
  </si>
  <si>
    <t>Run again: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</si>
  <si>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</si>
  <si>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</si>
  <si>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</si>
  <si>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</si>
  <si>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</si>
  <si>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</si>
  <si>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</si>
  <si>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</si>
  <si>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</si>
  <si>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Average streamflow</t>
  </si>
  <si>
    <t>Mann-Kendall trend test / Two-tailed test (Average streamflow):</t>
  </si>
  <si>
    <t>Kendall's tau</t>
  </si>
  <si>
    <t>S</t>
  </si>
  <si>
    <t>Var(S)</t>
  </si>
  <si>
    <t>p-value (Two-tailed)</t>
  </si>
  <si>
    <t>alpha</t>
  </si>
  <si>
    <t>Test interpretation:</t>
  </si>
  <si>
    <t>H0: There is no trend in the series</t>
  </si>
  <si>
    <t>Ha: There is a trend in the series</t>
  </si>
  <si>
    <t>Sen's slope:</t>
  </si>
  <si>
    <t>Confidence interval:</t>
  </si>
  <si>
    <t xml:space="preserve"> </t>
  </si>
  <si>
    <t>The p-value is computed using an exact method.</t>
  </si>
  <si>
    <t>Time series: Workbook = 86510000_MK.xlsx / Sheet = Plan1 / Range = Plan1!$E$1:$E$43 / 42 rows and 1 column</t>
  </si>
  <si>
    <t>Date data: Workbook = 86510000_MK.xlsx / Sheet = Plan1 / Range = Plan1!$B$1:$B$43 / 42 rows and 1 column</t>
  </si>
  <si>
    <t>As the computed p-value is greater than the significance level alpha=0.05, one cannot reject the null hypothesis H0.</t>
  </si>
  <si>
    <t>The risk to reject the null hypothesis H0 while it is true is 7.55%.</t>
  </si>
  <si>
    <r>
      <t>XLSTAT 2016.06.36438  - Mann-Kendall trend tests - Start time: 2016-10-29 at 7:51:49 PM / End time: 2016-10-29 at 7:51:49 PM</t>
    </r>
    <r>
      <rPr>
        <sz val="11"/>
        <color rgb="FFFFFFFF"/>
        <rFont val="Calibri"/>
        <family val="2"/>
        <scheme val="minor"/>
      </rPr>
      <t xml:space="preserve"> / Microsoft Excel 14.06024</t>
    </r>
  </si>
  <si>
    <t>DATE_ACCESS</t>
  </si>
  <si>
    <t>Julian_day</t>
  </si>
  <si>
    <t>leap_years</t>
  </si>
  <si>
    <t>Teta_i</t>
  </si>
  <si>
    <t>Cos_Teta</t>
  </si>
  <si>
    <t>Sen_Teta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</si>
</sst>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] &quot;0.000&quot;,&quot;;&quot;] &quot;\-0.000&quot; ,&quot;"/>
    <numFmt numFmtId="166" formatCode="0.000&quot; [&quot;;\-0.000&quot; [&quot;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CA"/>
              <a:t>Year / Average streamflow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streamflow</c:v>
          </c:tx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xVal>
            <c:numRef>
              <c:f>'Mann-Kendall trend tests4_HID'!$A$2:$A$43</c:f>
              <c:numCache>
                <c:formatCode>General</c:formatCode>
                <c:ptCount val="42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1987</c:v>
                </c:pt>
                <c:pt idx="21">
                  <c:v>1988</c:v>
                </c:pt>
                <c:pt idx="22">
                  <c:v>1991</c:v>
                </c:pt>
                <c:pt idx="23">
                  <c:v>1992</c:v>
                </c:pt>
                <c:pt idx="24">
                  <c:v>1993</c:v>
                </c:pt>
                <c:pt idx="25">
                  <c:v>1994</c:v>
                </c:pt>
                <c:pt idx="26">
                  <c:v>1995</c:v>
                </c:pt>
                <c:pt idx="27">
                  <c:v>1998</c:v>
                </c:pt>
                <c:pt idx="28">
                  <c:v>2000</c:v>
                </c:pt>
                <c:pt idx="29">
                  <c:v>2001</c:v>
                </c:pt>
                <c:pt idx="30">
                  <c:v>2002</c:v>
                </c:pt>
                <c:pt idx="31">
                  <c:v>2003</c:v>
                </c:pt>
                <c:pt idx="32">
                  <c:v>2004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</c:numCache>
            </c:numRef>
          </c:xVal>
          <c:yVal>
            <c:numRef>
              <c:f>'Mann-Kendall trend tests4_HID'!$B$2:$B$43</c:f>
              <c:numCache>
                <c:formatCode>0</c:formatCode>
                <c:ptCount val="42"/>
                <c:pt idx="0">
                  <c:v>411.45</c:v>
                </c:pt>
                <c:pt idx="1">
                  <c:v>580.48</c:v>
                </c:pt>
                <c:pt idx="2">
                  <c:v>400.13</c:v>
                </c:pt>
                <c:pt idx="3">
                  <c:v>150.46</c:v>
                </c:pt>
                <c:pt idx="4">
                  <c:v>218.08</c:v>
                </c:pt>
                <c:pt idx="5">
                  <c:v>301.04000000000002</c:v>
                </c:pt>
                <c:pt idx="6">
                  <c:v>383.9</c:v>
                </c:pt>
                <c:pt idx="7">
                  <c:v>592.44000000000005</c:v>
                </c:pt>
                <c:pt idx="8">
                  <c:v>470.78</c:v>
                </c:pt>
                <c:pt idx="9">
                  <c:v>251.11</c:v>
                </c:pt>
                <c:pt idx="10">
                  <c:v>347.5</c:v>
                </c:pt>
                <c:pt idx="11">
                  <c:v>386.37</c:v>
                </c:pt>
                <c:pt idx="12">
                  <c:v>431.75</c:v>
                </c:pt>
                <c:pt idx="13">
                  <c:v>215.59</c:v>
                </c:pt>
                <c:pt idx="14">
                  <c:v>335.91</c:v>
                </c:pt>
                <c:pt idx="15">
                  <c:v>380.97</c:v>
                </c:pt>
                <c:pt idx="16">
                  <c:v>261.54000000000002</c:v>
                </c:pt>
                <c:pt idx="17">
                  <c:v>375.17</c:v>
                </c:pt>
                <c:pt idx="18">
                  <c:v>709</c:v>
                </c:pt>
                <c:pt idx="19">
                  <c:v>616.63</c:v>
                </c:pt>
                <c:pt idx="20">
                  <c:v>534.64</c:v>
                </c:pt>
                <c:pt idx="21">
                  <c:v>379.75</c:v>
                </c:pt>
                <c:pt idx="22">
                  <c:v>195.05</c:v>
                </c:pt>
                <c:pt idx="23">
                  <c:v>485.22</c:v>
                </c:pt>
                <c:pt idx="24">
                  <c:v>405.27</c:v>
                </c:pt>
                <c:pt idx="25">
                  <c:v>518.21</c:v>
                </c:pt>
                <c:pt idx="26">
                  <c:v>294.5</c:v>
                </c:pt>
                <c:pt idx="27">
                  <c:v>587.4</c:v>
                </c:pt>
                <c:pt idx="28">
                  <c:v>417.23</c:v>
                </c:pt>
                <c:pt idx="29">
                  <c:v>556.41999999999996</c:v>
                </c:pt>
                <c:pt idx="30">
                  <c:v>651.25</c:v>
                </c:pt>
                <c:pt idx="31">
                  <c:v>401.19</c:v>
                </c:pt>
                <c:pt idx="32">
                  <c:v>276.33</c:v>
                </c:pt>
                <c:pt idx="33">
                  <c:v>214.7</c:v>
                </c:pt>
                <c:pt idx="34">
                  <c:v>557.27</c:v>
                </c:pt>
                <c:pt idx="35">
                  <c:v>390.39</c:v>
                </c:pt>
                <c:pt idx="36">
                  <c:v>533.69000000000005</c:v>
                </c:pt>
                <c:pt idx="37">
                  <c:v>629.91999999999996</c:v>
                </c:pt>
                <c:pt idx="38">
                  <c:v>239.93</c:v>
                </c:pt>
                <c:pt idx="39">
                  <c:v>427.91</c:v>
                </c:pt>
                <c:pt idx="40">
                  <c:v>537.79</c:v>
                </c:pt>
                <c:pt idx="41">
                  <c:v>651.94000000000005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89-4A28-8345-EF44ED8DA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948608"/>
        <c:axId val="246950528"/>
      </c:scatterChart>
      <c:valAx>
        <c:axId val="246948608"/>
        <c:scaling>
          <c:orientation val="minMax"/>
          <c:max val="2020"/>
          <c:min val="196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246950528"/>
        <c:crosses val="autoZero"/>
        <c:crossBetween val="midCat"/>
      </c:valAx>
      <c:valAx>
        <c:axId val="246950528"/>
        <c:scaling>
          <c:orientation val="minMax"/>
          <c:max val="800"/>
          <c:min val="10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Average streamflow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246948608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709038" hidden="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0699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CA" sz="1100"/>
            <a:t>RunProcMKT
Form130.txt
Frame_Buttons,Frame,
Help,CommandButton,False
OK,CommandButton,False
Cancel,CommandButton,False
FrameOutput,Frame,
OptionButton_R,OptionButton,False
OptionButton_S,OptionButton,True
OptionButton_W,OptionButton,False
RefEdit_R,RefEdit0,
ClearSelections,CommandButton,False
ResetAll,CommandButton,False
Frame13,Frame,
RefEditT,RefEdit0,Plan1!$E$1:$E$43
Label_T,Label,
CheckBoxVarLabels,CheckBox,True
MultiPage1,MultiPage,0
Frame_Missing,Frame,
OptionButtonMVRemove,OptionButton,False
OptionButtonMVRefuse,OptionButton,True
Frame17,Frame,
OptionButtonMVReplace,OptionButton,False
FrameCompCharts2,Frame,
CheckBox_Desc,CheckBox,True
OptionButtonMVIgnore,OptionButton,False
TextBoxPeriod,TextBox,12
LabelPeriod,Label,
CheckBoxMKT,CheckBox,True
CheckBoxSMK,CheckBox,False
FrameHyp,Frame,
LabelHyp,Label,
ComboBoxHyp,ComboBox,0
FrameAll,Frame,
Frame_ALLOptions,Frame,
TextBox_conf,TextBox,5
Label_conf,Label,
CheckBoxExact,CheckBox,True
CheckBoxCorrect,CheckBox,True
CheckBoxDep,CheckBox,False
FrameAR,Frame,
CheckBoxAR1,CheckBox,False
CheckBoxAR2,CheckBox,False
LabelCorrect,Label,
Frame18,Frame,
TextBoxSig,TextBox,10
LabelSig,Label,
FrameCode,Frame,
CommandButtonCode,CommandButton,False
CommandButtonLoadConf,CommandButton,False
CommandButtonSaveConf,CommandButton,False
CommandButtonHidden,CommandButton,False
CB1,CommandButton,False
RefEditDate,RefEdit0,Plan1!$B$1:$B$43
CheckBoxDate,CheckBox,True
CheckBoxCharts,CheckBox,True
CheckBoxSen,CheckBox,True
Frame19,Frame,
Label_conf2,Label,
TextBox_conf2,TextBox,5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83820</xdr:colOff>
          <xdr:row>5</xdr:row>
          <xdr:rowOff>0</xdr:rowOff>
        </xdr:from>
        <xdr:to>
          <xdr:col>2</xdr:col>
          <xdr:colOff>594360</xdr:colOff>
          <xdr:row>6</xdr:row>
          <xdr:rowOff>0</xdr:rowOff>
        </xdr:to>
        <xdr:sp macro="" textlink="">
          <xdr:nvSpPr>
            <xdr:cNvPr id="5121" name="BT709038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6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36</xdr:row>
      <xdr:rowOff>0</xdr:rowOff>
    </xdr:from>
    <xdr:to>
      <xdr:col>7</xdr:col>
      <xdr:colOff>0</xdr:colOff>
      <xdr:row>53</xdr:row>
      <xdr:rowOff>0</xdr:rowOff>
    </xdr:to>
    <xdr:graphicFrame macro="">
      <xdr:nvGraphicFramePr>
        <xdr:cNvPr id="3" name="Chart 2-XLSTAT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RelaunchCal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D46" workbookViewId="0">
      <selection activeCell="G48" sqref="G48:M61"/>
    </sheetView>
  </sheetViews>
  <sheetFormatPr defaultRowHeight="14.4" x14ac:dyDescent="0.3"/>
  <cols>
    <col min="1" max="1" width="4.88671875" bestFit="1" customWidth="1"/>
    <col min="2" max="2" width="5.33203125" bestFit="1" customWidth="1"/>
    <col min="3" max="3" width="12.6640625" customWidth="1"/>
    <col min="4" max="4" width="21.109375" bestFit="1" customWidth="1"/>
  </cols>
  <sheetData>
    <row r="1" spans="1:9" x14ac:dyDescent="0.3">
      <c r="A1" t="s">
        <v>0</v>
      </c>
      <c r="B1" t="s">
        <v>1</v>
      </c>
      <c r="C1" t="s">
        <v>34</v>
      </c>
      <c r="D1" t="s">
        <v>2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3">
      <c r="A2">
        <v>414</v>
      </c>
      <c r="B2">
        <v>1965</v>
      </c>
      <c r="C2" s="19">
        <v>23973</v>
      </c>
      <c r="D2">
        <v>7718.6</v>
      </c>
      <c r="E2" s="18">
        <f>C2-DATE(YEAR(C2),1,0)</f>
        <v>231</v>
      </c>
      <c r="F2">
        <f>DATE(YEAR(C2)+1,1,1)-DATE(YEAR(C2),1,1)</f>
        <v>365</v>
      </c>
      <c r="G2">
        <f>E2*(2*PI()/F2)</f>
        <v>3.9764816601602311</v>
      </c>
      <c r="H2">
        <f>COS(G2)</f>
        <v>-0.67125995756753187</v>
      </c>
      <c r="I2">
        <f>SIN(G2)</f>
        <v>-0.74122201084859551</v>
      </c>
    </row>
    <row r="3" spans="1:9" x14ac:dyDescent="0.3">
      <c r="A3">
        <v>426</v>
      </c>
      <c r="B3">
        <v>1966</v>
      </c>
      <c r="C3" s="19">
        <v>24324</v>
      </c>
      <c r="D3">
        <v>4431.5</v>
      </c>
      <c r="E3" s="18">
        <f t="shared" ref="E3:E43" si="0">C3-DATE(YEAR(C3),1,0)</f>
        <v>217</v>
      </c>
      <c r="F3">
        <f t="shared" ref="F3:F43" si="1">DATE(YEAR(C3)+1,1,1)-DATE(YEAR(C3),1,1)</f>
        <v>365</v>
      </c>
      <c r="G3">
        <f t="shared" ref="G3:G43" si="2">E3*(2*PI()/F3)</f>
        <v>3.7354827716656716</v>
      </c>
      <c r="H3">
        <f t="shared" ref="H3:H43" si="3">COS(G3)</f>
        <v>-0.82877008717450396</v>
      </c>
      <c r="I3">
        <f t="shared" ref="I3:I43" si="4">SIN(G3)</f>
        <v>-0.55958926241017626</v>
      </c>
    </row>
    <row r="4" spans="1:9" x14ac:dyDescent="0.3">
      <c r="A4">
        <v>438</v>
      </c>
      <c r="B4">
        <v>1967</v>
      </c>
      <c r="C4" s="19">
        <v>24735</v>
      </c>
      <c r="D4">
        <v>6482</v>
      </c>
      <c r="E4" s="18">
        <f t="shared" si="0"/>
        <v>263</v>
      </c>
      <c r="F4">
        <f t="shared" si="1"/>
        <v>365</v>
      </c>
      <c r="G4">
        <f t="shared" si="2"/>
        <v>4.5273362624335096</v>
      </c>
      <c r="H4">
        <f t="shared" si="3"/>
        <v>-0.18399835165768075</v>
      </c>
      <c r="I4">
        <f t="shared" si="4"/>
        <v>-0.98292655197998213</v>
      </c>
    </row>
    <row r="5" spans="1:9" x14ac:dyDescent="0.3">
      <c r="A5">
        <v>450</v>
      </c>
      <c r="B5">
        <v>1968</v>
      </c>
      <c r="C5" s="19">
        <v>25149</v>
      </c>
      <c r="D5">
        <v>2188.3000000000002</v>
      </c>
      <c r="E5" s="18">
        <f t="shared" si="0"/>
        <v>312</v>
      </c>
      <c r="F5">
        <f t="shared" si="1"/>
        <v>366</v>
      </c>
      <c r="G5">
        <f t="shared" si="2"/>
        <v>5.3561579667760411</v>
      </c>
      <c r="H5">
        <f t="shared" si="3"/>
        <v>0.60021428054836834</v>
      </c>
      <c r="I5">
        <f t="shared" si="4"/>
        <v>-0.79983924473971935</v>
      </c>
    </row>
    <row r="6" spans="1:9" x14ac:dyDescent="0.3">
      <c r="A6">
        <v>462</v>
      </c>
      <c r="B6">
        <v>1969</v>
      </c>
      <c r="C6" s="19">
        <v>25454</v>
      </c>
      <c r="D6">
        <v>2532.8000000000002</v>
      </c>
      <c r="E6" s="18">
        <f t="shared" si="0"/>
        <v>251</v>
      </c>
      <c r="F6">
        <f t="shared" si="1"/>
        <v>365</v>
      </c>
      <c r="G6">
        <f t="shared" si="2"/>
        <v>4.3207657865810303</v>
      </c>
      <c r="H6">
        <f t="shared" si="3"/>
        <v>-0.38168922026665941</v>
      </c>
      <c r="I6">
        <f t="shared" si="4"/>
        <v>-0.92429072219309305</v>
      </c>
    </row>
    <row r="7" spans="1:9" x14ac:dyDescent="0.3">
      <c r="A7">
        <v>474</v>
      </c>
      <c r="B7">
        <v>1970</v>
      </c>
      <c r="C7" s="19">
        <v>25757</v>
      </c>
      <c r="D7">
        <v>3168</v>
      </c>
      <c r="E7" s="18">
        <f t="shared" si="0"/>
        <v>189</v>
      </c>
      <c r="F7">
        <f t="shared" si="1"/>
        <v>365</v>
      </c>
      <c r="G7">
        <f t="shared" si="2"/>
        <v>3.2534849946765525</v>
      </c>
      <c r="H7">
        <f t="shared" si="3"/>
        <v>-0.99374658043617814</v>
      </c>
      <c r="I7">
        <f t="shared" si="4"/>
        <v>-0.11165900712169399</v>
      </c>
    </row>
    <row r="8" spans="1:9" x14ac:dyDescent="0.3">
      <c r="A8">
        <v>486</v>
      </c>
      <c r="B8">
        <v>1971</v>
      </c>
      <c r="C8" s="19">
        <v>26114</v>
      </c>
      <c r="D8">
        <v>3964</v>
      </c>
      <c r="E8" s="18">
        <f t="shared" si="0"/>
        <v>181</v>
      </c>
      <c r="F8">
        <f t="shared" si="1"/>
        <v>365</v>
      </c>
      <c r="G8">
        <f t="shared" si="2"/>
        <v>3.1157713441082331</v>
      </c>
      <c r="H8">
        <f t="shared" si="3"/>
        <v>-0.99966664851051124</v>
      </c>
      <c r="I8">
        <f t="shared" si="4"/>
        <v>2.5818440227133081E-2</v>
      </c>
    </row>
    <row r="9" spans="1:9" x14ac:dyDescent="0.3">
      <c r="A9">
        <v>498</v>
      </c>
      <c r="B9">
        <v>1972</v>
      </c>
      <c r="C9" s="19">
        <v>26539</v>
      </c>
      <c r="D9">
        <v>5978.5</v>
      </c>
      <c r="E9" s="18">
        <f t="shared" si="0"/>
        <v>241</v>
      </c>
      <c r="F9">
        <f t="shared" si="1"/>
        <v>366</v>
      </c>
      <c r="G9">
        <f t="shared" si="2"/>
        <v>4.1372886858750828</v>
      </c>
      <c r="H9">
        <f t="shared" si="3"/>
        <v>-0.54391895432872484</v>
      </c>
      <c r="I9">
        <f t="shared" si="4"/>
        <v>-0.83913775455639383</v>
      </c>
    </row>
    <row r="10" spans="1:9" x14ac:dyDescent="0.3">
      <c r="A10">
        <v>510</v>
      </c>
      <c r="B10">
        <v>1973</v>
      </c>
      <c r="C10" s="19">
        <v>26926</v>
      </c>
      <c r="D10">
        <v>4848</v>
      </c>
      <c r="E10" s="18">
        <f t="shared" si="0"/>
        <v>262</v>
      </c>
      <c r="F10">
        <f t="shared" si="1"/>
        <v>365</v>
      </c>
      <c r="G10">
        <f t="shared" si="2"/>
        <v>4.5101220561124702</v>
      </c>
      <c r="H10">
        <f t="shared" si="3"/>
        <v>-0.20089055513063528</v>
      </c>
      <c r="I10">
        <f t="shared" si="4"/>
        <v>-0.97961369164549006</v>
      </c>
    </row>
    <row r="11" spans="1:9" x14ac:dyDescent="0.3">
      <c r="A11">
        <v>522</v>
      </c>
      <c r="B11">
        <v>1974</v>
      </c>
      <c r="C11" s="19">
        <v>27190</v>
      </c>
      <c r="D11">
        <v>3088.8</v>
      </c>
      <c r="E11" s="18">
        <f t="shared" si="0"/>
        <v>161</v>
      </c>
      <c r="F11">
        <f t="shared" si="1"/>
        <v>365</v>
      </c>
      <c r="G11">
        <f t="shared" si="2"/>
        <v>2.7714872176874339</v>
      </c>
      <c r="H11">
        <f t="shared" si="3"/>
        <v>-0.9322892131745133</v>
      </c>
      <c r="I11">
        <f t="shared" si="4"/>
        <v>0.36171373072976765</v>
      </c>
    </row>
    <row r="12" spans="1:9" x14ac:dyDescent="0.3">
      <c r="A12">
        <v>534</v>
      </c>
      <c r="B12">
        <v>1975</v>
      </c>
      <c r="C12" s="19">
        <v>27648</v>
      </c>
      <c r="D12">
        <v>4347</v>
      </c>
      <c r="E12" s="18">
        <f t="shared" si="0"/>
        <v>254</v>
      </c>
      <c r="F12">
        <f t="shared" si="1"/>
        <v>365</v>
      </c>
      <c r="G12">
        <f t="shared" si="2"/>
        <v>4.3724084055441503</v>
      </c>
      <c r="H12">
        <f t="shared" si="3"/>
        <v>-0.33346877891818705</v>
      </c>
      <c r="I12">
        <f t="shared" si="4"/>
        <v>-0.94276114339042061</v>
      </c>
    </row>
    <row r="13" spans="1:9" x14ac:dyDescent="0.3">
      <c r="A13">
        <v>546</v>
      </c>
      <c r="B13">
        <v>1976</v>
      </c>
      <c r="C13" s="19">
        <v>27981</v>
      </c>
      <c r="D13">
        <v>5396</v>
      </c>
      <c r="E13" s="18">
        <f t="shared" si="0"/>
        <v>222</v>
      </c>
      <c r="F13">
        <f t="shared" si="1"/>
        <v>366</v>
      </c>
      <c r="G13">
        <f t="shared" si="2"/>
        <v>3.8111123994367984</v>
      </c>
      <c r="H13">
        <f t="shared" si="3"/>
        <v>-0.78411980657671043</v>
      </c>
      <c r="I13">
        <f t="shared" si="4"/>
        <v>-0.62060948182742282</v>
      </c>
    </row>
    <row r="14" spans="1:9" x14ac:dyDescent="0.3">
      <c r="A14">
        <v>558</v>
      </c>
      <c r="B14">
        <v>1977</v>
      </c>
      <c r="C14" s="19">
        <v>28355</v>
      </c>
      <c r="D14">
        <v>5965</v>
      </c>
      <c r="E14" s="18">
        <f t="shared" si="0"/>
        <v>230</v>
      </c>
      <c r="F14">
        <f t="shared" si="1"/>
        <v>365</v>
      </c>
      <c r="G14">
        <f t="shared" si="2"/>
        <v>3.9592674538391912</v>
      </c>
      <c r="H14">
        <f t="shared" si="3"/>
        <v>-0.68391942162461072</v>
      </c>
      <c r="I14">
        <f t="shared" si="4"/>
        <v>-0.72955755408648737</v>
      </c>
    </row>
    <row r="15" spans="1:9" x14ac:dyDescent="0.3">
      <c r="A15">
        <v>570</v>
      </c>
      <c r="B15">
        <v>1978</v>
      </c>
      <c r="C15" s="19">
        <v>28693</v>
      </c>
      <c r="D15">
        <v>3322</v>
      </c>
      <c r="E15" s="18">
        <f t="shared" si="0"/>
        <v>203</v>
      </c>
      <c r="F15">
        <f t="shared" si="1"/>
        <v>365</v>
      </c>
      <c r="G15">
        <f t="shared" si="2"/>
        <v>3.494483883171112</v>
      </c>
      <c r="H15">
        <f t="shared" si="3"/>
        <v>-0.93837739174086432</v>
      </c>
      <c r="I15">
        <f t="shared" si="4"/>
        <v>-0.34561231267073284</v>
      </c>
    </row>
    <row r="16" spans="1:9" x14ac:dyDescent="0.3">
      <c r="A16">
        <v>582</v>
      </c>
      <c r="B16">
        <v>1979</v>
      </c>
      <c r="C16" s="19">
        <v>29168</v>
      </c>
      <c r="D16">
        <v>3910.2</v>
      </c>
      <c r="E16" s="18">
        <f t="shared" si="0"/>
        <v>313</v>
      </c>
      <c r="F16">
        <f t="shared" si="1"/>
        <v>365</v>
      </c>
      <c r="G16">
        <f t="shared" si="2"/>
        <v>5.3880465784855076</v>
      </c>
      <c r="H16">
        <f t="shared" si="3"/>
        <v>0.62541057298524572</v>
      </c>
      <c r="I16">
        <f t="shared" si="4"/>
        <v>-0.78029585107077604</v>
      </c>
    </row>
    <row r="17" spans="1:9" x14ac:dyDescent="0.3">
      <c r="A17">
        <v>594</v>
      </c>
      <c r="B17">
        <v>1980</v>
      </c>
      <c r="C17" s="19">
        <v>29456</v>
      </c>
      <c r="D17">
        <v>5680.5</v>
      </c>
      <c r="E17" s="18">
        <f t="shared" si="0"/>
        <v>236</v>
      </c>
      <c r="F17">
        <f t="shared" si="1"/>
        <v>366</v>
      </c>
      <c r="G17">
        <f t="shared" si="2"/>
        <v>4.0514528210229024</v>
      </c>
      <c r="H17">
        <f t="shared" si="3"/>
        <v>-0.61385614182261217</v>
      </c>
      <c r="I17">
        <f t="shared" si="4"/>
        <v>-0.78941791032801945</v>
      </c>
    </row>
    <row r="18" spans="1:9" x14ac:dyDescent="0.3">
      <c r="A18">
        <v>606</v>
      </c>
      <c r="B18">
        <v>1981</v>
      </c>
      <c r="C18" s="19">
        <v>29853</v>
      </c>
      <c r="D18">
        <v>3653</v>
      </c>
      <c r="E18" s="18">
        <f t="shared" si="0"/>
        <v>267</v>
      </c>
      <c r="F18">
        <f t="shared" si="1"/>
        <v>365</v>
      </c>
      <c r="G18">
        <f t="shared" si="2"/>
        <v>4.59619308771767</v>
      </c>
      <c r="H18">
        <f t="shared" si="3"/>
        <v>-0.11593459959550066</v>
      </c>
      <c r="I18">
        <f t="shared" si="4"/>
        <v>-0.99325684926741431</v>
      </c>
    </row>
    <row r="19" spans="1:9" x14ac:dyDescent="0.3">
      <c r="A19">
        <v>618</v>
      </c>
      <c r="B19">
        <v>1982</v>
      </c>
      <c r="C19" s="19">
        <v>30130</v>
      </c>
      <c r="D19">
        <v>6255</v>
      </c>
      <c r="E19" s="18">
        <f t="shared" si="0"/>
        <v>179</v>
      </c>
      <c r="F19">
        <f t="shared" si="1"/>
        <v>365</v>
      </c>
      <c r="G19">
        <f t="shared" si="2"/>
        <v>3.0813429314661529</v>
      </c>
      <c r="H19">
        <f t="shared" si="3"/>
        <v>-0.99818553447185865</v>
      </c>
      <c r="I19">
        <f t="shared" si="4"/>
        <v>6.0213277365793468E-2</v>
      </c>
    </row>
    <row r="20" spans="1:9" x14ac:dyDescent="0.3">
      <c r="A20">
        <v>630</v>
      </c>
      <c r="B20">
        <v>1983</v>
      </c>
      <c r="C20" s="19">
        <v>30503</v>
      </c>
      <c r="D20">
        <v>10168</v>
      </c>
      <c r="E20" s="18">
        <f t="shared" si="0"/>
        <v>187</v>
      </c>
      <c r="F20">
        <f t="shared" si="1"/>
        <v>365</v>
      </c>
      <c r="G20">
        <f t="shared" si="2"/>
        <v>3.2190565820344728</v>
      </c>
      <c r="H20">
        <f t="shared" si="3"/>
        <v>-0.99700116992501508</v>
      </c>
      <c r="I20">
        <f t="shared" si="4"/>
        <v>-7.7386479233462771E-2</v>
      </c>
    </row>
    <row r="21" spans="1:9" x14ac:dyDescent="0.3">
      <c r="A21">
        <v>642</v>
      </c>
      <c r="B21">
        <v>1984</v>
      </c>
      <c r="C21" s="19">
        <v>30901</v>
      </c>
      <c r="D21">
        <v>5255.8</v>
      </c>
      <c r="E21" s="18">
        <f t="shared" si="0"/>
        <v>220</v>
      </c>
      <c r="F21">
        <f t="shared" si="1"/>
        <v>366</v>
      </c>
      <c r="G21">
        <f t="shared" si="2"/>
        <v>3.7767780534959261</v>
      </c>
      <c r="H21">
        <f t="shared" si="3"/>
        <v>-0.8049617075821961</v>
      </c>
      <c r="I21">
        <f t="shared" si="4"/>
        <v>-0.59332676437723175</v>
      </c>
    </row>
    <row r="22" spans="1:9" x14ac:dyDescent="0.3">
      <c r="A22">
        <v>673</v>
      </c>
      <c r="B22">
        <v>1987</v>
      </c>
      <c r="C22" s="19">
        <v>31911</v>
      </c>
      <c r="D22">
        <v>5419</v>
      </c>
      <c r="E22" s="18">
        <f t="shared" si="0"/>
        <v>134</v>
      </c>
      <c r="F22">
        <f t="shared" si="1"/>
        <v>365</v>
      </c>
      <c r="G22">
        <f t="shared" si="2"/>
        <v>2.3067036470193547</v>
      </c>
      <c r="H22">
        <f t="shared" si="3"/>
        <v>-0.67125995756753132</v>
      </c>
      <c r="I22">
        <f t="shared" si="4"/>
        <v>0.74122201084859596</v>
      </c>
    </row>
    <row r="23" spans="1:9" x14ac:dyDescent="0.3">
      <c r="A23">
        <v>685</v>
      </c>
      <c r="B23">
        <v>1988</v>
      </c>
      <c r="C23" s="19">
        <v>32400</v>
      </c>
      <c r="D23">
        <v>8224.7999999999993</v>
      </c>
      <c r="E23" s="18">
        <f t="shared" si="0"/>
        <v>258</v>
      </c>
      <c r="F23">
        <f t="shared" si="1"/>
        <v>366</v>
      </c>
      <c r="G23">
        <f t="shared" si="2"/>
        <v>4.429130626372495</v>
      </c>
      <c r="H23">
        <f t="shared" si="3"/>
        <v>-0.27948563485160982</v>
      </c>
      <c r="I23">
        <f t="shared" si="4"/>
        <v>-0.96014987367160165</v>
      </c>
    </row>
    <row r="24" spans="1:9" x14ac:dyDescent="0.3">
      <c r="A24">
        <v>716</v>
      </c>
      <c r="B24">
        <v>1991</v>
      </c>
      <c r="C24" s="19">
        <v>33599</v>
      </c>
      <c r="D24">
        <v>5128</v>
      </c>
      <c r="E24" s="18">
        <f t="shared" si="0"/>
        <v>361</v>
      </c>
      <c r="F24">
        <f t="shared" si="1"/>
        <v>365</v>
      </c>
      <c r="G24">
        <f t="shared" si="2"/>
        <v>6.2143284818954259</v>
      </c>
      <c r="H24">
        <f t="shared" si="3"/>
        <v>0.9976303053065857</v>
      </c>
      <c r="I24">
        <f t="shared" si="4"/>
        <v>-6.880242680232064E-2</v>
      </c>
    </row>
    <row r="25" spans="1:9" x14ac:dyDescent="0.3">
      <c r="A25">
        <v>728</v>
      </c>
      <c r="B25">
        <v>1992</v>
      </c>
      <c r="C25" s="19">
        <v>33752</v>
      </c>
      <c r="D25">
        <v>8190.4</v>
      </c>
      <c r="E25" s="18">
        <f t="shared" si="0"/>
        <v>149</v>
      </c>
      <c r="F25">
        <f t="shared" si="1"/>
        <v>366</v>
      </c>
      <c r="G25">
        <f t="shared" si="2"/>
        <v>2.5579087725949683</v>
      </c>
      <c r="H25">
        <f t="shared" si="3"/>
        <v>-0.83443812371384729</v>
      </c>
      <c r="I25">
        <f t="shared" si="4"/>
        <v>0.55110164007460005</v>
      </c>
    </row>
    <row r="26" spans="1:9" x14ac:dyDescent="0.3">
      <c r="A26">
        <v>740</v>
      </c>
      <c r="B26">
        <v>1993</v>
      </c>
      <c r="C26" s="19">
        <v>34155</v>
      </c>
      <c r="D26">
        <v>5948.9</v>
      </c>
      <c r="E26" s="18">
        <f t="shared" si="0"/>
        <v>186</v>
      </c>
      <c r="F26">
        <f t="shared" si="1"/>
        <v>365</v>
      </c>
      <c r="G26">
        <f t="shared" si="2"/>
        <v>3.2018423757134329</v>
      </c>
      <c r="H26">
        <f t="shared" si="3"/>
        <v>-0.99818553447185865</v>
      </c>
      <c r="I26">
        <f t="shared" si="4"/>
        <v>-6.0213277365792774E-2</v>
      </c>
    </row>
    <row r="27" spans="1:9" x14ac:dyDescent="0.3">
      <c r="A27">
        <v>753</v>
      </c>
      <c r="B27">
        <v>1994</v>
      </c>
      <c r="C27" s="19">
        <v>34517</v>
      </c>
      <c r="D27">
        <v>4263</v>
      </c>
      <c r="E27" s="18">
        <f t="shared" si="0"/>
        <v>183</v>
      </c>
      <c r="F27">
        <f t="shared" si="1"/>
        <v>365</v>
      </c>
      <c r="G27">
        <f t="shared" si="2"/>
        <v>3.1501997567503128</v>
      </c>
      <c r="H27">
        <f t="shared" si="3"/>
        <v>-0.99996295911626554</v>
      </c>
      <c r="I27">
        <f t="shared" si="4"/>
        <v>-8.606996888688009E-3</v>
      </c>
    </row>
    <row r="28" spans="1:9" x14ac:dyDescent="0.3">
      <c r="A28">
        <v>764</v>
      </c>
      <c r="B28">
        <v>1995</v>
      </c>
      <c r="C28" s="19">
        <v>34900</v>
      </c>
      <c r="D28">
        <v>2792</v>
      </c>
      <c r="E28" s="18">
        <f t="shared" si="0"/>
        <v>201</v>
      </c>
      <c r="F28">
        <f t="shared" si="1"/>
        <v>365</v>
      </c>
      <c r="G28">
        <f t="shared" si="2"/>
        <v>3.4600554705290323</v>
      </c>
      <c r="H28">
        <f t="shared" si="3"/>
        <v>-0.94971784279143179</v>
      </c>
      <c r="I28">
        <f t="shared" si="4"/>
        <v>-0.31310704093582625</v>
      </c>
    </row>
    <row r="29" spans="1:9" x14ac:dyDescent="0.3">
      <c r="A29">
        <v>794</v>
      </c>
      <c r="B29">
        <v>1998</v>
      </c>
      <c r="C29" s="19">
        <v>36022</v>
      </c>
      <c r="D29">
        <v>7228.4</v>
      </c>
      <c r="E29" s="18">
        <f t="shared" si="0"/>
        <v>227</v>
      </c>
      <c r="F29">
        <f t="shared" si="1"/>
        <v>365</v>
      </c>
      <c r="G29">
        <f t="shared" si="2"/>
        <v>3.9076248348760712</v>
      </c>
      <c r="H29">
        <f t="shared" si="3"/>
        <v>-0.72066714955386146</v>
      </c>
      <c r="I29">
        <f t="shared" si="4"/>
        <v>-0.69328122688697713</v>
      </c>
    </row>
    <row r="30" spans="1:9" x14ac:dyDescent="0.3">
      <c r="A30">
        <v>818</v>
      </c>
      <c r="B30">
        <v>2000</v>
      </c>
      <c r="C30" s="19">
        <v>36812</v>
      </c>
      <c r="D30">
        <v>9139</v>
      </c>
      <c r="E30" s="18">
        <f t="shared" si="0"/>
        <v>287</v>
      </c>
      <c r="F30">
        <f t="shared" si="1"/>
        <v>366</v>
      </c>
      <c r="G30">
        <f t="shared" si="2"/>
        <v>4.9269786425151398</v>
      </c>
      <c r="H30">
        <f t="shared" si="3"/>
        <v>0.21294651993841537</v>
      </c>
      <c r="I30">
        <f t="shared" si="4"/>
        <v>-0.97706385648335092</v>
      </c>
    </row>
    <row r="31" spans="1:9" x14ac:dyDescent="0.3">
      <c r="A31">
        <v>830</v>
      </c>
      <c r="B31">
        <v>2001</v>
      </c>
      <c r="C31" s="19">
        <v>37165</v>
      </c>
      <c r="D31">
        <v>13500</v>
      </c>
      <c r="E31" s="18">
        <f t="shared" si="0"/>
        <v>274</v>
      </c>
      <c r="F31">
        <f t="shared" si="1"/>
        <v>365</v>
      </c>
      <c r="G31">
        <f t="shared" si="2"/>
        <v>4.7166925319649495</v>
      </c>
      <c r="H31">
        <f t="shared" si="3"/>
        <v>4.3035382962438211E-3</v>
      </c>
      <c r="I31">
        <f t="shared" si="4"/>
        <v>-0.99999073973619013</v>
      </c>
    </row>
    <row r="32" spans="1:9" x14ac:dyDescent="0.3">
      <c r="A32">
        <v>842</v>
      </c>
      <c r="B32">
        <v>2002</v>
      </c>
      <c r="C32" s="19">
        <v>37418</v>
      </c>
      <c r="D32">
        <v>7760.4</v>
      </c>
      <c r="E32" s="18">
        <f t="shared" si="0"/>
        <v>162</v>
      </c>
      <c r="F32">
        <f t="shared" si="1"/>
        <v>365</v>
      </c>
      <c r="G32">
        <f t="shared" si="2"/>
        <v>2.7887014240084738</v>
      </c>
      <c r="H32">
        <f t="shared" si="3"/>
        <v>-0.9383773917408641</v>
      </c>
      <c r="I32">
        <f t="shared" si="4"/>
        <v>0.3456123126707335</v>
      </c>
    </row>
    <row r="33" spans="1:9" x14ac:dyDescent="0.3">
      <c r="A33">
        <v>854</v>
      </c>
      <c r="B33">
        <v>2003</v>
      </c>
      <c r="C33" s="19">
        <v>37673</v>
      </c>
      <c r="D33">
        <v>8328</v>
      </c>
      <c r="E33" s="18">
        <f t="shared" si="0"/>
        <v>52</v>
      </c>
      <c r="F33">
        <f t="shared" si="1"/>
        <v>365</v>
      </c>
      <c r="G33">
        <f t="shared" si="2"/>
        <v>0.89513872869407796</v>
      </c>
      <c r="H33">
        <f t="shared" si="3"/>
        <v>0.62541057298524638</v>
      </c>
      <c r="I33">
        <f t="shared" si="4"/>
        <v>0.78029585107077548</v>
      </c>
    </row>
    <row r="34" spans="1:9" x14ac:dyDescent="0.3">
      <c r="A34">
        <v>866</v>
      </c>
      <c r="B34">
        <v>2004</v>
      </c>
      <c r="C34" s="19">
        <v>38303</v>
      </c>
      <c r="D34">
        <v>2183</v>
      </c>
      <c r="E34" s="18">
        <f t="shared" si="0"/>
        <v>317</v>
      </c>
      <c r="F34">
        <f t="shared" si="1"/>
        <v>366</v>
      </c>
      <c r="G34">
        <f t="shared" si="2"/>
        <v>5.4419938316282206</v>
      </c>
      <c r="H34">
        <f t="shared" si="3"/>
        <v>0.66657512820956277</v>
      </c>
      <c r="I34">
        <f t="shared" si="4"/>
        <v>-0.74543785686830055</v>
      </c>
    </row>
    <row r="35" spans="1:9" x14ac:dyDescent="0.3">
      <c r="A35">
        <v>890</v>
      </c>
      <c r="B35">
        <v>2006</v>
      </c>
      <c r="C35" s="19">
        <v>38925</v>
      </c>
      <c r="D35">
        <v>4801.3999999999996</v>
      </c>
      <c r="E35" s="18">
        <f t="shared" si="0"/>
        <v>208</v>
      </c>
      <c r="F35">
        <f t="shared" si="1"/>
        <v>365</v>
      </c>
      <c r="G35">
        <f t="shared" si="2"/>
        <v>3.5805549147763118</v>
      </c>
      <c r="H35">
        <f t="shared" si="3"/>
        <v>-0.90519318989139763</v>
      </c>
      <c r="I35">
        <f t="shared" si="4"/>
        <v>-0.4250003399695535</v>
      </c>
    </row>
    <row r="36" spans="1:9" x14ac:dyDescent="0.3">
      <c r="A36">
        <v>1</v>
      </c>
      <c r="B36">
        <v>2007</v>
      </c>
      <c r="C36" s="19">
        <v>39349</v>
      </c>
      <c r="D36">
        <v>11176</v>
      </c>
      <c r="E36" s="18">
        <f t="shared" si="0"/>
        <v>267</v>
      </c>
      <c r="F36">
        <f t="shared" si="1"/>
        <v>365</v>
      </c>
      <c r="G36">
        <f t="shared" si="2"/>
        <v>4.59619308771767</v>
      </c>
      <c r="H36">
        <f t="shared" si="3"/>
        <v>-0.11593459959550066</v>
      </c>
      <c r="I36">
        <f t="shared" si="4"/>
        <v>-0.99325684926741431</v>
      </c>
    </row>
    <row r="37" spans="1:9" x14ac:dyDescent="0.3">
      <c r="A37">
        <v>13</v>
      </c>
      <c r="B37">
        <v>2008</v>
      </c>
      <c r="C37" s="19">
        <v>39748</v>
      </c>
      <c r="D37">
        <v>11910</v>
      </c>
      <c r="E37" s="18">
        <f t="shared" si="0"/>
        <v>301</v>
      </c>
      <c r="F37">
        <f t="shared" si="1"/>
        <v>366</v>
      </c>
      <c r="G37">
        <f t="shared" si="2"/>
        <v>5.1673190641012443</v>
      </c>
      <c r="H37">
        <f t="shared" si="3"/>
        <v>0.43939950965914132</v>
      </c>
      <c r="I37">
        <f t="shared" si="4"/>
        <v>-0.89829175155475305</v>
      </c>
    </row>
    <row r="38" spans="1:9" x14ac:dyDescent="0.3">
      <c r="A38">
        <v>36</v>
      </c>
      <c r="B38">
        <v>2010</v>
      </c>
      <c r="C38" s="19">
        <v>40444</v>
      </c>
      <c r="D38">
        <v>6032</v>
      </c>
      <c r="E38" s="18">
        <f t="shared" si="0"/>
        <v>266</v>
      </c>
      <c r="F38">
        <f t="shared" si="1"/>
        <v>365</v>
      </c>
      <c r="G38">
        <f t="shared" si="2"/>
        <v>4.5789788813966297</v>
      </c>
      <c r="H38">
        <f t="shared" si="3"/>
        <v>-0.13301470653419636</v>
      </c>
      <c r="I38">
        <f t="shared" si="4"/>
        <v>-0.99111406399345459</v>
      </c>
    </row>
    <row r="39" spans="1:9" x14ac:dyDescent="0.3">
      <c r="A39">
        <v>49</v>
      </c>
      <c r="B39">
        <v>2011</v>
      </c>
      <c r="C39" s="19">
        <v>40764</v>
      </c>
      <c r="D39">
        <v>10168</v>
      </c>
      <c r="E39" s="18">
        <f t="shared" si="0"/>
        <v>221</v>
      </c>
      <c r="F39">
        <f t="shared" si="1"/>
        <v>365</v>
      </c>
      <c r="G39">
        <f t="shared" si="2"/>
        <v>3.8043395969498315</v>
      </c>
      <c r="H39">
        <f t="shared" si="3"/>
        <v>-0.78830505583052568</v>
      </c>
      <c r="I39">
        <f t="shared" si="4"/>
        <v>-0.61528459996332741</v>
      </c>
    </row>
    <row r="40" spans="1:9" x14ac:dyDescent="0.3">
      <c r="A40">
        <v>61</v>
      </c>
      <c r="B40">
        <v>2012</v>
      </c>
      <c r="C40" s="19">
        <v>41172</v>
      </c>
      <c r="D40">
        <v>3082</v>
      </c>
      <c r="E40" s="18">
        <f t="shared" si="0"/>
        <v>264</v>
      </c>
      <c r="F40">
        <f t="shared" si="1"/>
        <v>366</v>
      </c>
      <c r="G40">
        <f t="shared" si="2"/>
        <v>4.5321336641951113</v>
      </c>
      <c r="H40">
        <f t="shared" si="3"/>
        <v>-0.17928075881073591</v>
      </c>
      <c r="I40">
        <f t="shared" si="4"/>
        <v>-0.98379795157351635</v>
      </c>
    </row>
    <row r="41" spans="1:9" x14ac:dyDescent="0.3">
      <c r="A41">
        <v>72</v>
      </c>
      <c r="B41">
        <v>2013</v>
      </c>
      <c r="C41" s="19">
        <v>41511</v>
      </c>
      <c r="D41">
        <v>8500</v>
      </c>
      <c r="E41" s="18">
        <f t="shared" si="0"/>
        <v>237</v>
      </c>
      <c r="F41">
        <f t="shared" si="1"/>
        <v>365</v>
      </c>
      <c r="G41">
        <f t="shared" si="2"/>
        <v>4.0797668980864712</v>
      </c>
      <c r="H41">
        <f t="shared" si="3"/>
        <v>-0.59126144486357834</v>
      </c>
      <c r="I41">
        <f t="shared" si="4"/>
        <v>-0.80647994632094466</v>
      </c>
    </row>
    <row r="42" spans="1:9" x14ac:dyDescent="0.3">
      <c r="A42">
        <v>84</v>
      </c>
      <c r="B42">
        <v>2014</v>
      </c>
      <c r="C42" s="19">
        <v>41796</v>
      </c>
      <c r="D42">
        <v>5509.4</v>
      </c>
      <c r="E42" s="18">
        <f t="shared" si="0"/>
        <v>157</v>
      </c>
      <c r="F42">
        <f t="shared" si="1"/>
        <v>365</v>
      </c>
      <c r="G42">
        <f t="shared" si="2"/>
        <v>2.702630392403274</v>
      </c>
      <c r="H42">
        <f t="shared" si="3"/>
        <v>-0.90519318989139741</v>
      </c>
      <c r="I42">
        <f t="shared" si="4"/>
        <v>0.42500033996955416</v>
      </c>
    </row>
    <row r="43" spans="1:9" x14ac:dyDescent="0.3">
      <c r="A43">
        <v>96</v>
      </c>
      <c r="B43">
        <v>2015</v>
      </c>
      <c r="C43" s="19">
        <v>42286</v>
      </c>
      <c r="D43">
        <v>9337</v>
      </c>
      <c r="E43" s="18">
        <f t="shared" si="0"/>
        <v>282</v>
      </c>
      <c r="F43">
        <f t="shared" si="1"/>
        <v>365</v>
      </c>
      <c r="G43">
        <f t="shared" si="2"/>
        <v>4.8544061825332694</v>
      </c>
      <c r="H43">
        <f t="shared" si="3"/>
        <v>0.14154029521704301</v>
      </c>
      <c r="I43">
        <f t="shared" si="4"/>
        <v>-0.98993249508735304</v>
      </c>
    </row>
    <row r="44" spans="1:9" x14ac:dyDescent="0.3">
      <c r="E44" s="18"/>
    </row>
    <row r="45" spans="1:9" x14ac:dyDescent="0.3">
      <c r="E45" s="18"/>
    </row>
    <row r="46" spans="1:9" x14ac:dyDescent="0.3">
      <c r="E46" s="18"/>
    </row>
    <row r="47" spans="1:9" x14ac:dyDescent="0.3">
      <c r="E47" s="18"/>
    </row>
    <row r="48" spans="1:9" ht="15" thickBot="1" x14ac:dyDescent="0.35"/>
    <row r="49" spans="7:12" ht="15" thickBot="1" x14ac:dyDescent="0.35">
      <c r="H49" s="20"/>
      <c r="I49" s="21"/>
      <c r="J49" s="22"/>
      <c r="K49" s="23"/>
      <c r="L49" s="24"/>
    </row>
    <row r="50" spans="7:12" ht="15" thickBot="1" x14ac:dyDescent="0.35">
      <c r="G50" s="22"/>
      <c r="H50" s="25"/>
      <c r="I50" s="26"/>
      <c r="J50" s="25"/>
      <c r="K50" s="27"/>
      <c r="L50" s="27"/>
    </row>
    <row r="55" spans="7:12" x14ac:dyDescent="0.3">
      <c r="J55" s="28"/>
    </row>
    <row r="56" spans="7:12" x14ac:dyDescent="0.3">
      <c r="J56" s="2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1940</v>
      </c>
      <c r="B2" s="2">
        <v>404.25</v>
      </c>
    </row>
    <row r="3" spans="1:2" x14ac:dyDescent="0.3">
      <c r="A3" s="18">
        <v>1941</v>
      </c>
      <c r="B3" s="2">
        <v>563.84</v>
      </c>
    </row>
    <row r="4" spans="1:2" x14ac:dyDescent="0.3">
      <c r="A4" s="18">
        <v>1942</v>
      </c>
      <c r="B4" s="2">
        <v>242.09</v>
      </c>
    </row>
    <row r="5" spans="1:2" x14ac:dyDescent="0.3">
      <c r="A5" s="18">
        <v>1943</v>
      </c>
      <c r="B5" s="2">
        <v>152.79</v>
      </c>
    </row>
    <row r="6" spans="1:2" x14ac:dyDescent="0.3">
      <c r="A6" s="18">
        <v>1944</v>
      </c>
      <c r="B6" s="2">
        <v>147.68</v>
      </c>
    </row>
    <row r="7" spans="1:2" x14ac:dyDescent="0.3">
      <c r="A7" s="18">
        <v>1945</v>
      </c>
      <c r="B7" s="2">
        <v>108.51</v>
      </c>
    </row>
    <row r="8" spans="1:2" x14ac:dyDescent="0.3">
      <c r="A8" s="18">
        <v>1946</v>
      </c>
      <c r="B8" s="2">
        <v>264.22000000000003</v>
      </c>
    </row>
    <row r="9" spans="1:2" x14ac:dyDescent="0.3">
      <c r="A9" s="18">
        <v>1947</v>
      </c>
      <c r="B9" s="2">
        <v>212</v>
      </c>
    </row>
    <row r="10" spans="1:2" x14ac:dyDescent="0.3">
      <c r="A10" s="18">
        <v>1948</v>
      </c>
      <c r="B10" s="2">
        <v>277.97000000000003</v>
      </c>
    </row>
    <row r="11" spans="1:2" x14ac:dyDescent="0.3">
      <c r="A11" s="18">
        <v>1949</v>
      </c>
      <c r="B11" s="2">
        <v>222.91</v>
      </c>
    </row>
    <row r="12" spans="1:2" x14ac:dyDescent="0.3">
      <c r="A12" s="18">
        <v>1950</v>
      </c>
      <c r="B12" s="2">
        <v>181.16</v>
      </c>
    </row>
    <row r="13" spans="1:2" x14ac:dyDescent="0.3">
      <c r="A13" s="18">
        <v>1951</v>
      </c>
      <c r="B13" s="2">
        <v>207.92</v>
      </c>
    </row>
    <row r="14" spans="1:2" x14ac:dyDescent="0.3">
      <c r="A14" s="18">
        <v>1952</v>
      </c>
      <c r="B14" s="2">
        <v>172.32</v>
      </c>
    </row>
    <row r="15" spans="1:2" x14ac:dyDescent="0.3">
      <c r="A15" s="18">
        <v>1953</v>
      </c>
      <c r="B15" s="2">
        <v>339.27</v>
      </c>
    </row>
    <row r="16" spans="1:2" x14ac:dyDescent="0.3">
      <c r="A16" s="18">
        <v>1954</v>
      </c>
      <c r="B16" s="2">
        <v>549.89</v>
      </c>
    </row>
    <row r="17" spans="1:2" x14ac:dyDescent="0.3">
      <c r="A17" s="18">
        <v>1955</v>
      </c>
      <c r="B17" s="2">
        <v>350.74</v>
      </c>
    </row>
    <row r="18" spans="1:2" x14ac:dyDescent="0.3">
      <c r="A18" s="18">
        <v>1956</v>
      </c>
      <c r="B18" s="2">
        <v>331.78</v>
      </c>
    </row>
    <row r="19" spans="1:2" x14ac:dyDescent="0.3">
      <c r="A19" s="18">
        <v>1957</v>
      </c>
      <c r="B19" s="2">
        <v>322.54000000000002</v>
      </c>
    </row>
    <row r="20" spans="1:2" x14ac:dyDescent="0.3">
      <c r="A20" s="18">
        <v>1958</v>
      </c>
      <c r="B20" s="2">
        <v>360.72</v>
      </c>
    </row>
    <row r="21" spans="1:2" x14ac:dyDescent="0.3">
      <c r="A21" s="18">
        <v>1959</v>
      </c>
      <c r="B21" s="2">
        <v>406.46</v>
      </c>
    </row>
    <row r="22" spans="1:2" x14ac:dyDescent="0.3">
      <c r="A22" s="18">
        <v>1960</v>
      </c>
      <c r="B22" s="2">
        <v>275.52999999999997</v>
      </c>
    </row>
    <row r="23" spans="1:2" x14ac:dyDescent="0.3">
      <c r="A23" s="18">
        <v>1961</v>
      </c>
      <c r="B23" s="2">
        <v>483.77</v>
      </c>
    </row>
    <row r="24" spans="1:2" x14ac:dyDescent="0.3">
      <c r="A24" s="18">
        <v>1962</v>
      </c>
      <c r="B24" s="2">
        <v>93.27</v>
      </c>
    </row>
    <row r="25" spans="1:2" x14ac:dyDescent="0.3">
      <c r="A25" s="18">
        <v>1963</v>
      </c>
      <c r="B25" s="2">
        <v>421.34</v>
      </c>
    </row>
    <row r="26" spans="1:2" x14ac:dyDescent="0.3">
      <c r="A26" s="18">
        <v>1964</v>
      </c>
      <c r="B26" s="2">
        <v>200.18</v>
      </c>
    </row>
    <row r="27" spans="1:2" x14ac:dyDescent="0.3">
      <c r="A27" s="18">
        <v>1965</v>
      </c>
      <c r="B27" s="2">
        <v>411.45</v>
      </c>
    </row>
    <row r="28" spans="1:2" x14ac:dyDescent="0.3">
      <c r="A28" s="18">
        <v>1966</v>
      </c>
      <c r="B28" s="2">
        <v>580.48</v>
      </c>
    </row>
    <row r="29" spans="1:2" x14ac:dyDescent="0.3">
      <c r="A29" s="18">
        <v>1967</v>
      </c>
      <c r="B29" s="2">
        <v>400.13</v>
      </c>
    </row>
    <row r="30" spans="1:2" x14ac:dyDescent="0.3">
      <c r="A30" s="18">
        <v>1968</v>
      </c>
      <c r="B30" s="2">
        <v>150.46</v>
      </c>
    </row>
    <row r="31" spans="1:2" x14ac:dyDescent="0.3">
      <c r="A31" s="18">
        <v>1969</v>
      </c>
      <c r="B31" s="2">
        <v>218.08</v>
      </c>
    </row>
    <row r="32" spans="1:2" x14ac:dyDescent="0.3">
      <c r="A32" s="18">
        <v>1970</v>
      </c>
      <c r="B32" s="2">
        <v>301.04000000000002</v>
      </c>
    </row>
    <row r="33" spans="1:2" x14ac:dyDescent="0.3">
      <c r="A33" s="18">
        <v>1971</v>
      </c>
      <c r="B33" s="2">
        <v>383.9</v>
      </c>
    </row>
    <row r="34" spans="1:2" x14ac:dyDescent="0.3">
      <c r="A34" s="18">
        <v>1972</v>
      </c>
      <c r="B34" s="2">
        <v>592.44000000000005</v>
      </c>
    </row>
    <row r="35" spans="1:2" x14ac:dyDescent="0.3">
      <c r="A35" s="18">
        <v>1973</v>
      </c>
      <c r="B35" s="2">
        <v>470.78</v>
      </c>
    </row>
    <row r="36" spans="1:2" x14ac:dyDescent="0.3">
      <c r="A36" s="18">
        <v>1974</v>
      </c>
      <c r="B36" s="2">
        <v>251.11</v>
      </c>
    </row>
    <row r="37" spans="1:2" x14ac:dyDescent="0.3">
      <c r="A37" s="18">
        <v>1975</v>
      </c>
      <c r="B37" s="2">
        <v>347.5</v>
      </c>
    </row>
    <row r="38" spans="1:2" x14ac:dyDescent="0.3">
      <c r="A38" s="18">
        <v>1976</v>
      </c>
      <c r="B38" s="2">
        <v>386.37</v>
      </c>
    </row>
    <row r="39" spans="1:2" x14ac:dyDescent="0.3">
      <c r="A39" s="18">
        <v>1977</v>
      </c>
      <c r="B39" s="2">
        <v>431.75</v>
      </c>
    </row>
    <row r="40" spans="1:2" x14ac:dyDescent="0.3">
      <c r="A40" s="18">
        <v>1978</v>
      </c>
      <c r="B40" s="2">
        <v>215.59</v>
      </c>
    </row>
    <row r="41" spans="1:2" x14ac:dyDescent="0.3">
      <c r="A41" s="18">
        <v>1979</v>
      </c>
      <c r="B41" s="2">
        <v>335.91</v>
      </c>
    </row>
    <row r="42" spans="1:2" x14ac:dyDescent="0.3">
      <c r="A42" s="18">
        <v>1980</v>
      </c>
      <c r="B42" s="2">
        <v>380.97</v>
      </c>
    </row>
    <row r="43" spans="1:2" x14ac:dyDescent="0.3">
      <c r="A43" s="18">
        <v>1981</v>
      </c>
      <c r="B43" s="2">
        <v>261.54000000000002</v>
      </c>
    </row>
    <row r="44" spans="1:2" x14ac:dyDescent="0.3">
      <c r="A44" s="18">
        <v>1982</v>
      </c>
      <c r="B44" s="2">
        <v>375.17</v>
      </c>
    </row>
    <row r="45" spans="1:2" x14ac:dyDescent="0.3">
      <c r="A45" s="18">
        <v>1983</v>
      </c>
      <c r="B45" s="2">
        <v>709</v>
      </c>
    </row>
    <row r="46" spans="1:2" x14ac:dyDescent="0.3">
      <c r="A46" s="18">
        <v>1984</v>
      </c>
      <c r="B46" s="2">
        <v>616.63</v>
      </c>
    </row>
    <row r="47" spans="1:2" x14ac:dyDescent="0.3">
      <c r="A47" s="18">
        <v>1987</v>
      </c>
      <c r="B47" s="2">
        <v>534.64</v>
      </c>
    </row>
    <row r="48" spans="1:2" x14ac:dyDescent="0.3">
      <c r="A48" s="18">
        <v>1988</v>
      </c>
      <c r="B48" s="2">
        <v>379.75</v>
      </c>
    </row>
    <row r="49" spans="1:2" x14ac:dyDescent="0.3">
      <c r="A49" s="18">
        <v>1991</v>
      </c>
      <c r="B49" s="2">
        <v>195.05</v>
      </c>
    </row>
    <row r="50" spans="1:2" x14ac:dyDescent="0.3">
      <c r="A50" s="18">
        <v>1992</v>
      </c>
      <c r="B50" s="2">
        <v>485.22</v>
      </c>
    </row>
    <row r="51" spans="1:2" x14ac:dyDescent="0.3">
      <c r="A51" s="18">
        <v>1993</v>
      </c>
      <c r="B51" s="2">
        <v>405.27</v>
      </c>
    </row>
    <row r="52" spans="1:2" x14ac:dyDescent="0.3">
      <c r="A52" s="18">
        <v>1994</v>
      </c>
      <c r="B52" s="2">
        <v>518.21</v>
      </c>
    </row>
    <row r="53" spans="1:2" x14ac:dyDescent="0.3">
      <c r="A53" s="18">
        <v>1995</v>
      </c>
      <c r="B53" s="2">
        <v>294.5</v>
      </c>
    </row>
    <row r="54" spans="1:2" x14ac:dyDescent="0.3">
      <c r="A54" s="18">
        <v>1998</v>
      </c>
      <c r="B54" s="2">
        <v>587.4</v>
      </c>
    </row>
    <row r="55" spans="1:2" x14ac:dyDescent="0.3">
      <c r="A55" s="18">
        <v>2000</v>
      </c>
      <c r="B55" s="2">
        <v>417.23</v>
      </c>
    </row>
    <row r="56" spans="1:2" x14ac:dyDescent="0.3">
      <c r="A56" s="18">
        <v>2001</v>
      </c>
      <c r="B56" s="2">
        <v>556.41999999999996</v>
      </c>
    </row>
    <row r="57" spans="1:2" x14ac:dyDescent="0.3">
      <c r="A57" s="18">
        <v>2002</v>
      </c>
      <c r="B57" s="2">
        <v>651.25</v>
      </c>
    </row>
    <row r="58" spans="1:2" x14ac:dyDescent="0.3">
      <c r="A58" s="18">
        <v>2003</v>
      </c>
      <c r="B58" s="2">
        <v>401.19</v>
      </c>
    </row>
    <row r="59" spans="1:2" x14ac:dyDescent="0.3">
      <c r="A59" s="18">
        <v>2004</v>
      </c>
      <c r="B59" s="2">
        <v>276.33</v>
      </c>
    </row>
    <row r="60" spans="1:2" x14ac:dyDescent="0.3">
      <c r="A60" s="18">
        <v>2006</v>
      </c>
      <c r="B60" s="2">
        <v>214.7</v>
      </c>
    </row>
    <row r="61" spans="1:2" x14ac:dyDescent="0.3">
      <c r="A61" s="18">
        <v>2007</v>
      </c>
      <c r="B61" s="2">
        <v>557.27</v>
      </c>
    </row>
    <row r="62" spans="1:2" x14ac:dyDescent="0.3">
      <c r="A62" s="18">
        <v>2008</v>
      </c>
      <c r="B62" s="2">
        <v>390.39</v>
      </c>
    </row>
    <row r="63" spans="1:2" x14ac:dyDescent="0.3">
      <c r="A63" s="18">
        <v>2010</v>
      </c>
      <c r="B63" s="2">
        <v>533.69000000000005</v>
      </c>
    </row>
    <row r="64" spans="1:2" x14ac:dyDescent="0.3">
      <c r="A64" s="18">
        <v>2011</v>
      </c>
      <c r="B64" s="2">
        <v>629.91999999999996</v>
      </c>
    </row>
    <row r="65" spans="1:2" x14ac:dyDescent="0.3">
      <c r="A65" s="18">
        <v>2012</v>
      </c>
      <c r="B65" s="2">
        <v>239.93</v>
      </c>
    </row>
    <row r="66" spans="1:2" x14ac:dyDescent="0.3">
      <c r="A66" s="18">
        <v>2013</v>
      </c>
      <c r="B66" s="2">
        <v>427.91</v>
      </c>
    </row>
    <row r="67" spans="1:2" x14ac:dyDescent="0.3">
      <c r="A67" s="18">
        <v>2014</v>
      </c>
      <c r="B67" s="2">
        <v>537.79</v>
      </c>
    </row>
    <row r="68" spans="1:2" x14ac:dyDescent="0.3">
      <c r="A68" s="18">
        <v>2015</v>
      </c>
      <c r="B68" s="2">
        <v>651.94000000000005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1954</v>
      </c>
      <c r="B2" s="2">
        <v>549.89</v>
      </c>
    </row>
    <row r="3" spans="1:2" x14ac:dyDescent="0.3">
      <c r="A3" s="18">
        <v>1955</v>
      </c>
      <c r="B3" s="2">
        <v>350.74</v>
      </c>
    </row>
    <row r="4" spans="1:2" x14ac:dyDescent="0.3">
      <c r="A4" s="18">
        <v>1956</v>
      </c>
      <c r="B4" s="2">
        <v>331.78</v>
      </c>
    </row>
    <row r="5" spans="1:2" x14ac:dyDescent="0.3">
      <c r="A5" s="18">
        <v>1957</v>
      </c>
      <c r="B5" s="2">
        <v>322.54000000000002</v>
      </c>
    </row>
    <row r="6" spans="1:2" x14ac:dyDescent="0.3">
      <c r="A6" s="18">
        <v>1958</v>
      </c>
      <c r="B6" s="2">
        <v>360.72</v>
      </c>
    </row>
    <row r="7" spans="1:2" x14ac:dyDescent="0.3">
      <c r="A7" s="18">
        <v>1959</v>
      </c>
      <c r="B7" s="2">
        <v>406.46</v>
      </c>
    </row>
    <row r="8" spans="1:2" x14ac:dyDescent="0.3">
      <c r="A8" s="18">
        <v>1960</v>
      </c>
      <c r="B8" s="2">
        <v>275.52999999999997</v>
      </c>
    </row>
    <row r="9" spans="1:2" x14ac:dyDescent="0.3">
      <c r="A9" s="18">
        <v>1961</v>
      </c>
      <c r="B9" s="2">
        <v>483.77</v>
      </c>
    </row>
    <row r="10" spans="1:2" x14ac:dyDescent="0.3">
      <c r="A10" s="18">
        <v>1962</v>
      </c>
      <c r="B10" s="2">
        <v>93.27</v>
      </c>
    </row>
    <row r="11" spans="1:2" x14ac:dyDescent="0.3">
      <c r="A11" s="18">
        <v>1963</v>
      </c>
      <c r="B11" s="2">
        <v>421.34</v>
      </c>
    </row>
    <row r="12" spans="1:2" x14ac:dyDescent="0.3">
      <c r="A12" s="18">
        <v>1964</v>
      </c>
      <c r="B12" s="2">
        <v>200.18</v>
      </c>
    </row>
    <row r="13" spans="1:2" x14ac:dyDescent="0.3">
      <c r="A13" s="18">
        <v>1965</v>
      </c>
      <c r="B13" s="2">
        <v>411.45</v>
      </c>
    </row>
    <row r="14" spans="1:2" x14ac:dyDescent="0.3">
      <c r="A14" s="18">
        <v>1966</v>
      </c>
      <c r="B14" s="2">
        <v>580.48</v>
      </c>
    </row>
    <row r="15" spans="1:2" x14ac:dyDescent="0.3">
      <c r="A15" s="18">
        <v>1967</v>
      </c>
      <c r="B15" s="2">
        <v>400.13</v>
      </c>
    </row>
    <row r="16" spans="1:2" x14ac:dyDescent="0.3">
      <c r="A16" s="18">
        <v>1968</v>
      </c>
      <c r="B16" s="2">
        <v>150.46</v>
      </c>
    </row>
    <row r="17" spans="1:2" x14ac:dyDescent="0.3">
      <c r="A17" s="18">
        <v>1969</v>
      </c>
      <c r="B17" s="2">
        <v>218.08</v>
      </c>
    </row>
    <row r="18" spans="1:2" x14ac:dyDescent="0.3">
      <c r="A18" s="18">
        <v>1970</v>
      </c>
      <c r="B18" s="2">
        <v>301.04000000000002</v>
      </c>
    </row>
    <row r="19" spans="1:2" x14ac:dyDescent="0.3">
      <c r="A19" s="18">
        <v>1971</v>
      </c>
      <c r="B19" s="2">
        <v>383.9</v>
      </c>
    </row>
    <row r="20" spans="1:2" x14ac:dyDescent="0.3">
      <c r="A20" s="18">
        <v>1972</v>
      </c>
      <c r="B20" s="2">
        <v>592.44000000000005</v>
      </c>
    </row>
    <row r="21" spans="1:2" x14ac:dyDescent="0.3">
      <c r="A21" s="18">
        <v>1973</v>
      </c>
      <c r="B21" s="2">
        <v>470.78</v>
      </c>
    </row>
    <row r="22" spans="1:2" x14ac:dyDescent="0.3">
      <c r="A22" s="18">
        <v>1974</v>
      </c>
      <c r="B22" s="2">
        <v>251.11</v>
      </c>
    </row>
    <row r="23" spans="1:2" x14ac:dyDescent="0.3">
      <c r="A23" s="18">
        <v>1975</v>
      </c>
      <c r="B23" s="2">
        <v>347.5</v>
      </c>
    </row>
    <row r="24" spans="1:2" x14ac:dyDescent="0.3">
      <c r="A24" s="18">
        <v>1976</v>
      </c>
      <c r="B24" s="2">
        <v>386.37</v>
      </c>
    </row>
    <row r="25" spans="1:2" x14ac:dyDescent="0.3">
      <c r="A25" s="18">
        <v>1977</v>
      </c>
      <c r="B25" s="2">
        <v>431.75</v>
      </c>
    </row>
    <row r="26" spans="1:2" x14ac:dyDescent="0.3">
      <c r="A26" s="18">
        <v>1978</v>
      </c>
      <c r="B26" s="2">
        <v>215.59</v>
      </c>
    </row>
    <row r="27" spans="1:2" x14ac:dyDescent="0.3">
      <c r="A27" s="18">
        <v>1979</v>
      </c>
      <c r="B27" s="2">
        <v>335.91</v>
      </c>
    </row>
    <row r="28" spans="1:2" x14ac:dyDescent="0.3">
      <c r="A28" s="18">
        <v>1980</v>
      </c>
      <c r="B28" s="2">
        <v>380.97</v>
      </c>
    </row>
    <row r="29" spans="1:2" x14ac:dyDescent="0.3">
      <c r="A29" s="18">
        <v>1981</v>
      </c>
      <c r="B29" s="2">
        <v>261.54000000000002</v>
      </c>
    </row>
    <row r="30" spans="1:2" x14ac:dyDescent="0.3">
      <c r="A30" s="18">
        <v>1982</v>
      </c>
      <c r="B30" s="2">
        <v>375.17</v>
      </c>
    </row>
    <row r="31" spans="1:2" x14ac:dyDescent="0.3">
      <c r="A31" s="18">
        <v>1983</v>
      </c>
      <c r="B31" s="2">
        <v>709</v>
      </c>
    </row>
    <row r="32" spans="1:2" x14ac:dyDescent="0.3">
      <c r="A32" s="18">
        <v>1984</v>
      </c>
      <c r="B32" s="2">
        <v>616.63</v>
      </c>
    </row>
    <row r="33" spans="1:2" x14ac:dyDescent="0.3">
      <c r="A33" s="18">
        <v>1987</v>
      </c>
      <c r="B33" s="2">
        <v>534.64</v>
      </c>
    </row>
    <row r="34" spans="1:2" x14ac:dyDescent="0.3">
      <c r="A34" s="18">
        <v>1988</v>
      </c>
      <c r="B34" s="2">
        <v>379.75</v>
      </c>
    </row>
    <row r="35" spans="1:2" x14ac:dyDescent="0.3">
      <c r="A35" s="18">
        <v>1991</v>
      </c>
      <c r="B35" s="2">
        <v>195.05</v>
      </c>
    </row>
    <row r="36" spans="1:2" x14ac:dyDescent="0.3">
      <c r="A36" s="18">
        <v>1992</v>
      </c>
      <c r="B36" s="2">
        <v>485.22</v>
      </c>
    </row>
    <row r="37" spans="1:2" x14ac:dyDescent="0.3">
      <c r="A37" s="18">
        <v>1993</v>
      </c>
      <c r="B37" s="2">
        <v>405.27</v>
      </c>
    </row>
    <row r="38" spans="1:2" x14ac:dyDescent="0.3">
      <c r="A38" s="18">
        <v>1994</v>
      </c>
      <c r="B38" s="2">
        <v>518.21</v>
      </c>
    </row>
    <row r="39" spans="1:2" x14ac:dyDescent="0.3">
      <c r="A39" s="18">
        <v>1995</v>
      </c>
      <c r="B39" s="2">
        <v>294.5</v>
      </c>
    </row>
    <row r="40" spans="1:2" x14ac:dyDescent="0.3">
      <c r="A40" s="18">
        <v>1998</v>
      </c>
      <c r="B40" s="2">
        <v>587.4</v>
      </c>
    </row>
    <row r="41" spans="1:2" x14ac:dyDescent="0.3">
      <c r="A41" s="18">
        <v>2000</v>
      </c>
      <c r="B41" s="2">
        <v>417.23</v>
      </c>
    </row>
    <row r="42" spans="1:2" x14ac:dyDescent="0.3">
      <c r="A42" s="18">
        <v>2001</v>
      </c>
      <c r="B42" s="2">
        <v>556.41999999999996</v>
      </c>
    </row>
    <row r="43" spans="1:2" x14ac:dyDescent="0.3">
      <c r="A43" s="18">
        <v>2002</v>
      </c>
      <c r="B43" s="2">
        <v>651.25</v>
      </c>
    </row>
    <row r="44" spans="1:2" x14ac:dyDescent="0.3">
      <c r="A44" s="18">
        <v>2003</v>
      </c>
      <c r="B44" s="2">
        <v>401.19</v>
      </c>
    </row>
    <row r="45" spans="1:2" x14ac:dyDescent="0.3">
      <c r="A45" s="18">
        <v>2004</v>
      </c>
      <c r="B45" s="2">
        <v>276.33</v>
      </c>
    </row>
    <row r="46" spans="1:2" x14ac:dyDescent="0.3">
      <c r="A46" s="18">
        <v>2006</v>
      </c>
      <c r="B46" s="2">
        <v>214.7</v>
      </c>
    </row>
    <row r="47" spans="1:2" x14ac:dyDescent="0.3">
      <c r="A47" s="18">
        <v>2007</v>
      </c>
      <c r="B47" s="2">
        <v>557.27</v>
      </c>
    </row>
    <row r="48" spans="1:2" x14ac:dyDescent="0.3">
      <c r="A48" s="18">
        <v>2008</v>
      </c>
      <c r="B48" s="2">
        <v>390.39</v>
      </c>
    </row>
    <row r="49" spans="1:2" x14ac:dyDescent="0.3">
      <c r="A49" s="18">
        <v>2010</v>
      </c>
      <c r="B49" s="2">
        <v>533.69000000000005</v>
      </c>
    </row>
    <row r="50" spans="1:2" x14ac:dyDescent="0.3">
      <c r="A50" s="18">
        <v>2011</v>
      </c>
      <c r="B50" s="2">
        <v>629.91999999999996</v>
      </c>
    </row>
    <row r="51" spans="1:2" x14ac:dyDescent="0.3">
      <c r="A51" s="18">
        <v>2012</v>
      </c>
      <c r="B51" s="2">
        <v>239.93</v>
      </c>
    </row>
    <row r="52" spans="1:2" x14ac:dyDescent="0.3">
      <c r="A52" s="18">
        <v>2013</v>
      </c>
      <c r="B52" s="2">
        <v>427.91</v>
      </c>
    </row>
    <row r="53" spans="1:2" x14ac:dyDescent="0.3">
      <c r="A53" s="18">
        <v>2014</v>
      </c>
      <c r="B53" s="2">
        <v>537.79</v>
      </c>
    </row>
    <row r="54" spans="1:2" x14ac:dyDescent="0.3">
      <c r="A54" s="18">
        <v>2015</v>
      </c>
      <c r="B54" s="2">
        <v>651.94000000000005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1959</v>
      </c>
      <c r="B2" s="2">
        <v>406.46</v>
      </c>
    </row>
    <row r="3" spans="1:2" x14ac:dyDescent="0.3">
      <c r="A3" s="18">
        <v>1960</v>
      </c>
      <c r="B3" s="2">
        <v>275.52999999999997</v>
      </c>
    </row>
    <row r="4" spans="1:2" x14ac:dyDescent="0.3">
      <c r="A4" s="18">
        <v>1961</v>
      </c>
      <c r="B4" s="2">
        <v>483.77</v>
      </c>
    </row>
    <row r="5" spans="1:2" x14ac:dyDescent="0.3">
      <c r="A5" s="18">
        <v>1962</v>
      </c>
      <c r="B5" s="2">
        <v>93.27</v>
      </c>
    </row>
    <row r="6" spans="1:2" x14ac:dyDescent="0.3">
      <c r="A6" s="18">
        <v>1963</v>
      </c>
      <c r="B6" s="2">
        <v>421.34</v>
      </c>
    </row>
    <row r="7" spans="1:2" x14ac:dyDescent="0.3">
      <c r="A7" s="18">
        <v>1964</v>
      </c>
      <c r="B7" s="2">
        <v>200.18</v>
      </c>
    </row>
    <row r="8" spans="1:2" x14ac:dyDescent="0.3">
      <c r="A8" s="18">
        <v>1965</v>
      </c>
      <c r="B8" s="2">
        <v>411.45</v>
      </c>
    </row>
    <row r="9" spans="1:2" x14ac:dyDescent="0.3">
      <c r="A9" s="18">
        <v>1966</v>
      </c>
      <c r="B9" s="2">
        <v>580.48</v>
      </c>
    </row>
    <row r="10" spans="1:2" x14ac:dyDescent="0.3">
      <c r="A10" s="18">
        <v>1967</v>
      </c>
      <c r="B10" s="2">
        <v>400.13</v>
      </c>
    </row>
    <row r="11" spans="1:2" x14ac:dyDescent="0.3">
      <c r="A11" s="18">
        <v>1968</v>
      </c>
      <c r="B11" s="2">
        <v>150.46</v>
      </c>
    </row>
    <row r="12" spans="1:2" x14ac:dyDescent="0.3">
      <c r="A12" s="18">
        <v>1969</v>
      </c>
      <c r="B12" s="2">
        <v>218.08</v>
      </c>
    </row>
    <row r="13" spans="1:2" x14ac:dyDescent="0.3">
      <c r="A13" s="18">
        <v>1970</v>
      </c>
      <c r="B13" s="2">
        <v>301.04000000000002</v>
      </c>
    </row>
    <row r="14" spans="1:2" x14ac:dyDescent="0.3">
      <c r="A14" s="18">
        <v>1971</v>
      </c>
      <c r="B14" s="2">
        <v>383.9</v>
      </c>
    </row>
    <row r="15" spans="1:2" x14ac:dyDescent="0.3">
      <c r="A15" s="18">
        <v>1972</v>
      </c>
      <c r="B15" s="2">
        <v>592.44000000000005</v>
      </c>
    </row>
    <row r="16" spans="1:2" x14ac:dyDescent="0.3">
      <c r="A16" s="18">
        <v>1973</v>
      </c>
      <c r="B16" s="2">
        <v>470.78</v>
      </c>
    </row>
    <row r="17" spans="1:2" x14ac:dyDescent="0.3">
      <c r="A17" s="18">
        <v>1974</v>
      </c>
      <c r="B17" s="2">
        <v>251.11</v>
      </c>
    </row>
    <row r="18" spans="1:2" x14ac:dyDescent="0.3">
      <c r="A18" s="18">
        <v>1975</v>
      </c>
      <c r="B18" s="2">
        <v>347.5</v>
      </c>
    </row>
    <row r="19" spans="1:2" x14ac:dyDescent="0.3">
      <c r="A19" s="18">
        <v>1976</v>
      </c>
      <c r="B19" s="2">
        <v>386.37</v>
      </c>
    </row>
    <row r="20" spans="1:2" x14ac:dyDescent="0.3">
      <c r="A20" s="18">
        <v>1977</v>
      </c>
      <c r="B20" s="2">
        <v>431.75</v>
      </c>
    </row>
    <row r="21" spans="1:2" x14ac:dyDescent="0.3">
      <c r="A21" s="18">
        <v>1978</v>
      </c>
      <c r="B21" s="2">
        <v>215.59</v>
      </c>
    </row>
    <row r="22" spans="1:2" x14ac:dyDescent="0.3">
      <c r="A22" s="18">
        <v>1979</v>
      </c>
      <c r="B22" s="2">
        <v>335.91</v>
      </c>
    </row>
    <row r="23" spans="1:2" x14ac:dyDescent="0.3">
      <c r="A23" s="18">
        <v>1980</v>
      </c>
      <c r="B23" s="2">
        <v>380.97</v>
      </c>
    </row>
    <row r="24" spans="1:2" x14ac:dyDescent="0.3">
      <c r="A24" s="18">
        <v>1981</v>
      </c>
      <c r="B24" s="2">
        <v>261.54000000000002</v>
      </c>
    </row>
    <row r="25" spans="1:2" x14ac:dyDescent="0.3">
      <c r="A25" s="18">
        <v>1982</v>
      </c>
      <c r="B25" s="2">
        <v>375.17</v>
      </c>
    </row>
    <row r="26" spans="1:2" x14ac:dyDescent="0.3">
      <c r="A26" s="18">
        <v>1983</v>
      </c>
      <c r="B26" s="2">
        <v>709</v>
      </c>
    </row>
    <row r="27" spans="1:2" x14ac:dyDescent="0.3">
      <c r="A27" s="18">
        <v>1984</v>
      </c>
      <c r="B27" s="2">
        <v>616.63</v>
      </c>
    </row>
    <row r="28" spans="1:2" x14ac:dyDescent="0.3">
      <c r="A28" s="18">
        <v>1987</v>
      </c>
      <c r="B28" s="2">
        <v>534.64</v>
      </c>
    </row>
    <row r="29" spans="1:2" x14ac:dyDescent="0.3">
      <c r="A29" s="18">
        <v>1988</v>
      </c>
      <c r="B29" s="2">
        <v>379.75</v>
      </c>
    </row>
    <row r="30" spans="1:2" x14ac:dyDescent="0.3">
      <c r="A30" s="18">
        <v>1991</v>
      </c>
      <c r="B30" s="2">
        <v>195.05</v>
      </c>
    </row>
    <row r="31" spans="1:2" x14ac:dyDescent="0.3">
      <c r="A31" s="18">
        <v>1992</v>
      </c>
      <c r="B31" s="2">
        <v>485.22</v>
      </c>
    </row>
    <row r="32" spans="1:2" x14ac:dyDescent="0.3">
      <c r="A32" s="18">
        <v>1993</v>
      </c>
      <c r="B32" s="2">
        <v>405.27</v>
      </c>
    </row>
    <row r="33" spans="1:2" x14ac:dyDescent="0.3">
      <c r="A33" s="18">
        <v>1994</v>
      </c>
      <c r="B33" s="2">
        <v>518.21</v>
      </c>
    </row>
    <row r="34" spans="1:2" x14ac:dyDescent="0.3">
      <c r="A34" s="18">
        <v>1995</v>
      </c>
      <c r="B34" s="2">
        <v>294.5</v>
      </c>
    </row>
    <row r="35" spans="1:2" x14ac:dyDescent="0.3">
      <c r="A35" s="18">
        <v>1998</v>
      </c>
      <c r="B35" s="2">
        <v>587.4</v>
      </c>
    </row>
    <row r="36" spans="1:2" x14ac:dyDescent="0.3">
      <c r="A36" s="18">
        <v>2000</v>
      </c>
      <c r="B36" s="2">
        <v>417.23</v>
      </c>
    </row>
    <row r="37" spans="1:2" x14ac:dyDescent="0.3">
      <c r="A37" s="18">
        <v>2001</v>
      </c>
      <c r="B37" s="2">
        <v>556.41999999999996</v>
      </c>
    </row>
    <row r="38" spans="1:2" x14ac:dyDescent="0.3">
      <c r="A38" s="18">
        <v>2002</v>
      </c>
      <c r="B38" s="2">
        <v>651.25</v>
      </c>
    </row>
    <row r="39" spans="1:2" x14ac:dyDescent="0.3">
      <c r="A39" s="18">
        <v>2003</v>
      </c>
      <c r="B39" s="2">
        <v>401.19</v>
      </c>
    </row>
    <row r="40" spans="1:2" x14ac:dyDescent="0.3">
      <c r="A40" s="18">
        <v>2004</v>
      </c>
      <c r="B40" s="2">
        <v>276.33</v>
      </c>
    </row>
    <row r="41" spans="1:2" x14ac:dyDescent="0.3">
      <c r="A41" s="18">
        <v>2006</v>
      </c>
      <c r="B41" s="2">
        <v>214.7</v>
      </c>
    </row>
    <row r="42" spans="1:2" x14ac:dyDescent="0.3">
      <c r="A42" s="18">
        <v>2007</v>
      </c>
      <c r="B42" s="2">
        <v>557.27</v>
      </c>
    </row>
    <row r="43" spans="1:2" x14ac:dyDescent="0.3">
      <c r="A43" s="18">
        <v>2008</v>
      </c>
      <c r="B43" s="2">
        <v>390.39</v>
      </c>
    </row>
    <row r="44" spans="1:2" x14ac:dyDescent="0.3">
      <c r="A44" s="18">
        <v>2010</v>
      </c>
      <c r="B44" s="2">
        <v>533.69000000000005</v>
      </c>
    </row>
    <row r="45" spans="1:2" x14ac:dyDescent="0.3">
      <c r="A45" s="18">
        <v>2011</v>
      </c>
      <c r="B45" s="2">
        <v>629.91999999999996</v>
      </c>
    </row>
    <row r="46" spans="1:2" x14ac:dyDescent="0.3">
      <c r="A46" s="18">
        <v>2012</v>
      </c>
      <c r="B46" s="2">
        <v>239.93</v>
      </c>
    </row>
    <row r="47" spans="1:2" x14ac:dyDescent="0.3">
      <c r="A47" s="18">
        <v>2013</v>
      </c>
      <c r="B47" s="2">
        <v>427.91</v>
      </c>
    </row>
    <row r="48" spans="1:2" x14ac:dyDescent="0.3">
      <c r="A48" s="18">
        <v>2014</v>
      </c>
      <c r="B48" s="2">
        <v>537.79</v>
      </c>
    </row>
    <row r="49" spans="1:2" x14ac:dyDescent="0.3">
      <c r="A49" s="18">
        <v>2015</v>
      </c>
      <c r="B49" s="2">
        <v>651.94000000000005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5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1963</v>
      </c>
      <c r="B2" s="2">
        <v>421.34</v>
      </c>
    </row>
    <row r="3" spans="1:2" x14ac:dyDescent="0.3">
      <c r="A3" s="18">
        <v>1964</v>
      </c>
      <c r="B3" s="2">
        <v>200.18</v>
      </c>
    </row>
    <row r="4" spans="1:2" x14ac:dyDescent="0.3">
      <c r="A4" s="18">
        <v>1965</v>
      </c>
      <c r="B4" s="2">
        <v>411.45</v>
      </c>
    </row>
    <row r="5" spans="1:2" x14ac:dyDescent="0.3">
      <c r="A5" s="18">
        <v>1966</v>
      </c>
      <c r="B5" s="2">
        <v>580.48</v>
      </c>
    </row>
    <row r="6" spans="1:2" x14ac:dyDescent="0.3">
      <c r="A6" s="18">
        <v>1967</v>
      </c>
      <c r="B6" s="2">
        <v>400.13</v>
      </c>
    </row>
    <row r="7" spans="1:2" x14ac:dyDescent="0.3">
      <c r="A7" s="18">
        <v>1968</v>
      </c>
      <c r="B7" s="2">
        <v>150.46</v>
      </c>
    </row>
    <row r="8" spans="1:2" x14ac:dyDescent="0.3">
      <c r="A8" s="18">
        <v>1969</v>
      </c>
      <c r="B8" s="2">
        <v>218.08</v>
      </c>
    </row>
    <row r="9" spans="1:2" x14ac:dyDescent="0.3">
      <c r="A9" s="18">
        <v>1970</v>
      </c>
      <c r="B9" s="2">
        <v>301.04000000000002</v>
      </c>
    </row>
    <row r="10" spans="1:2" x14ac:dyDescent="0.3">
      <c r="A10" s="18">
        <v>1971</v>
      </c>
      <c r="B10" s="2">
        <v>383.9</v>
      </c>
    </row>
    <row r="11" spans="1:2" x14ac:dyDescent="0.3">
      <c r="A11" s="18">
        <v>1972</v>
      </c>
      <c r="B11" s="2">
        <v>592.44000000000005</v>
      </c>
    </row>
    <row r="12" spans="1:2" x14ac:dyDescent="0.3">
      <c r="A12" s="18">
        <v>1973</v>
      </c>
      <c r="B12" s="2">
        <v>470.78</v>
      </c>
    </row>
    <row r="13" spans="1:2" x14ac:dyDescent="0.3">
      <c r="A13" s="18">
        <v>1974</v>
      </c>
      <c r="B13" s="2">
        <v>251.11</v>
      </c>
    </row>
    <row r="14" spans="1:2" x14ac:dyDescent="0.3">
      <c r="A14" s="18">
        <v>1975</v>
      </c>
      <c r="B14" s="2">
        <v>347.5</v>
      </c>
    </row>
    <row r="15" spans="1:2" x14ac:dyDescent="0.3">
      <c r="A15" s="18">
        <v>1976</v>
      </c>
      <c r="B15" s="2">
        <v>386.37</v>
      </c>
    </row>
    <row r="16" spans="1:2" x14ac:dyDescent="0.3">
      <c r="A16" s="18">
        <v>1977</v>
      </c>
      <c r="B16" s="2">
        <v>431.75</v>
      </c>
    </row>
    <row r="17" spans="1:2" x14ac:dyDescent="0.3">
      <c r="A17" s="18">
        <v>1978</v>
      </c>
      <c r="B17" s="2">
        <v>215.59</v>
      </c>
    </row>
    <row r="18" spans="1:2" x14ac:dyDescent="0.3">
      <c r="A18" s="18">
        <v>1979</v>
      </c>
      <c r="B18" s="2">
        <v>335.91</v>
      </c>
    </row>
    <row r="19" spans="1:2" x14ac:dyDescent="0.3">
      <c r="A19" s="18">
        <v>1980</v>
      </c>
      <c r="B19" s="2">
        <v>380.97</v>
      </c>
    </row>
    <row r="20" spans="1:2" x14ac:dyDescent="0.3">
      <c r="A20" s="18">
        <v>1981</v>
      </c>
      <c r="B20" s="2">
        <v>261.54000000000002</v>
      </c>
    </row>
    <row r="21" spans="1:2" x14ac:dyDescent="0.3">
      <c r="A21" s="18">
        <v>1982</v>
      </c>
      <c r="B21" s="2">
        <v>375.17</v>
      </c>
    </row>
    <row r="22" spans="1:2" x14ac:dyDescent="0.3">
      <c r="A22" s="18">
        <v>1983</v>
      </c>
      <c r="B22" s="2">
        <v>709</v>
      </c>
    </row>
    <row r="23" spans="1:2" x14ac:dyDescent="0.3">
      <c r="A23" s="18">
        <v>1984</v>
      </c>
      <c r="B23" s="2">
        <v>616.63</v>
      </c>
    </row>
    <row r="24" spans="1:2" x14ac:dyDescent="0.3">
      <c r="A24" s="18">
        <v>1987</v>
      </c>
      <c r="B24" s="2">
        <v>534.64</v>
      </c>
    </row>
    <row r="25" spans="1:2" x14ac:dyDescent="0.3">
      <c r="A25" s="18">
        <v>1988</v>
      </c>
      <c r="B25" s="2">
        <v>379.75</v>
      </c>
    </row>
    <row r="26" spans="1:2" x14ac:dyDescent="0.3">
      <c r="A26" s="18">
        <v>1991</v>
      </c>
      <c r="B26" s="2">
        <v>195.05</v>
      </c>
    </row>
    <row r="27" spans="1:2" x14ac:dyDescent="0.3">
      <c r="A27" s="18">
        <v>1992</v>
      </c>
      <c r="B27" s="2">
        <v>485.22</v>
      </c>
    </row>
    <row r="28" spans="1:2" x14ac:dyDescent="0.3">
      <c r="A28" s="18">
        <v>1993</v>
      </c>
      <c r="B28" s="2">
        <v>405.27</v>
      </c>
    </row>
    <row r="29" spans="1:2" x14ac:dyDescent="0.3">
      <c r="A29" s="18">
        <v>1994</v>
      </c>
      <c r="B29" s="2">
        <v>518.21</v>
      </c>
    </row>
    <row r="30" spans="1:2" x14ac:dyDescent="0.3">
      <c r="A30" s="18">
        <v>1995</v>
      </c>
      <c r="B30" s="2">
        <v>294.5</v>
      </c>
    </row>
    <row r="31" spans="1:2" x14ac:dyDescent="0.3">
      <c r="A31" s="18">
        <v>1998</v>
      </c>
      <c r="B31" s="2">
        <v>587.4</v>
      </c>
    </row>
    <row r="32" spans="1:2" x14ac:dyDescent="0.3">
      <c r="A32" s="18">
        <v>2000</v>
      </c>
      <c r="B32" s="2">
        <v>417.23</v>
      </c>
    </row>
    <row r="33" spans="1:2" x14ac:dyDescent="0.3">
      <c r="A33" s="18">
        <v>2001</v>
      </c>
      <c r="B33" s="2">
        <v>556.41999999999996</v>
      </c>
    </row>
    <row r="34" spans="1:2" x14ac:dyDescent="0.3">
      <c r="A34" s="18">
        <v>2002</v>
      </c>
      <c r="B34" s="2">
        <v>651.25</v>
      </c>
    </row>
    <row r="35" spans="1:2" x14ac:dyDescent="0.3">
      <c r="A35" s="18">
        <v>2003</v>
      </c>
      <c r="B35" s="2">
        <v>401.19</v>
      </c>
    </row>
    <row r="36" spans="1:2" x14ac:dyDescent="0.3">
      <c r="A36" s="18">
        <v>2004</v>
      </c>
      <c r="B36" s="2">
        <v>276.33</v>
      </c>
    </row>
    <row r="37" spans="1:2" x14ac:dyDescent="0.3">
      <c r="A37" s="18">
        <v>2006</v>
      </c>
      <c r="B37" s="2">
        <v>214.7</v>
      </c>
    </row>
    <row r="38" spans="1:2" x14ac:dyDescent="0.3">
      <c r="A38" s="18">
        <v>2007</v>
      </c>
      <c r="B38" s="2">
        <v>557.27</v>
      </c>
    </row>
    <row r="39" spans="1:2" x14ac:dyDescent="0.3">
      <c r="A39" s="18">
        <v>2008</v>
      </c>
      <c r="B39" s="2">
        <v>390.39</v>
      </c>
    </row>
    <row r="40" spans="1:2" x14ac:dyDescent="0.3">
      <c r="A40" s="18">
        <v>2010</v>
      </c>
      <c r="B40" s="2">
        <v>533.69000000000005</v>
      </c>
    </row>
    <row r="41" spans="1:2" x14ac:dyDescent="0.3">
      <c r="A41" s="18">
        <v>2011</v>
      </c>
      <c r="B41" s="2">
        <v>629.91999999999996</v>
      </c>
    </row>
    <row r="42" spans="1:2" x14ac:dyDescent="0.3">
      <c r="A42" s="18">
        <v>2012</v>
      </c>
      <c r="B42" s="2">
        <v>239.93</v>
      </c>
    </row>
    <row r="43" spans="1:2" x14ac:dyDescent="0.3">
      <c r="A43" s="18">
        <v>2013</v>
      </c>
      <c r="B43" s="2">
        <v>427.91</v>
      </c>
    </row>
    <row r="44" spans="1:2" x14ac:dyDescent="0.3">
      <c r="A44" s="18">
        <v>2014</v>
      </c>
      <c r="B44" s="2">
        <v>537.79</v>
      </c>
    </row>
    <row r="45" spans="1:2" x14ac:dyDescent="0.3">
      <c r="A45" s="18">
        <v>2015</v>
      </c>
      <c r="B45" s="2">
        <v>651.94000000000005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3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1965</v>
      </c>
      <c r="B2" s="2">
        <v>411.45</v>
      </c>
    </row>
    <row r="3" spans="1:2" x14ac:dyDescent="0.3">
      <c r="A3" s="18">
        <v>1966</v>
      </c>
      <c r="B3" s="2">
        <v>580.48</v>
      </c>
    </row>
    <row r="4" spans="1:2" x14ac:dyDescent="0.3">
      <c r="A4" s="18">
        <v>1967</v>
      </c>
      <c r="B4" s="2">
        <v>400.13</v>
      </c>
    </row>
    <row r="5" spans="1:2" x14ac:dyDescent="0.3">
      <c r="A5" s="18">
        <v>1968</v>
      </c>
      <c r="B5" s="2">
        <v>150.46</v>
      </c>
    </row>
    <row r="6" spans="1:2" x14ac:dyDescent="0.3">
      <c r="A6" s="18">
        <v>1969</v>
      </c>
      <c r="B6" s="2">
        <v>218.08</v>
      </c>
    </row>
    <row r="7" spans="1:2" x14ac:dyDescent="0.3">
      <c r="A7" s="18">
        <v>1970</v>
      </c>
      <c r="B7" s="2">
        <v>301.04000000000002</v>
      </c>
    </row>
    <row r="8" spans="1:2" x14ac:dyDescent="0.3">
      <c r="A8" s="18">
        <v>1971</v>
      </c>
      <c r="B8" s="2">
        <v>383.9</v>
      </c>
    </row>
    <row r="9" spans="1:2" x14ac:dyDescent="0.3">
      <c r="A9" s="18">
        <v>1972</v>
      </c>
      <c r="B9" s="2">
        <v>592.44000000000005</v>
      </c>
    </row>
    <row r="10" spans="1:2" x14ac:dyDescent="0.3">
      <c r="A10" s="18">
        <v>1973</v>
      </c>
      <c r="B10" s="2">
        <v>470.78</v>
      </c>
    </row>
    <row r="11" spans="1:2" x14ac:dyDescent="0.3">
      <c r="A11" s="18">
        <v>1974</v>
      </c>
      <c r="B11" s="2">
        <v>251.11</v>
      </c>
    </row>
    <row r="12" spans="1:2" x14ac:dyDescent="0.3">
      <c r="A12" s="18">
        <v>1975</v>
      </c>
      <c r="B12" s="2">
        <v>347.5</v>
      </c>
    </row>
    <row r="13" spans="1:2" x14ac:dyDescent="0.3">
      <c r="A13" s="18">
        <v>1976</v>
      </c>
      <c r="B13" s="2">
        <v>386.37</v>
      </c>
    </row>
    <row r="14" spans="1:2" x14ac:dyDescent="0.3">
      <c r="A14" s="18">
        <v>1977</v>
      </c>
      <c r="B14" s="2">
        <v>431.75</v>
      </c>
    </row>
    <row r="15" spans="1:2" x14ac:dyDescent="0.3">
      <c r="A15" s="18">
        <v>1978</v>
      </c>
      <c r="B15" s="2">
        <v>215.59</v>
      </c>
    </row>
    <row r="16" spans="1:2" x14ac:dyDescent="0.3">
      <c r="A16" s="18">
        <v>1979</v>
      </c>
      <c r="B16" s="2">
        <v>335.91</v>
      </c>
    </row>
    <row r="17" spans="1:2" x14ac:dyDescent="0.3">
      <c r="A17" s="18">
        <v>1980</v>
      </c>
      <c r="B17" s="2">
        <v>380.97</v>
      </c>
    </row>
    <row r="18" spans="1:2" x14ac:dyDescent="0.3">
      <c r="A18" s="18">
        <v>1981</v>
      </c>
      <c r="B18" s="2">
        <v>261.54000000000002</v>
      </c>
    </row>
    <row r="19" spans="1:2" x14ac:dyDescent="0.3">
      <c r="A19" s="18">
        <v>1982</v>
      </c>
      <c r="B19" s="2">
        <v>375.17</v>
      </c>
    </row>
    <row r="20" spans="1:2" x14ac:dyDescent="0.3">
      <c r="A20" s="18">
        <v>1983</v>
      </c>
      <c r="B20" s="2">
        <v>709</v>
      </c>
    </row>
    <row r="21" spans="1:2" x14ac:dyDescent="0.3">
      <c r="A21" s="18">
        <v>1984</v>
      </c>
      <c r="B21" s="2">
        <v>616.63</v>
      </c>
    </row>
    <row r="22" spans="1:2" x14ac:dyDescent="0.3">
      <c r="A22" s="18">
        <v>1987</v>
      </c>
      <c r="B22" s="2">
        <v>534.64</v>
      </c>
    </row>
    <row r="23" spans="1:2" x14ac:dyDescent="0.3">
      <c r="A23" s="18">
        <v>1988</v>
      </c>
      <c r="B23" s="2">
        <v>379.75</v>
      </c>
    </row>
    <row r="24" spans="1:2" x14ac:dyDescent="0.3">
      <c r="A24" s="18">
        <v>1991</v>
      </c>
      <c r="B24" s="2">
        <v>195.05</v>
      </c>
    </row>
    <row r="25" spans="1:2" x14ac:dyDescent="0.3">
      <c r="A25" s="18">
        <v>1992</v>
      </c>
      <c r="B25" s="2">
        <v>485.22</v>
      </c>
    </row>
    <row r="26" spans="1:2" x14ac:dyDescent="0.3">
      <c r="A26" s="18">
        <v>1993</v>
      </c>
      <c r="B26" s="2">
        <v>405.27</v>
      </c>
    </row>
    <row r="27" spans="1:2" x14ac:dyDescent="0.3">
      <c r="A27" s="18">
        <v>1994</v>
      </c>
      <c r="B27" s="2">
        <v>518.21</v>
      </c>
    </row>
    <row r="28" spans="1:2" x14ac:dyDescent="0.3">
      <c r="A28" s="18">
        <v>1995</v>
      </c>
      <c r="B28" s="2">
        <v>294.5</v>
      </c>
    </row>
    <row r="29" spans="1:2" x14ac:dyDescent="0.3">
      <c r="A29" s="18">
        <v>1998</v>
      </c>
      <c r="B29" s="2">
        <v>587.4</v>
      </c>
    </row>
    <row r="30" spans="1:2" x14ac:dyDescent="0.3">
      <c r="A30" s="18">
        <v>2000</v>
      </c>
      <c r="B30" s="2">
        <v>417.23</v>
      </c>
    </row>
    <row r="31" spans="1:2" x14ac:dyDescent="0.3">
      <c r="A31" s="18">
        <v>2001</v>
      </c>
      <c r="B31" s="2">
        <v>556.41999999999996</v>
      </c>
    </row>
    <row r="32" spans="1:2" x14ac:dyDescent="0.3">
      <c r="A32" s="18">
        <v>2002</v>
      </c>
      <c r="B32" s="2">
        <v>651.25</v>
      </c>
    </row>
    <row r="33" spans="1:2" x14ac:dyDescent="0.3">
      <c r="A33" s="18">
        <v>2003</v>
      </c>
      <c r="B33" s="2">
        <v>401.19</v>
      </c>
    </row>
    <row r="34" spans="1:2" x14ac:dyDescent="0.3">
      <c r="A34" s="18">
        <v>2004</v>
      </c>
      <c r="B34" s="2">
        <v>276.33</v>
      </c>
    </row>
    <row r="35" spans="1:2" x14ac:dyDescent="0.3">
      <c r="A35" s="18">
        <v>2006</v>
      </c>
      <c r="B35" s="2">
        <v>214.7</v>
      </c>
    </row>
    <row r="36" spans="1:2" x14ac:dyDescent="0.3">
      <c r="A36" s="18">
        <v>2007</v>
      </c>
      <c r="B36" s="2">
        <v>557.27</v>
      </c>
    </row>
    <row r="37" spans="1:2" x14ac:dyDescent="0.3">
      <c r="A37" s="18">
        <v>2008</v>
      </c>
      <c r="B37" s="2">
        <v>390.39</v>
      </c>
    </row>
    <row r="38" spans="1:2" x14ac:dyDescent="0.3">
      <c r="A38" s="18">
        <v>2010</v>
      </c>
      <c r="B38" s="2">
        <v>533.69000000000005</v>
      </c>
    </row>
    <row r="39" spans="1:2" x14ac:dyDescent="0.3">
      <c r="A39" s="18">
        <v>2011</v>
      </c>
      <c r="B39" s="2">
        <v>629.91999999999996</v>
      </c>
    </row>
    <row r="40" spans="1:2" x14ac:dyDescent="0.3">
      <c r="A40" s="18">
        <v>2012</v>
      </c>
      <c r="B40" s="2">
        <v>239.93</v>
      </c>
    </row>
    <row r="41" spans="1:2" x14ac:dyDescent="0.3">
      <c r="A41" s="18">
        <v>2013</v>
      </c>
      <c r="B41" s="2">
        <v>427.91</v>
      </c>
    </row>
    <row r="42" spans="1:2" x14ac:dyDescent="0.3">
      <c r="A42" s="18">
        <v>2014</v>
      </c>
      <c r="B42" s="2">
        <v>537.79</v>
      </c>
    </row>
    <row r="43" spans="1:2" x14ac:dyDescent="0.3">
      <c r="A43" s="18">
        <v>2015</v>
      </c>
      <c r="B43" s="2">
        <v>651.94000000000005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800"/>
  </sheetPr>
  <dimension ref="B1:J53"/>
  <sheetViews>
    <sheetView zoomScaleNormal="100" workbookViewId="0"/>
  </sheetViews>
  <sheetFormatPr defaultRowHeight="14.4" x14ac:dyDescent="0.3"/>
  <cols>
    <col min="1" max="1" width="4.88671875" customWidth="1"/>
    <col min="2" max="2" width="9" customWidth="1"/>
  </cols>
  <sheetData>
    <row r="1" spans="2:9" x14ac:dyDescent="0.3">
      <c r="B1" t="s">
        <v>33</v>
      </c>
    </row>
    <row r="2" spans="2:9" x14ac:dyDescent="0.3">
      <c r="B2" t="s">
        <v>29</v>
      </c>
    </row>
    <row r="3" spans="2:9" x14ac:dyDescent="0.3">
      <c r="B3" t="s">
        <v>30</v>
      </c>
    </row>
    <row r="4" spans="2:9" x14ac:dyDescent="0.3">
      <c r="B4" t="s">
        <v>3</v>
      </c>
    </row>
    <row r="5" spans="2:9" x14ac:dyDescent="0.3">
      <c r="B5" t="s">
        <v>4</v>
      </c>
    </row>
    <row r="6" spans="2:9" x14ac:dyDescent="0.3">
      <c r="B6" t="s">
        <v>5</v>
      </c>
    </row>
    <row r="10" spans="2:9" x14ac:dyDescent="0.3">
      <c r="B10" t="s">
        <v>6</v>
      </c>
    </row>
    <row r="11" spans="2:9" ht="15" thickBot="1" x14ac:dyDescent="0.35"/>
    <row r="12" spans="2:9" x14ac:dyDescent="0.3">
      <c r="B12" s="4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</row>
    <row r="13" spans="2:9" ht="15" thickBot="1" x14ac:dyDescent="0.35">
      <c r="B13" s="6" t="s">
        <v>15</v>
      </c>
      <c r="C13" s="7">
        <v>42</v>
      </c>
      <c r="D13" s="7">
        <v>0</v>
      </c>
      <c r="E13" s="7">
        <v>42</v>
      </c>
      <c r="F13" s="8">
        <v>150.46</v>
      </c>
      <c r="G13" s="8">
        <v>709</v>
      </c>
      <c r="H13" s="8">
        <v>421.57857142857142</v>
      </c>
      <c r="I13" s="8">
        <v>144.61062464039429</v>
      </c>
    </row>
    <row r="16" spans="2:9" x14ac:dyDescent="0.3">
      <c r="B16" t="s">
        <v>16</v>
      </c>
    </row>
    <row r="17" spans="2:10" ht="15" thickBot="1" x14ac:dyDescent="0.35"/>
    <row r="18" spans="2:10" x14ac:dyDescent="0.3">
      <c r="B18" s="9" t="s">
        <v>17</v>
      </c>
      <c r="C18" s="11">
        <v>0.19163763066202091</v>
      </c>
    </row>
    <row r="19" spans="2:10" x14ac:dyDescent="0.3">
      <c r="B19" s="3" t="s">
        <v>18</v>
      </c>
      <c r="C19" s="12">
        <v>165</v>
      </c>
    </row>
    <row r="20" spans="2:10" x14ac:dyDescent="0.3">
      <c r="B20" s="3" t="s">
        <v>19</v>
      </c>
      <c r="C20" s="12">
        <v>0</v>
      </c>
    </row>
    <row r="21" spans="2:10" x14ac:dyDescent="0.3">
      <c r="B21" s="3" t="s">
        <v>20</v>
      </c>
      <c r="C21" s="12">
        <v>7.5512179647516553E-2</v>
      </c>
    </row>
    <row r="22" spans="2:10" ht="15" thickBot="1" x14ac:dyDescent="0.35">
      <c r="B22" s="10" t="s">
        <v>21</v>
      </c>
      <c r="C22" s="13">
        <v>0.05</v>
      </c>
    </row>
    <row r="23" spans="2:10" x14ac:dyDescent="0.3">
      <c r="B23" s="14" t="s">
        <v>28</v>
      </c>
    </row>
    <row r="25" spans="2:10" x14ac:dyDescent="0.3">
      <c r="B25" s="14" t="s">
        <v>22</v>
      </c>
    </row>
    <row r="26" spans="2:10" x14ac:dyDescent="0.3">
      <c r="B26" s="14" t="s">
        <v>23</v>
      </c>
    </row>
    <row r="27" spans="2:10" x14ac:dyDescent="0.3">
      <c r="B27" s="14" t="s">
        <v>24</v>
      </c>
    </row>
    <row r="28" spans="2:10" ht="15" customHeight="1" x14ac:dyDescent="0.3">
      <c r="B28" s="29" t="s">
        <v>31</v>
      </c>
      <c r="C28" s="29"/>
      <c r="D28" s="29"/>
      <c r="E28" s="29"/>
      <c r="F28" s="29"/>
      <c r="G28" s="29"/>
      <c r="H28" s="29"/>
      <c r="I28" s="29"/>
      <c r="J28" s="29"/>
    </row>
    <row r="29" spans="2:10" x14ac:dyDescent="0.3">
      <c r="B29" s="29"/>
      <c r="C29" s="29"/>
      <c r="D29" s="29"/>
      <c r="E29" s="29"/>
      <c r="F29" s="29"/>
      <c r="G29" s="29"/>
      <c r="H29" s="29"/>
      <c r="I29" s="29"/>
      <c r="J29" s="29"/>
    </row>
    <row r="30" spans="2:10" x14ac:dyDescent="0.3">
      <c r="B30" s="14" t="s">
        <v>32</v>
      </c>
    </row>
    <row r="33" spans="2:5" x14ac:dyDescent="0.3">
      <c r="B33" s="14" t="s">
        <v>25</v>
      </c>
      <c r="D33" s="15">
        <v>3.3265384615384619</v>
      </c>
    </row>
    <row r="34" spans="2:5" x14ac:dyDescent="0.3">
      <c r="B34" s="14" t="s">
        <v>26</v>
      </c>
      <c r="D34" s="16">
        <v>2.4963488843813382</v>
      </c>
      <c r="E34" s="17">
        <v>4.2612000000000005</v>
      </c>
    </row>
    <row r="53" spans="7:7" x14ac:dyDescent="0.3">
      <c r="G53" t="s">
        <v>27</v>
      </c>
    </row>
  </sheetData>
  <mergeCells count="1">
    <mergeCell ref="B28:J29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T709038">
              <controlPr defaultSize="0" print="0" autoFill="0" autoPict="0" macro="[1]!RelaunchCall">
                <anchor>
                  <from>
                    <xdr:col>2</xdr:col>
                    <xdr:colOff>83820</xdr:colOff>
                    <xdr:row>5</xdr:row>
                    <xdr:rowOff>0</xdr:rowOff>
                  </from>
                  <to>
                    <xdr:col>2</xdr:col>
                    <xdr:colOff>594360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Plan1</vt:lpstr>
      <vt:lpstr>Mann-Kendall trend tests_HID</vt:lpstr>
      <vt:lpstr>Mann-Kendall trend tests1_HID</vt:lpstr>
      <vt:lpstr>Mann-Kendall trend tests2_HID</vt:lpstr>
      <vt:lpstr>Mann-Kendall trend tests3_HID</vt:lpstr>
      <vt:lpstr>Mann-Kendall trend tests4_HID</vt:lpstr>
      <vt:lpstr>Mann-Kendall trend tests4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</dc:creator>
  <cp:lastModifiedBy>felic</cp:lastModifiedBy>
  <dcterms:created xsi:type="dcterms:W3CDTF">2016-10-15T03:25:13Z</dcterms:created>
  <dcterms:modified xsi:type="dcterms:W3CDTF">2018-05-31T21:28:02Z</dcterms:modified>
</cp:coreProperties>
</file>