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2D51044-D205-47C6-814A-839A844EB38F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E62" i="1"/>
  <c r="F62" i="1"/>
  <c r="G62" i="1"/>
  <c r="I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<sst xmlns="http://schemas.openxmlformats.org/spreadsheetml/2006/main" count="44" uniqueCount="42">
  <si>
    <t xml:space="preserve"> Cod</t>
  </si>
  <si>
    <t xml:space="preserve"> Year</t>
  </si>
  <si>
    <t xml:space="preserve"> Maximum streamflow</t>
  </si>
  <si>
    <t>Time series: Workbook = 86700000.xlsx / Sheet = Plan1 / Range = Plan1!$E$1:$E$62 / 61 rows and 1 column</t>
  </si>
  <si>
    <t>Date data: Workbook = 86700000.xlsx / Sheet = Plan1 / Range = Plan1!$B$1:$B$62 / 61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</si>
  <si>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</si>
  <si>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</si>
  <si>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</si>
  <si>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</si>
  <si>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</si>
  <si>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</si>
  <si>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</si>
  <si>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</si>
  <si>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</si>
  <si>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</si>
  <si>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</si>
  <si>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</si>
  <si>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</si>
  <si>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</si>
  <si>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</si>
  <si>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</si>
  <si>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</si>
  <si>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</si>
  <si>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</si>
  <si>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</si>
  <si>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</si>
  <si>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</si>
  <si>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</si>
  <si>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</si>
  <si>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18.29%.</t>
  </si>
  <si>
    <t>The continuity correction has been applied.</t>
  </si>
  <si>
    <t>Ties have been detected in the data and the appropriate corrections have been applied.</t>
  </si>
  <si>
    <t>Sen's slope:</t>
  </si>
  <si>
    <t>Confidence interval:</t>
  </si>
  <si>
    <t xml:space="preserve"> </t>
  </si>
  <si>
    <r>
      <t>XLSTAT 2016.06.36438  - Mann-Kendall trend tests - Start time: 2016-10-15 at 8:52:16 PM / End time: 2016-10-15 at 8:52:17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</si>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</sst>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tests_HID'!$A$2:$A$62</c:f>
              <c:numCache>
                <c:formatCode>General</c:formatCode>
                <c:ptCount val="61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2010</c:v>
                </c:pt>
              </c:numCache>
            </c:numRef>
          </c:xVal>
          <c:yVal>
            <c:numRef>
              <c:f>'Mann-Kendall trend tests_HID'!$B$2:$B$62</c:f>
              <c:numCache>
                <c:formatCode>0</c:formatCode>
                <c:ptCount val="61"/>
                <c:pt idx="0">
                  <c:v>6.83</c:v>
                </c:pt>
                <c:pt idx="1">
                  <c:v>6.29</c:v>
                </c:pt>
                <c:pt idx="2">
                  <c:v>13.18</c:v>
                </c:pt>
                <c:pt idx="3">
                  <c:v>6.78</c:v>
                </c:pt>
                <c:pt idx="4">
                  <c:v>4.8600000000000003</c:v>
                </c:pt>
                <c:pt idx="5">
                  <c:v>7.87</c:v>
                </c:pt>
                <c:pt idx="6">
                  <c:v>6.69</c:v>
                </c:pt>
                <c:pt idx="7">
                  <c:v>4.78</c:v>
                </c:pt>
                <c:pt idx="8">
                  <c:v>2.79</c:v>
                </c:pt>
                <c:pt idx="9">
                  <c:v>15.71</c:v>
                </c:pt>
                <c:pt idx="10">
                  <c:v>19.18</c:v>
                </c:pt>
                <c:pt idx="11">
                  <c:v>4.63</c:v>
                </c:pt>
                <c:pt idx="12">
                  <c:v>33.270000000000003</c:v>
                </c:pt>
                <c:pt idx="13">
                  <c:v>9.4600000000000009</c:v>
                </c:pt>
                <c:pt idx="14">
                  <c:v>15.26</c:v>
                </c:pt>
                <c:pt idx="15">
                  <c:v>3.54</c:v>
                </c:pt>
                <c:pt idx="16">
                  <c:v>9.51</c:v>
                </c:pt>
                <c:pt idx="17">
                  <c:v>9.08</c:v>
                </c:pt>
                <c:pt idx="18">
                  <c:v>10.75</c:v>
                </c:pt>
                <c:pt idx="19">
                  <c:v>14.96</c:v>
                </c:pt>
                <c:pt idx="20">
                  <c:v>13.93</c:v>
                </c:pt>
                <c:pt idx="21">
                  <c:v>5.78</c:v>
                </c:pt>
                <c:pt idx="22">
                  <c:v>7.6</c:v>
                </c:pt>
                <c:pt idx="23">
                  <c:v>10.83</c:v>
                </c:pt>
                <c:pt idx="24">
                  <c:v>11.71</c:v>
                </c:pt>
                <c:pt idx="25">
                  <c:v>16.77</c:v>
                </c:pt>
                <c:pt idx="26">
                  <c:v>12.42</c:v>
                </c:pt>
                <c:pt idx="27">
                  <c:v>7.68</c:v>
                </c:pt>
                <c:pt idx="28">
                  <c:v>8.68</c:v>
                </c:pt>
                <c:pt idx="29">
                  <c:v>9.4</c:v>
                </c:pt>
                <c:pt idx="30">
                  <c:v>10.73</c:v>
                </c:pt>
                <c:pt idx="31">
                  <c:v>4.6399999999999997</c:v>
                </c:pt>
                <c:pt idx="32">
                  <c:v>10.95</c:v>
                </c:pt>
                <c:pt idx="33">
                  <c:v>9.24</c:v>
                </c:pt>
                <c:pt idx="34">
                  <c:v>5.81</c:v>
                </c:pt>
                <c:pt idx="35">
                  <c:v>11.61</c:v>
                </c:pt>
                <c:pt idx="36">
                  <c:v>22.97</c:v>
                </c:pt>
                <c:pt idx="37">
                  <c:v>18.739999999999998</c:v>
                </c:pt>
                <c:pt idx="38">
                  <c:v>9.11</c:v>
                </c:pt>
                <c:pt idx="39">
                  <c:v>14.12</c:v>
                </c:pt>
                <c:pt idx="40">
                  <c:v>14.74</c:v>
                </c:pt>
                <c:pt idx="41">
                  <c:v>10.53</c:v>
                </c:pt>
                <c:pt idx="42">
                  <c:v>10.029999999999999</c:v>
                </c:pt>
                <c:pt idx="43">
                  <c:v>18.34</c:v>
                </c:pt>
                <c:pt idx="44">
                  <c:v>4.8</c:v>
                </c:pt>
                <c:pt idx="45">
                  <c:v>8.98</c:v>
                </c:pt>
                <c:pt idx="46">
                  <c:v>8.99</c:v>
                </c:pt>
                <c:pt idx="47">
                  <c:v>9.42</c:v>
                </c:pt>
                <c:pt idx="48">
                  <c:v>7.79</c:v>
                </c:pt>
                <c:pt idx="49">
                  <c:v>10.58</c:v>
                </c:pt>
                <c:pt idx="50">
                  <c:v>16.55</c:v>
                </c:pt>
                <c:pt idx="51">
                  <c:v>12.42</c:v>
                </c:pt>
                <c:pt idx="52">
                  <c:v>6.68</c:v>
                </c:pt>
                <c:pt idx="53">
                  <c:v>15.85</c:v>
                </c:pt>
                <c:pt idx="54">
                  <c:v>16.03</c:v>
                </c:pt>
                <c:pt idx="55">
                  <c:v>19.39</c:v>
                </c:pt>
                <c:pt idx="56">
                  <c:v>11.52</c:v>
                </c:pt>
                <c:pt idx="57">
                  <c:v>4.95</c:v>
                </c:pt>
                <c:pt idx="58">
                  <c:v>8.85</c:v>
                </c:pt>
                <c:pt idx="59">
                  <c:v>5.61</c:v>
                </c:pt>
                <c:pt idx="60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BA5-9DBD-0471CE127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65568"/>
        <c:axId val="244375936"/>
      </c:scatterChart>
      <c:valAx>
        <c:axId val="244365568"/>
        <c:scaling>
          <c:orientation val="minMax"/>
          <c:max val="2020"/>
          <c:min val="194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75936"/>
        <c:crosses val="autoZero"/>
        <c:crossBetween val="midCat"/>
      </c:valAx>
      <c:valAx>
        <c:axId val="244375936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43655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8540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RefEditT,RefEdit0,Plan1!$E$1:$E$62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RefEditDate,RefEdit0,Plan1!$B$1:$B$62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18540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topLeftCell="A52" zoomScale="70" zoomScaleNormal="70" workbookViewId="0">
      <selection activeCell="G64" sqref="G64:M77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88671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36</v>
      </c>
      <c r="D1" t="s">
        <v>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">
      <c r="A2">
        <v>79</v>
      </c>
      <c r="B2">
        <v>1944</v>
      </c>
      <c r="C2" s="19">
        <v>16248</v>
      </c>
      <c r="D2">
        <v>350</v>
      </c>
      <c r="E2" s="18">
        <f>C2-DATE(YEAR(C2),1,0)</f>
        <v>177</v>
      </c>
      <c r="F2">
        <f>DATE(YEAR(C2)+1,1,1)-DATE(YEAR(C2),1,1)</f>
        <v>366</v>
      </c>
      <c r="G2">
        <f>E2*(2*PI()/F2)</f>
        <v>3.0385896157671768</v>
      </c>
      <c r="H2">
        <f>COS(G2)</f>
        <v>-0.99469987561458906</v>
      </c>
      <c r="I2">
        <f>SIN(G2)</f>
        <v>0.10282099713736068</v>
      </c>
    </row>
    <row r="3" spans="1:9" x14ac:dyDescent="0.3">
      <c r="A3">
        <v>91</v>
      </c>
      <c r="B3">
        <v>1945</v>
      </c>
      <c r="C3" s="19">
        <v>16702</v>
      </c>
      <c r="D3">
        <v>272</v>
      </c>
      <c r="E3" s="18">
        <f t="shared" ref="E3:E47" si="0">C3-DATE(YEAR(C3),1,0)</f>
        <v>265</v>
      </c>
      <c r="F3">
        <f t="shared" ref="F3:F47" si="1">DATE(YEAR(C3)+1,1,1)-DATE(YEAR(C3),1,1)</f>
        <v>365</v>
      </c>
      <c r="G3">
        <f t="shared" ref="G3:G47" si="2">E3*(2*PI()/F3)</f>
        <v>4.5617646750755894</v>
      </c>
      <c r="H3">
        <f t="shared" ref="H3:H47" si="3">COS(G3)</f>
        <v>-0.15005539834465348</v>
      </c>
      <c r="I3">
        <f t="shared" ref="I3:I47" si="4">SIN(G3)</f>
        <v>-0.98867759023234025</v>
      </c>
    </row>
    <row r="4" spans="1:9" x14ac:dyDescent="0.3">
      <c r="A4">
        <v>103</v>
      </c>
      <c r="B4">
        <v>1946</v>
      </c>
      <c r="C4" s="19">
        <v>16828</v>
      </c>
      <c r="D4">
        <v>574</v>
      </c>
      <c r="E4" s="18">
        <f t="shared" si="0"/>
        <v>26</v>
      </c>
      <c r="F4">
        <f t="shared" si="1"/>
        <v>365</v>
      </c>
      <c r="G4">
        <f t="shared" si="2"/>
        <v>0.44756936434703898</v>
      </c>
      <c r="H4">
        <f t="shared" si="3"/>
        <v>0.90150168413188403</v>
      </c>
      <c r="I4">
        <f t="shared" si="4"/>
        <v>0.43277559255043113</v>
      </c>
    </row>
    <row r="5" spans="1:9" x14ac:dyDescent="0.3">
      <c r="A5">
        <v>115</v>
      </c>
      <c r="B5">
        <v>1947</v>
      </c>
      <c r="C5" s="19">
        <v>17305</v>
      </c>
      <c r="D5">
        <v>200</v>
      </c>
      <c r="E5" s="18">
        <f t="shared" si="0"/>
        <v>138</v>
      </c>
      <c r="F5">
        <f t="shared" si="1"/>
        <v>365</v>
      </c>
      <c r="G5">
        <f t="shared" si="2"/>
        <v>2.3755604723035146</v>
      </c>
      <c r="H5">
        <f t="shared" si="3"/>
        <v>-0.72066714955386091</v>
      </c>
      <c r="I5">
        <f t="shared" si="4"/>
        <v>0.69328122688697769</v>
      </c>
    </row>
    <row r="6" spans="1:9" x14ac:dyDescent="0.3">
      <c r="A6">
        <v>127</v>
      </c>
      <c r="B6">
        <v>1948</v>
      </c>
      <c r="C6" s="19">
        <v>17656</v>
      </c>
      <c r="D6">
        <v>149</v>
      </c>
      <c r="E6" s="18">
        <f t="shared" si="0"/>
        <v>124</v>
      </c>
      <c r="F6">
        <f t="shared" si="1"/>
        <v>366</v>
      </c>
      <c r="G6">
        <f t="shared" si="2"/>
        <v>2.1287294483340675</v>
      </c>
      <c r="H6">
        <f t="shared" si="3"/>
        <v>-0.52943389121818518</v>
      </c>
      <c r="I6">
        <f t="shared" si="4"/>
        <v>0.84835119781230395</v>
      </c>
    </row>
    <row r="7" spans="1:9" x14ac:dyDescent="0.3">
      <c r="A7">
        <v>139</v>
      </c>
      <c r="B7">
        <v>1949</v>
      </c>
      <c r="C7" s="19">
        <v>18161</v>
      </c>
      <c r="D7">
        <v>257</v>
      </c>
      <c r="E7" s="18">
        <f t="shared" si="0"/>
        <v>263</v>
      </c>
      <c r="F7">
        <f t="shared" si="1"/>
        <v>365</v>
      </c>
      <c r="G7">
        <f t="shared" si="2"/>
        <v>4.5273362624335096</v>
      </c>
      <c r="H7">
        <f t="shared" si="3"/>
        <v>-0.18399835165768075</v>
      </c>
      <c r="I7">
        <f t="shared" si="4"/>
        <v>-0.98292655197998213</v>
      </c>
    </row>
    <row r="8" spans="1:9" x14ac:dyDescent="0.3">
      <c r="A8">
        <v>151</v>
      </c>
      <c r="B8">
        <v>1950</v>
      </c>
      <c r="C8" s="19">
        <v>18552</v>
      </c>
      <c r="D8">
        <v>466</v>
      </c>
      <c r="E8" s="18">
        <f t="shared" si="0"/>
        <v>289</v>
      </c>
      <c r="F8">
        <f t="shared" si="1"/>
        <v>365</v>
      </c>
      <c r="G8">
        <f t="shared" si="2"/>
        <v>4.9749056267805489</v>
      </c>
      <c r="H8">
        <f t="shared" si="3"/>
        <v>0.25951179706979943</v>
      </c>
      <c r="I8">
        <f t="shared" si="4"/>
        <v>-0.965739937654855</v>
      </c>
    </row>
    <row r="9" spans="1:9" x14ac:dyDescent="0.3">
      <c r="A9">
        <v>163</v>
      </c>
      <c r="B9">
        <v>1951</v>
      </c>
      <c r="C9" s="19">
        <v>18919</v>
      </c>
      <c r="D9">
        <v>120.2</v>
      </c>
      <c r="E9" s="18">
        <f t="shared" si="0"/>
        <v>291</v>
      </c>
      <c r="F9">
        <f t="shared" si="1"/>
        <v>365</v>
      </c>
      <c r="G9">
        <f t="shared" si="2"/>
        <v>5.0093340394226287</v>
      </c>
      <c r="H9">
        <f t="shared" si="3"/>
        <v>0.29260033563334792</v>
      </c>
      <c r="I9">
        <f t="shared" si="4"/>
        <v>-0.95623482659190584</v>
      </c>
    </row>
    <row r="10" spans="1:9" x14ac:dyDescent="0.3">
      <c r="A10">
        <v>175</v>
      </c>
      <c r="B10">
        <v>1952</v>
      </c>
      <c r="C10" s="19">
        <v>19154</v>
      </c>
      <c r="D10">
        <v>48.8</v>
      </c>
      <c r="E10" s="18">
        <f t="shared" si="0"/>
        <v>161</v>
      </c>
      <c r="F10">
        <f t="shared" si="1"/>
        <v>366</v>
      </c>
      <c r="G10">
        <f t="shared" si="2"/>
        <v>2.7639148482402005</v>
      </c>
      <c r="H10">
        <f t="shared" si="3"/>
        <v>-0.92952348038040022</v>
      </c>
      <c r="I10">
        <f t="shared" si="4"/>
        <v>0.36876293119226028</v>
      </c>
    </row>
    <row r="11" spans="1:9" x14ac:dyDescent="0.3">
      <c r="A11">
        <v>187</v>
      </c>
      <c r="B11">
        <v>1953</v>
      </c>
      <c r="C11" s="19">
        <v>19634</v>
      </c>
      <c r="D11">
        <v>484</v>
      </c>
      <c r="E11" s="18">
        <f t="shared" si="0"/>
        <v>275</v>
      </c>
      <c r="F11">
        <f t="shared" si="1"/>
        <v>365</v>
      </c>
      <c r="G11">
        <f t="shared" si="2"/>
        <v>4.733906738285989</v>
      </c>
      <c r="H11">
        <f t="shared" si="3"/>
        <v>2.1516097436221345E-2</v>
      </c>
      <c r="I11">
        <f t="shared" si="4"/>
        <v>-0.99976850197989087</v>
      </c>
    </row>
    <row r="12" spans="1:9" x14ac:dyDescent="0.3">
      <c r="A12">
        <v>199</v>
      </c>
      <c r="B12">
        <v>1954</v>
      </c>
      <c r="C12" s="19">
        <v>19926</v>
      </c>
      <c r="D12">
        <v>484</v>
      </c>
      <c r="E12" s="18">
        <f t="shared" si="0"/>
        <v>202</v>
      </c>
      <c r="F12">
        <f t="shared" si="1"/>
        <v>365</v>
      </c>
      <c r="G12">
        <f t="shared" si="2"/>
        <v>3.4772696768500722</v>
      </c>
      <c r="H12">
        <f t="shared" si="3"/>
        <v>-0.94418750883419955</v>
      </c>
      <c r="I12">
        <f t="shared" si="4"/>
        <v>-0.32940848222452979</v>
      </c>
    </row>
    <row r="13" spans="1:9" x14ac:dyDescent="0.3">
      <c r="A13">
        <v>211</v>
      </c>
      <c r="B13">
        <v>1955</v>
      </c>
      <c r="C13" s="19">
        <v>20227</v>
      </c>
      <c r="D13">
        <v>70.400000000000006</v>
      </c>
      <c r="E13" s="18">
        <f t="shared" si="0"/>
        <v>138</v>
      </c>
      <c r="F13">
        <f t="shared" si="1"/>
        <v>365</v>
      </c>
      <c r="G13">
        <f t="shared" si="2"/>
        <v>2.3755604723035146</v>
      </c>
      <c r="H13">
        <f t="shared" si="3"/>
        <v>-0.72066714955386091</v>
      </c>
      <c r="I13">
        <f t="shared" si="4"/>
        <v>0.69328122688697769</v>
      </c>
    </row>
    <row r="14" spans="1:9" x14ac:dyDescent="0.3">
      <c r="A14">
        <v>242</v>
      </c>
      <c r="B14">
        <v>1959</v>
      </c>
      <c r="C14" s="19">
        <v>21724</v>
      </c>
      <c r="D14">
        <v>668.2</v>
      </c>
      <c r="E14" s="18">
        <f t="shared" si="0"/>
        <v>174</v>
      </c>
      <c r="F14">
        <f t="shared" si="1"/>
        <v>365</v>
      </c>
      <c r="G14">
        <f t="shared" si="2"/>
        <v>2.9952718998609531</v>
      </c>
      <c r="H14">
        <f t="shared" si="3"/>
        <v>-0.98931420397036629</v>
      </c>
      <c r="I14">
        <f t="shared" si="4"/>
        <v>0.14579919691987511</v>
      </c>
    </row>
    <row r="15" spans="1:9" x14ac:dyDescent="0.3">
      <c r="A15">
        <v>254</v>
      </c>
      <c r="B15">
        <v>1960</v>
      </c>
      <c r="C15" s="19">
        <v>22090</v>
      </c>
      <c r="D15">
        <v>122</v>
      </c>
      <c r="E15" s="18">
        <f t="shared" si="0"/>
        <v>175</v>
      </c>
      <c r="F15">
        <f t="shared" si="1"/>
        <v>366</v>
      </c>
      <c r="G15">
        <f t="shared" si="2"/>
        <v>3.004255269826305</v>
      </c>
      <c r="H15">
        <f t="shared" si="3"/>
        <v>-0.99058403545779705</v>
      </c>
      <c r="I15">
        <f t="shared" si="4"/>
        <v>0.13690605792347529</v>
      </c>
    </row>
    <row r="16" spans="1:9" x14ac:dyDescent="0.3">
      <c r="A16">
        <v>266</v>
      </c>
      <c r="B16">
        <v>1961</v>
      </c>
      <c r="C16" s="19">
        <v>22451</v>
      </c>
      <c r="D16">
        <v>398.4</v>
      </c>
      <c r="E16" s="18">
        <f t="shared" si="0"/>
        <v>170</v>
      </c>
      <c r="F16">
        <f t="shared" si="1"/>
        <v>365</v>
      </c>
      <c r="G16">
        <f t="shared" si="2"/>
        <v>2.9264150745767936</v>
      </c>
      <c r="H16">
        <f t="shared" si="3"/>
        <v>-0.9769384927771817</v>
      </c>
      <c r="I16">
        <f t="shared" si="4"/>
        <v>0.21352091543979612</v>
      </c>
    </row>
    <row r="17" spans="1:9" x14ac:dyDescent="0.3">
      <c r="A17">
        <v>278</v>
      </c>
      <c r="B17">
        <v>1962</v>
      </c>
      <c r="C17" s="19">
        <v>22776</v>
      </c>
      <c r="D17">
        <v>26.4</v>
      </c>
      <c r="E17" s="18">
        <f t="shared" si="0"/>
        <v>130</v>
      </c>
      <c r="F17">
        <f t="shared" si="1"/>
        <v>365</v>
      </c>
      <c r="G17">
        <f t="shared" si="2"/>
        <v>2.2378468217351948</v>
      </c>
      <c r="H17">
        <f t="shared" si="3"/>
        <v>-0.61867140326250314</v>
      </c>
      <c r="I17">
        <f t="shared" si="4"/>
        <v>0.78564985507871465</v>
      </c>
    </row>
    <row r="18" spans="1:9" x14ac:dyDescent="0.3">
      <c r="A18">
        <v>290</v>
      </c>
      <c r="B18">
        <v>1963</v>
      </c>
      <c r="C18" s="19">
        <v>23280</v>
      </c>
      <c r="D18">
        <v>122</v>
      </c>
      <c r="E18" s="18">
        <f t="shared" si="0"/>
        <v>269</v>
      </c>
      <c r="F18">
        <f t="shared" si="1"/>
        <v>365</v>
      </c>
      <c r="G18">
        <f t="shared" si="2"/>
        <v>4.6306215003597497</v>
      </c>
      <c r="H18">
        <f t="shared" si="3"/>
        <v>-8.1676395330422882E-2</v>
      </c>
      <c r="I18">
        <f t="shared" si="4"/>
        <v>-0.99665890175417005</v>
      </c>
    </row>
    <row r="19" spans="1:9" x14ac:dyDescent="0.3">
      <c r="A19">
        <v>302</v>
      </c>
      <c r="B19">
        <v>1964</v>
      </c>
      <c r="C19" s="19">
        <v>23718</v>
      </c>
      <c r="D19">
        <v>179</v>
      </c>
      <c r="E19" s="18">
        <f t="shared" si="0"/>
        <v>342</v>
      </c>
      <c r="F19">
        <f t="shared" si="1"/>
        <v>366</v>
      </c>
      <c r="G19">
        <f t="shared" si="2"/>
        <v>5.8711731558891218</v>
      </c>
      <c r="H19">
        <f t="shared" si="3"/>
        <v>0.91631690448700476</v>
      </c>
      <c r="I19">
        <f t="shared" si="4"/>
        <v>-0.40045390565126648</v>
      </c>
    </row>
    <row r="20" spans="1:9" x14ac:dyDescent="0.3">
      <c r="A20">
        <v>314</v>
      </c>
      <c r="B20">
        <v>1965</v>
      </c>
      <c r="C20" s="19">
        <v>23975</v>
      </c>
      <c r="D20">
        <v>325.8</v>
      </c>
      <c r="E20" s="18">
        <f t="shared" si="0"/>
        <v>233</v>
      </c>
      <c r="F20">
        <f t="shared" si="1"/>
        <v>365</v>
      </c>
      <c r="G20">
        <f t="shared" si="2"/>
        <v>4.0109100728023108</v>
      </c>
      <c r="H20">
        <f t="shared" si="3"/>
        <v>-0.64534811322955066</v>
      </c>
      <c r="I20">
        <f t="shared" si="4"/>
        <v>-0.76388861279054232</v>
      </c>
    </row>
    <row r="21" spans="1:9" x14ac:dyDescent="0.3">
      <c r="A21">
        <v>326</v>
      </c>
      <c r="B21">
        <v>1966</v>
      </c>
      <c r="C21" s="19">
        <v>24352</v>
      </c>
      <c r="D21">
        <v>220</v>
      </c>
      <c r="E21" s="18">
        <f t="shared" si="0"/>
        <v>245</v>
      </c>
      <c r="F21">
        <f t="shared" si="1"/>
        <v>365</v>
      </c>
      <c r="G21">
        <f t="shared" si="2"/>
        <v>4.2174805486547902</v>
      </c>
      <c r="H21">
        <f t="shared" si="3"/>
        <v>-0.47495107206705095</v>
      </c>
      <c r="I21">
        <f t="shared" si="4"/>
        <v>-0.88001220397353519</v>
      </c>
    </row>
    <row r="22" spans="1:9" x14ac:dyDescent="0.3">
      <c r="A22">
        <v>338</v>
      </c>
      <c r="B22">
        <v>1967</v>
      </c>
      <c r="C22" s="19">
        <v>24734</v>
      </c>
      <c r="D22">
        <v>75.650000000000006</v>
      </c>
      <c r="E22" s="18">
        <f t="shared" si="0"/>
        <v>262</v>
      </c>
      <c r="F22">
        <f t="shared" si="1"/>
        <v>365</v>
      </c>
      <c r="G22">
        <f t="shared" si="2"/>
        <v>4.5101220561124702</v>
      </c>
      <c r="H22">
        <f t="shared" si="3"/>
        <v>-0.20089055513063528</v>
      </c>
      <c r="I22">
        <f t="shared" si="4"/>
        <v>-0.97961369164549006</v>
      </c>
    </row>
    <row r="23" spans="1:9" x14ac:dyDescent="0.3">
      <c r="A23">
        <v>349</v>
      </c>
      <c r="B23">
        <v>1968</v>
      </c>
      <c r="C23" s="19">
        <v>25027</v>
      </c>
      <c r="D23">
        <v>122</v>
      </c>
      <c r="E23" s="18">
        <f t="shared" si="0"/>
        <v>190</v>
      </c>
      <c r="F23">
        <f t="shared" si="1"/>
        <v>366</v>
      </c>
      <c r="G23">
        <f t="shared" si="2"/>
        <v>3.2617628643828454</v>
      </c>
      <c r="H23">
        <f t="shared" si="3"/>
        <v>-0.99278824516254005</v>
      </c>
      <c r="I23">
        <f t="shared" si="4"/>
        <v>-0.11988119229922714</v>
      </c>
    </row>
    <row r="24" spans="1:9" x14ac:dyDescent="0.3">
      <c r="A24">
        <v>361</v>
      </c>
      <c r="B24">
        <v>1969</v>
      </c>
      <c r="C24" s="19">
        <v>25252</v>
      </c>
      <c r="D24">
        <v>128</v>
      </c>
      <c r="E24" s="18">
        <f t="shared" si="0"/>
        <v>49</v>
      </c>
      <c r="F24">
        <f t="shared" si="1"/>
        <v>365</v>
      </c>
      <c r="G24">
        <f t="shared" si="2"/>
        <v>0.84349610973095812</v>
      </c>
      <c r="H24">
        <f t="shared" si="3"/>
        <v>0.6648553979642865</v>
      </c>
      <c r="I24">
        <f t="shared" si="4"/>
        <v>0.74697208769655521</v>
      </c>
    </row>
    <row r="25" spans="1:9" x14ac:dyDescent="0.3">
      <c r="A25">
        <v>373</v>
      </c>
      <c r="B25">
        <v>1970</v>
      </c>
      <c r="C25" s="19">
        <v>25723</v>
      </c>
      <c r="D25">
        <v>345</v>
      </c>
      <c r="E25" s="18">
        <f t="shared" si="0"/>
        <v>155</v>
      </c>
      <c r="F25">
        <f t="shared" si="1"/>
        <v>365</v>
      </c>
      <c r="G25">
        <f t="shared" si="2"/>
        <v>2.6682019797611938</v>
      </c>
      <c r="H25">
        <f t="shared" si="3"/>
        <v>-0.89002757643467645</v>
      </c>
      <c r="I25">
        <f t="shared" si="4"/>
        <v>0.45590669350845919</v>
      </c>
    </row>
    <row r="26" spans="1:9" x14ac:dyDescent="0.3">
      <c r="A26">
        <v>385</v>
      </c>
      <c r="B26">
        <v>1971</v>
      </c>
      <c r="C26" s="19">
        <v>26007</v>
      </c>
      <c r="D26">
        <v>607</v>
      </c>
      <c r="E26" s="18">
        <f t="shared" si="0"/>
        <v>74</v>
      </c>
      <c r="F26">
        <f t="shared" si="1"/>
        <v>365</v>
      </c>
      <c r="G26">
        <f t="shared" si="2"/>
        <v>1.2738512677569571</v>
      </c>
      <c r="H26">
        <f t="shared" si="3"/>
        <v>0.29260033563334858</v>
      </c>
      <c r="I26">
        <f t="shared" si="4"/>
        <v>0.95623482659190562</v>
      </c>
    </row>
    <row r="27" spans="1:9" x14ac:dyDescent="0.3">
      <c r="A27">
        <v>397</v>
      </c>
      <c r="B27">
        <v>1972</v>
      </c>
      <c r="C27" s="19">
        <v>26561</v>
      </c>
      <c r="D27">
        <v>306.60000000000002</v>
      </c>
      <c r="E27" s="18">
        <f t="shared" si="0"/>
        <v>263</v>
      </c>
      <c r="F27">
        <f t="shared" si="1"/>
        <v>366</v>
      </c>
      <c r="G27">
        <f t="shared" si="2"/>
        <v>4.5149664912246754</v>
      </c>
      <c r="H27">
        <f t="shared" si="3"/>
        <v>-0.19614254142819712</v>
      </c>
      <c r="I27">
        <f t="shared" si="4"/>
        <v>-0.98057539406314287</v>
      </c>
    </row>
    <row r="28" spans="1:9" x14ac:dyDescent="0.3">
      <c r="A28">
        <v>409</v>
      </c>
      <c r="B28">
        <v>1973</v>
      </c>
      <c r="C28" s="19">
        <v>26925</v>
      </c>
      <c r="D28">
        <v>206</v>
      </c>
      <c r="E28" s="18">
        <f t="shared" si="0"/>
        <v>261</v>
      </c>
      <c r="F28">
        <f t="shared" si="1"/>
        <v>365</v>
      </c>
      <c r="G28">
        <f t="shared" si="2"/>
        <v>4.4929078497914299</v>
      </c>
      <c r="H28">
        <f t="shared" si="3"/>
        <v>-0.21772323039653224</v>
      </c>
      <c r="I28">
        <f t="shared" si="4"/>
        <v>-0.97601055063236819</v>
      </c>
    </row>
    <row r="29" spans="1:9" x14ac:dyDescent="0.3">
      <c r="A29">
        <v>421</v>
      </c>
      <c r="B29">
        <v>1974</v>
      </c>
      <c r="C29" s="19">
        <v>27189</v>
      </c>
      <c r="D29">
        <v>567.4</v>
      </c>
      <c r="E29" s="18">
        <f t="shared" si="0"/>
        <v>160</v>
      </c>
      <c r="F29">
        <f t="shared" si="1"/>
        <v>365</v>
      </c>
      <c r="G29">
        <f t="shared" si="2"/>
        <v>2.7542730113663936</v>
      </c>
      <c r="H29">
        <f t="shared" si="3"/>
        <v>-0.92592477719384969</v>
      </c>
      <c r="I29">
        <f t="shared" si="4"/>
        <v>0.37770796520396532</v>
      </c>
    </row>
    <row r="30" spans="1:9" x14ac:dyDescent="0.3">
      <c r="A30">
        <v>433</v>
      </c>
      <c r="B30">
        <v>1975</v>
      </c>
      <c r="C30" s="19">
        <v>27651</v>
      </c>
      <c r="D30">
        <v>206</v>
      </c>
      <c r="E30" s="18">
        <f t="shared" si="0"/>
        <v>257</v>
      </c>
      <c r="F30">
        <f t="shared" si="1"/>
        <v>365</v>
      </c>
      <c r="G30">
        <f t="shared" si="2"/>
        <v>4.4240510245072704</v>
      </c>
      <c r="H30">
        <f t="shared" si="3"/>
        <v>-0.28435918728100362</v>
      </c>
      <c r="I30">
        <f t="shared" si="4"/>
        <v>-0.95871781698729641</v>
      </c>
    </row>
    <row r="31" spans="1:9" x14ac:dyDescent="0.3">
      <c r="A31">
        <v>445</v>
      </c>
      <c r="B31">
        <v>1976</v>
      </c>
      <c r="C31" s="19">
        <v>28068</v>
      </c>
      <c r="D31">
        <v>208.8</v>
      </c>
      <c r="E31" s="18">
        <f t="shared" si="0"/>
        <v>309</v>
      </c>
      <c r="F31">
        <f t="shared" si="1"/>
        <v>366</v>
      </c>
      <c r="G31">
        <f t="shared" si="2"/>
        <v>5.3046564478647324</v>
      </c>
      <c r="H31">
        <f t="shared" si="3"/>
        <v>0.55824372202686445</v>
      </c>
      <c r="I31">
        <f t="shared" si="4"/>
        <v>-0.82967701355261914</v>
      </c>
    </row>
    <row r="32" spans="1:9" x14ac:dyDescent="0.3">
      <c r="A32">
        <v>457</v>
      </c>
      <c r="B32">
        <v>1977</v>
      </c>
      <c r="C32" s="19">
        <v>28354</v>
      </c>
      <c r="D32">
        <v>220</v>
      </c>
      <c r="E32" s="18">
        <f t="shared" si="0"/>
        <v>229</v>
      </c>
      <c r="F32">
        <f t="shared" si="1"/>
        <v>365</v>
      </c>
      <c r="G32">
        <f t="shared" si="2"/>
        <v>3.9420532475181513</v>
      </c>
      <c r="H32">
        <f t="shared" si="3"/>
        <v>-0.6963762255968724</v>
      </c>
      <c r="I32">
        <f t="shared" si="4"/>
        <v>-0.71767691367596176</v>
      </c>
    </row>
    <row r="33" spans="1:9" x14ac:dyDescent="0.3">
      <c r="A33">
        <v>469</v>
      </c>
      <c r="B33">
        <v>1978</v>
      </c>
      <c r="C33" s="19">
        <v>28694</v>
      </c>
      <c r="D33">
        <v>159.5</v>
      </c>
      <c r="E33" s="18">
        <f t="shared" si="0"/>
        <v>204</v>
      </c>
      <c r="F33">
        <f t="shared" si="1"/>
        <v>365</v>
      </c>
      <c r="G33">
        <f t="shared" si="2"/>
        <v>3.5116980894921519</v>
      </c>
      <c r="H33">
        <f t="shared" si="3"/>
        <v>-0.93228921317451352</v>
      </c>
      <c r="I33">
        <f t="shared" si="4"/>
        <v>-0.36171373072976698</v>
      </c>
    </row>
    <row r="34" spans="1:9" x14ac:dyDescent="0.3">
      <c r="A34">
        <v>481</v>
      </c>
      <c r="B34">
        <v>1979</v>
      </c>
      <c r="C34" s="19">
        <v>29134</v>
      </c>
      <c r="D34">
        <v>316.2</v>
      </c>
      <c r="E34" s="18">
        <f t="shared" si="0"/>
        <v>279</v>
      </c>
      <c r="F34">
        <f t="shared" si="1"/>
        <v>365</v>
      </c>
      <c r="G34">
        <f t="shared" si="2"/>
        <v>4.8027635635701493</v>
      </c>
      <c r="H34">
        <f t="shared" si="3"/>
        <v>9.0251610031040694E-2</v>
      </c>
      <c r="I34">
        <f t="shared" si="4"/>
        <v>-0.99591899614717916</v>
      </c>
    </row>
    <row r="35" spans="1:9" x14ac:dyDescent="0.3">
      <c r="A35">
        <v>493</v>
      </c>
      <c r="B35">
        <v>1980</v>
      </c>
      <c r="C35" s="19">
        <v>29516</v>
      </c>
      <c r="D35">
        <v>429</v>
      </c>
      <c r="E35" s="18">
        <f t="shared" si="0"/>
        <v>296</v>
      </c>
      <c r="F35">
        <f t="shared" si="1"/>
        <v>366</v>
      </c>
      <c r="G35">
        <f t="shared" si="2"/>
        <v>5.0814831992490639</v>
      </c>
      <c r="H35">
        <f t="shared" si="3"/>
        <v>0.36077079921678279</v>
      </c>
      <c r="I35">
        <f t="shared" si="4"/>
        <v>-0.93265450753882262</v>
      </c>
    </row>
    <row r="36" spans="1:9" x14ac:dyDescent="0.3">
      <c r="A36">
        <v>505</v>
      </c>
      <c r="B36">
        <v>1981</v>
      </c>
      <c r="C36" s="19">
        <v>29899</v>
      </c>
      <c r="D36">
        <v>420.5</v>
      </c>
      <c r="E36" s="18">
        <f t="shared" si="0"/>
        <v>313</v>
      </c>
      <c r="F36">
        <f t="shared" si="1"/>
        <v>365</v>
      </c>
      <c r="G36">
        <f t="shared" si="2"/>
        <v>5.3880465784855076</v>
      </c>
      <c r="H36">
        <f t="shared" si="3"/>
        <v>0.62541057298524572</v>
      </c>
      <c r="I36">
        <f t="shared" si="4"/>
        <v>-0.78029585107077604</v>
      </c>
    </row>
    <row r="37" spans="1:9" x14ac:dyDescent="0.3">
      <c r="A37">
        <v>517</v>
      </c>
      <c r="B37">
        <v>1982</v>
      </c>
      <c r="C37" s="19">
        <v>30130</v>
      </c>
      <c r="D37">
        <v>538.6</v>
      </c>
      <c r="E37" s="18">
        <f t="shared" si="0"/>
        <v>179</v>
      </c>
      <c r="F37">
        <f t="shared" si="1"/>
        <v>365</v>
      </c>
      <c r="G37">
        <f t="shared" si="2"/>
        <v>3.0813429314661529</v>
      </c>
      <c r="H37">
        <f t="shared" si="3"/>
        <v>-0.99818553447185865</v>
      </c>
      <c r="I37">
        <f t="shared" si="4"/>
        <v>6.0213277365793468E-2</v>
      </c>
    </row>
    <row r="38" spans="1:9" x14ac:dyDescent="0.3">
      <c r="A38">
        <v>529</v>
      </c>
      <c r="B38">
        <v>1983</v>
      </c>
      <c r="C38" s="19">
        <v>30490</v>
      </c>
      <c r="D38">
        <v>397</v>
      </c>
      <c r="E38" s="18">
        <f t="shared" si="0"/>
        <v>174</v>
      </c>
      <c r="F38">
        <f t="shared" si="1"/>
        <v>365</v>
      </c>
      <c r="G38">
        <f t="shared" si="2"/>
        <v>2.9952718998609531</v>
      </c>
      <c r="H38">
        <f t="shared" si="3"/>
        <v>-0.98931420397036629</v>
      </c>
      <c r="I38">
        <f t="shared" si="4"/>
        <v>0.14579919691987511</v>
      </c>
    </row>
    <row r="39" spans="1:9" x14ac:dyDescent="0.3">
      <c r="A39">
        <v>541</v>
      </c>
      <c r="B39">
        <v>1984</v>
      </c>
      <c r="C39" s="19">
        <v>30795</v>
      </c>
      <c r="D39">
        <v>419.8</v>
      </c>
      <c r="E39" s="18">
        <f t="shared" si="0"/>
        <v>114</v>
      </c>
      <c r="F39">
        <f t="shared" si="1"/>
        <v>366</v>
      </c>
      <c r="G39">
        <f t="shared" si="2"/>
        <v>1.9570577186297071</v>
      </c>
      <c r="H39">
        <f t="shared" si="3"/>
        <v>-0.37672789363518494</v>
      </c>
      <c r="I39">
        <f t="shared" si="4"/>
        <v>0.92632396825149499</v>
      </c>
    </row>
    <row r="40" spans="1:9" x14ac:dyDescent="0.3">
      <c r="A40">
        <v>553</v>
      </c>
      <c r="B40">
        <v>1985</v>
      </c>
      <c r="C40" s="19">
        <v>31152</v>
      </c>
      <c r="D40">
        <v>307.8</v>
      </c>
      <c r="E40" s="18">
        <f t="shared" si="0"/>
        <v>105</v>
      </c>
      <c r="F40">
        <f t="shared" si="1"/>
        <v>365</v>
      </c>
      <c r="G40">
        <f t="shared" si="2"/>
        <v>1.807491663709196</v>
      </c>
      <c r="H40">
        <f t="shared" si="3"/>
        <v>-0.23449138957040963</v>
      </c>
      <c r="I40">
        <f t="shared" si="4"/>
        <v>0.97211819662906129</v>
      </c>
    </row>
    <row r="41" spans="1:9" x14ac:dyDescent="0.3">
      <c r="A41">
        <v>565</v>
      </c>
      <c r="B41">
        <v>1986</v>
      </c>
      <c r="C41" s="19">
        <v>31744</v>
      </c>
      <c r="D41">
        <v>503.6</v>
      </c>
      <c r="E41" s="18">
        <f t="shared" si="0"/>
        <v>332</v>
      </c>
      <c r="F41">
        <f t="shared" si="1"/>
        <v>365</v>
      </c>
      <c r="G41">
        <f t="shared" si="2"/>
        <v>5.7151164985852674</v>
      </c>
      <c r="H41">
        <f t="shared" si="3"/>
        <v>0.84294153735478272</v>
      </c>
      <c r="I41">
        <f t="shared" si="4"/>
        <v>-0.53800517153829996</v>
      </c>
    </row>
    <row r="42" spans="1:9" x14ac:dyDescent="0.3">
      <c r="A42">
        <v>577</v>
      </c>
      <c r="B42">
        <v>1987</v>
      </c>
      <c r="C42" s="19">
        <v>32062</v>
      </c>
      <c r="D42">
        <v>367.4</v>
      </c>
      <c r="E42" s="18">
        <f t="shared" si="0"/>
        <v>285</v>
      </c>
      <c r="F42">
        <f t="shared" si="1"/>
        <v>365</v>
      </c>
      <c r="G42">
        <f t="shared" si="2"/>
        <v>4.9060488014963886</v>
      </c>
      <c r="H42">
        <f t="shared" si="3"/>
        <v>0.19245158197082907</v>
      </c>
      <c r="I42">
        <f t="shared" si="4"/>
        <v>-0.98130647027160955</v>
      </c>
    </row>
    <row r="43" spans="1:9" x14ac:dyDescent="0.3">
      <c r="A43">
        <v>589</v>
      </c>
      <c r="B43">
        <v>1988</v>
      </c>
      <c r="C43" s="19">
        <v>32398</v>
      </c>
      <c r="D43">
        <v>416.4</v>
      </c>
      <c r="E43" s="18">
        <f t="shared" si="0"/>
        <v>256</v>
      </c>
      <c r="F43">
        <f t="shared" si="1"/>
        <v>366</v>
      </c>
      <c r="G43">
        <f t="shared" si="2"/>
        <v>4.3947962804316232</v>
      </c>
      <c r="H43">
        <f t="shared" si="3"/>
        <v>-0.31228055688579481</v>
      </c>
      <c r="I43">
        <f t="shared" si="4"/>
        <v>-0.94998992299450091</v>
      </c>
    </row>
    <row r="44" spans="1:9" x14ac:dyDescent="0.3">
      <c r="A44">
        <v>601</v>
      </c>
      <c r="B44">
        <v>1989</v>
      </c>
      <c r="C44" s="19">
        <v>32762</v>
      </c>
      <c r="D44">
        <v>397</v>
      </c>
      <c r="E44" s="18">
        <f t="shared" si="0"/>
        <v>254</v>
      </c>
      <c r="F44">
        <f t="shared" si="1"/>
        <v>365</v>
      </c>
      <c r="G44">
        <f t="shared" si="2"/>
        <v>4.3724084055441503</v>
      </c>
      <c r="H44">
        <f t="shared" si="3"/>
        <v>-0.33346877891818705</v>
      </c>
      <c r="I44">
        <f t="shared" si="4"/>
        <v>-0.94276114339042061</v>
      </c>
    </row>
    <row r="45" spans="1:9" x14ac:dyDescent="0.3">
      <c r="A45">
        <v>613</v>
      </c>
      <c r="B45">
        <v>1990</v>
      </c>
      <c r="C45" s="19">
        <v>33024</v>
      </c>
      <c r="D45">
        <v>408.2</v>
      </c>
      <c r="E45" s="18">
        <f t="shared" si="0"/>
        <v>151</v>
      </c>
      <c r="F45">
        <f t="shared" si="1"/>
        <v>365</v>
      </c>
      <c r="G45">
        <f t="shared" si="2"/>
        <v>2.5993451544770343</v>
      </c>
      <c r="H45">
        <f t="shared" si="3"/>
        <v>-0.85655099590100359</v>
      </c>
      <c r="I45">
        <f t="shared" si="4"/>
        <v>0.51606239101585283</v>
      </c>
    </row>
    <row r="46" spans="1:9" x14ac:dyDescent="0.3">
      <c r="A46">
        <v>625</v>
      </c>
      <c r="B46">
        <v>1991</v>
      </c>
      <c r="C46" s="19">
        <v>33599</v>
      </c>
      <c r="D46">
        <v>131.6</v>
      </c>
      <c r="E46" s="18">
        <f t="shared" si="0"/>
        <v>361</v>
      </c>
      <c r="F46">
        <f t="shared" si="1"/>
        <v>365</v>
      </c>
      <c r="G46">
        <f t="shared" si="2"/>
        <v>6.2143284818954259</v>
      </c>
      <c r="H46">
        <f t="shared" si="3"/>
        <v>0.9976303053065857</v>
      </c>
      <c r="I46">
        <f t="shared" si="4"/>
        <v>-6.880242680232064E-2</v>
      </c>
    </row>
    <row r="47" spans="1:9" x14ac:dyDescent="0.3">
      <c r="A47">
        <v>637</v>
      </c>
      <c r="B47">
        <v>1992</v>
      </c>
      <c r="C47" s="19">
        <v>33752</v>
      </c>
      <c r="D47">
        <v>207.8</v>
      </c>
      <c r="E47" s="18">
        <f t="shared" si="0"/>
        <v>149</v>
      </c>
      <c r="F47">
        <f t="shared" si="1"/>
        <v>366</v>
      </c>
      <c r="G47">
        <f t="shared" si="2"/>
        <v>2.5579087725949683</v>
      </c>
      <c r="H47">
        <f t="shared" si="3"/>
        <v>-0.83443812371384729</v>
      </c>
      <c r="I47">
        <f t="shared" si="4"/>
        <v>0.55110164007460005</v>
      </c>
    </row>
    <row r="48" spans="1:9" x14ac:dyDescent="0.3">
      <c r="A48">
        <v>649</v>
      </c>
      <c r="B48">
        <v>1993</v>
      </c>
      <c r="C48" s="19">
        <v>34125</v>
      </c>
      <c r="D48">
        <v>435.4</v>
      </c>
      <c r="E48" s="18">
        <f t="shared" ref="E48:E62" si="5">C48-DATE(YEAR(C48),1,0)</f>
        <v>156</v>
      </c>
      <c r="F48">
        <f t="shared" ref="F48:F62" si="6">DATE(YEAR(C48)+1,1,1)-DATE(YEAR(C48),1,1)</f>
        <v>365</v>
      </c>
      <c r="G48">
        <f t="shared" ref="G48:G62" si="7">E48*(2*PI()/F48)</f>
        <v>2.6854161860822341</v>
      </c>
      <c r="H48">
        <f t="shared" ref="H48:H62" si="8">COS(G48)</f>
        <v>-0.89774339353423371</v>
      </c>
      <c r="I48">
        <f t="shared" ref="I48:I62" si="9">SIN(G48)</f>
        <v>0.44051878435049502</v>
      </c>
    </row>
    <row r="49" spans="1:12" x14ac:dyDescent="0.3">
      <c r="A49">
        <v>661</v>
      </c>
      <c r="B49">
        <v>1994</v>
      </c>
      <c r="C49" s="19">
        <v>34515</v>
      </c>
      <c r="D49">
        <v>166.2</v>
      </c>
      <c r="E49" s="18">
        <f t="shared" si="5"/>
        <v>181</v>
      </c>
      <c r="F49">
        <f t="shared" si="6"/>
        <v>365</v>
      </c>
      <c r="G49">
        <f t="shared" si="7"/>
        <v>3.1157713441082331</v>
      </c>
      <c r="H49">
        <f t="shared" si="8"/>
        <v>-0.99966664851051124</v>
      </c>
      <c r="I49">
        <f t="shared" si="9"/>
        <v>2.5818440227133081E-2</v>
      </c>
    </row>
    <row r="50" spans="1:12" x14ac:dyDescent="0.3">
      <c r="A50">
        <v>673</v>
      </c>
      <c r="B50">
        <v>1995</v>
      </c>
      <c r="C50" s="19">
        <v>34976</v>
      </c>
      <c r="D50">
        <v>132.80000000000001</v>
      </c>
      <c r="E50" s="18">
        <f t="shared" si="5"/>
        <v>277</v>
      </c>
      <c r="F50">
        <f t="shared" si="6"/>
        <v>365</v>
      </c>
      <c r="G50">
        <f t="shared" si="7"/>
        <v>4.7683351509280696</v>
      </c>
      <c r="H50">
        <f t="shared" si="8"/>
        <v>5.5916990100603019E-2</v>
      </c>
      <c r="I50">
        <f t="shared" si="9"/>
        <v>-0.99843542115556427</v>
      </c>
    </row>
    <row r="51" spans="1:12" x14ac:dyDescent="0.3">
      <c r="A51">
        <v>685</v>
      </c>
      <c r="B51">
        <v>1996</v>
      </c>
      <c r="C51" s="19">
        <v>35158</v>
      </c>
      <c r="D51">
        <v>311</v>
      </c>
      <c r="E51" s="18">
        <f t="shared" si="5"/>
        <v>94</v>
      </c>
      <c r="F51">
        <f t="shared" si="6"/>
        <v>366</v>
      </c>
      <c r="G51">
        <f t="shared" si="7"/>
        <v>1.6137142592209865</v>
      </c>
      <c r="H51">
        <f t="shared" si="8"/>
        <v>-4.2904758199554249E-2</v>
      </c>
      <c r="I51">
        <f t="shared" si="9"/>
        <v>0.99907916689511533</v>
      </c>
    </row>
    <row r="52" spans="1:12" x14ac:dyDescent="0.3">
      <c r="A52">
        <v>699</v>
      </c>
      <c r="B52">
        <v>1997</v>
      </c>
      <c r="C52" s="19">
        <v>35708</v>
      </c>
      <c r="D52">
        <v>264.5</v>
      </c>
      <c r="E52" s="18">
        <f t="shared" si="5"/>
        <v>278</v>
      </c>
      <c r="F52">
        <f t="shared" si="6"/>
        <v>365</v>
      </c>
      <c r="G52">
        <f t="shared" si="7"/>
        <v>4.785549357249109</v>
      </c>
      <c r="H52">
        <f t="shared" si="8"/>
        <v>7.3095129898076872E-2</v>
      </c>
      <c r="I52">
        <f t="shared" si="9"/>
        <v>-0.9973249731081556</v>
      </c>
    </row>
    <row r="53" spans="1:12" x14ac:dyDescent="0.3">
      <c r="A53">
        <v>709</v>
      </c>
      <c r="B53">
        <v>1998</v>
      </c>
      <c r="C53" s="19">
        <v>36056</v>
      </c>
      <c r="D53">
        <v>211.2</v>
      </c>
      <c r="E53" s="18">
        <f t="shared" si="5"/>
        <v>261</v>
      </c>
      <c r="F53">
        <f t="shared" si="6"/>
        <v>365</v>
      </c>
      <c r="G53">
        <f t="shared" si="7"/>
        <v>4.4929078497914299</v>
      </c>
      <c r="H53">
        <f t="shared" si="8"/>
        <v>-0.21772323039653224</v>
      </c>
      <c r="I53">
        <f t="shared" si="9"/>
        <v>-0.97601055063236819</v>
      </c>
    </row>
    <row r="54" spans="1:12" x14ac:dyDescent="0.3">
      <c r="A54">
        <v>721</v>
      </c>
      <c r="B54">
        <v>1999</v>
      </c>
      <c r="C54" s="19">
        <v>36321</v>
      </c>
      <c r="D54">
        <v>174</v>
      </c>
      <c r="E54" s="18">
        <f t="shared" si="5"/>
        <v>161</v>
      </c>
      <c r="F54">
        <f t="shared" si="6"/>
        <v>365</v>
      </c>
      <c r="G54">
        <f t="shared" si="7"/>
        <v>2.7714872176874339</v>
      </c>
      <c r="H54">
        <f t="shared" si="8"/>
        <v>-0.9322892131745133</v>
      </c>
      <c r="I54">
        <f t="shared" si="9"/>
        <v>0.36171373072976765</v>
      </c>
    </row>
    <row r="55" spans="1:12" x14ac:dyDescent="0.3">
      <c r="A55">
        <v>733</v>
      </c>
      <c r="B55">
        <v>2000</v>
      </c>
      <c r="C55" s="19">
        <v>36707</v>
      </c>
      <c r="D55">
        <v>418.4</v>
      </c>
      <c r="E55" s="18">
        <f t="shared" si="5"/>
        <v>182</v>
      </c>
      <c r="F55">
        <f t="shared" si="6"/>
        <v>366</v>
      </c>
      <c r="G55">
        <f t="shared" si="7"/>
        <v>3.1244254806193572</v>
      </c>
      <c r="H55">
        <f t="shared" si="8"/>
        <v>-0.99985264770502691</v>
      </c>
      <c r="I55">
        <f t="shared" si="9"/>
        <v>1.7166329754707371E-2</v>
      </c>
    </row>
    <row r="56" spans="1:12" x14ac:dyDescent="0.3">
      <c r="A56">
        <v>745</v>
      </c>
      <c r="B56">
        <v>2001</v>
      </c>
      <c r="C56" s="19">
        <v>37092</v>
      </c>
      <c r="D56">
        <v>628</v>
      </c>
      <c r="E56" s="18">
        <f t="shared" si="5"/>
        <v>201</v>
      </c>
      <c r="F56">
        <f t="shared" si="6"/>
        <v>365</v>
      </c>
      <c r="G56">
        <f t="shared" si="7"/>
        <v>3.4600554705290323</v>
      </c>
      <c r="H56">
        <f t="shared" si="8"/>
        <v>-0.94971784279143179</v>
      </c>
      <c r="I56">
        <f t="shared" si="9"/>
        <v>-0.31310704093582625</v>
      </c>
    </row>
    <row r="57" spans="1:12" x14ac:dyDescent="0.3">
      <c r="A57">
        <v>757</v>
      </c>
      <c r="B57">
        <v>2002</v>
      </c>
      <c r="C57" s="19">
        <v>37463</v>
      </c>
      <c r="D57">
        <v>354.8</v>
      </c>
      <c r="E57" s="18">
        <f t="shared" si="5"/>
        <v>207</v>
      </c>
      <c r="F57">
        <f t="shared" si="6"/>
        <v>365</v>
      </c>
      <c r="G57">
        <f t="shared" si="7"/>
        <v>3.563340708455272</v>
      </c>
      <c r="H57">
        <f t="shared" si="8"/>
        <v>-0.91237475797072742</v>
      </c>
      <c r="I57">
        <f t="shared" si="9"/>
        <v>-0.40935595881562109</v>
      </c>
    </row>
    <row r="58" spans="1:12" x14ac:dyDescent="0.3">
      <c r="A58">
        <v>769</v>
      </c>
      <c r="B58">
        <v>2003</v>
      </c>
      <c r="C58" s="19">
        <v>37919</v>
      </c>
      <c r="D58">
        <v>574</v>
      </c>
      <c r="E58" s="18">
        <f t="shared" si="5"/>
        <v>298</v>
      </c>
      <c r="F58">
        <f t="shared" si="6"/>
        <v>365</v>
      </c>
      <c r="G58">
        <f t="shared" si="7"/>
        <v>5.1298334836699082</v>
      </c>
      <c r="H58">
        <f t="shared" si="8"/>
        <v>0.40542572835999652</v>
      </c>
      <c r="I58">
        <f t="shared" si="9"/>
        <v>-0.91412798818533414</v>
      </c>
    </row>
    <row r="59" spans="1:12" x14ac:dyDescent="0.3">
      <c r="A59">
        <v>781</v>
      </c>
      <c r="B59">
        <v>2004</v>
      </c>
      <c r="C59" s="19">
        <v>38302</v>
      </c>
      <c r="D59">
        <v>98.7</v>
      </c>
      <c r="E59" s="18">
        <f t="shared" si="5"/>
        <v>316</v>
      </c>
      <c r="F59">
        <f t="shared" si="6"/>
        <v>366</v>
      </c>
      <c r="G59">
        <f t="shared" si="7"/>
        <v>5.4248266586577847</v>
      </c>
      <c r="H59">
        <f t="shared" si="8"/>
        <v>0.65368047477200564</v>
      </c>
      <c r="I59">
        <f t="shared" si="9"/>
        <v>-0.75677066334646281</v>
      </c>
    </row>
    <row r="60" spans="1:12" x14ac:dyDescent="0.3">
      <c r="A60">
        <v>793</v>
      </c>
      <c r="B60">
        <v>2005</v>
      </c>
      <c r="C60" s="19">
        <v>38629</v>
      </c>
      <c r="D60">
        <v>340.4</v>
      </c>
      <c r="E60" s="18">
        <f t="shared" si="5"/>
        <v>277</v>
      </c>
      <c r="F60">
        <f t="shared" si="6"/>
        <v>365</v>
      </c>
      <c r="G60">
        <f t="shared" si="7"/>
        <v>4.7683351509280696</v>
      </c>
      <c r="H60">
        <f t="shared" si="8"/>
        <v>5.5916990100603019E-2</v>
      </c>
      <c r="I60">
        <f t="shared" si="9"/>
        <v>-0.99843542115556427</v>
      </c>
    </row>
    <row r="61" spans="1:12" x14ac:dyDescent="0.3">
      <c r="A61">
        <v>805</v>
      </c>
      <c r="B61">
        <v>2006</v>
      </c>
      <c r="C61" s="19">
        <v>38924</v>
      </c>
      <c r="D61">
        <v>161</v>
      </c>
      <c r="E61" s="18">
        <f t="shared" si="5"/>
        <v>207</v>
      </c>
      <c r="F61">
        <f t="shared" si="6"/>
        <v>365</v>
      </c>
      <c r="G61">
        <f t="shared" si="7"/>
        <v>3.563340708455272</v>
      </c>
      <c r="H61">
        <f t="shared" si="8"/>
        <v>-0.91237475797072742</v>
      </c>
      <c r="I61">
        <f t="shared" si="9"/>
        <v>-0.40935595881562109</v>
      </c>
    </row>
    <row r="62" spans="1:12" x14ac:dyDescent="0.3">
      <c r="A62">
        <v>12</v>
      </c>
      <c r="B62">
        <v>2010</v>
      </c>
      <c r="C62" s="19">
        <v>40182</v>
      </c>
      <c r="D62">
        <v>844</v>
      </c>
      <c r="E62" s="18">
        <f t="shared" si="5"/>
        <v>4</v>
      </c>
      <c r="F62">
        <f t="shared" si="6"/>
        <v>365</v>
      </c>
      <c r="G62">
        <f t="shared" si="7"/>
        <v>6.8856825284159845E-2</v>
      </c>
      <c r="H62">
        <f t="shared" si="8"/>
        <v>0.9976303053065857</v>
      </c>
      <c r="I62">
        <f t="shared" si="9"/>
        <v>6.8802426802319863E-2</v>
      </c>
    </row>
    <row r="63" spans="1:12" ht="15" thickBot="1" x14ac:dyDescent="0.35"/>
    <row r="64" spans="1:12" ht="15" thickBot="1" x14ac:dyDescent="0.35">
      <c r="H64" s="20"/>
      <c r="I64" s="21"/>
      <c r="J64" s="22"/>
      <c r="K64" s="23"/>
      <c r="L64" s="24"/>
    </row>
    <row r="65" spans="7:12" ht="15" thickBot="1" x14ac:dyDescent="0.35">
      <c r="G65" s="22"/>
      <c r="H65" s="25"/>
      <c r="I65" s="26"/>
      <c r="J65" s="25"/>
      <c r="K65" s="27"/>
      <c r="L65" s="27"/>
    </row>
    <row r="70" spans="7:12" x14ac:dyDescent="0.3">
      <c r="J70" s="28"/>
    </row>
    <row r="71" spans="7:12" x14ac:dyDescent="0.3">
      <c r="J71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1944</v>
      </c>
      <c r="B2" s="2">
        <v>6.83</v>
      </c>
    </row>
    <row r="3" spans="1:2" x14ac:dyDescent="0.3">
      <c r="A3" s="18">
        <v>1945</v>
      </c>
      <c r="B3" s="2">
        <v>6.29</v>
      </c>
    </row>
    <row r="4" spans="1:2" x14ac:dyDescent="0.3">
      <c r="A4" s="18">
        <v>1946</v>
      </c>
      <c r="B4" s="2">
        <v>13.18</v>
      </c>
    </row>
    <row r="5" spans="1:2" x14ac:dyDescent="0.3">
      <c r="A5" s="18">
        <v>1947</v>
      </c>
      <c r="B5" s="2">
        <v>6.78</v>
      </c>
    </row>
    <row r="6" spans="1:2" x14ac:dyDescent="0.3">
      <c r="A6" s="18">
        <v>1948</v>
      </c>
      <c r="B6" s="2">
        <v>4.8600000000000003</v>
      </c>
    </row>
    <row r="7" spans="1:2" x14ac:dyDescent="0.3">
      <c r="A7" s="18">
        <v>1949</v>
      </c>
      <c r="B7" s="2">
        <v>7.87</v>
      </c>
    </row>
    <row r="8" spans="1:2" x14ac:dyDescent="0.3">
      <c r="A8" s="18">
        <v>1950</v>
      </c>
      <c r="B8" s="2">
        <v>6.69</v>
      </c>
    </row>
    <row r="9" spans="1:2" x14ac:dyDescent="0.3">
      <c r="A9" s="18">
        <v>1951</v>
      </c>
      <c r="B9" s="2">
        <v>4.78</v>
      </c>
    </row>
    <row r="10" spans="1:2" x14ac:dyDescent="0.3">
      <c r="A10" s="18">
        <v>1952</v>
      </c>
      <c r="B10" s="2">
        <v>2.79</v>
      </c>
    </row>
    <row r="11" spans="1:2" x14ac:dyDescent="0.3">
      <c r="A11" s="18">
        <v>1953</v>
      </c>
      <c r="B11" s="2">
        <v>15.71</v>
      </c>
    </row>
    <row r="12" spans="1:2" x14ac:dyDescent="0.3">
      <c r="A12" s="18">
        <v>1954</v>
      </c>
      <c r="B12" s="2">
        <v>19.18</v>
      </c>
    </row>
    <row r="13" spans="1:2" x14ac:dyDescent="0.3">
      <c r="A13" s="18">
        <v>1955</v>
      </c>
      <c r="B13" s="2">
        <v>4.63</v>
      </c>
    </row>
    <row r="14" spans="1:2" x14ac:dyDescent="0.3">
      <c r="A14" s="18">
        <v>1959</v>
      </c>
      <c r="B14" s="2">
        <v>33.270000000000003</v>
      </c>
    </row>
    <row r="15" spans="1:2" x14ac:dyDescent="0.3">
      <c r="A15" s="18">
        <v>1960</v>
      </c>
      <c r="B15" s="2">
        <v>9.4600000000000009</v>
      </c>
    </row>
    <row r="16" spans="1:2" x14ac:dyDescent="0.3">
      <c r="A16" s="18">
        <v>1961</v>
      </c>
      <c r="B16" s="2">
        <v>15.26</v>
      </c>
    </row>
    <row r="17" spans="1:2" x14ac:dyDescent="0.3">
      <c r="A17" s="18">
        <v>1962</v>
      </c>
      <c r="B17" s="2">
        <v>3.54</v>
      </c>
    </row>
    <row r="18" spans="1:2" x14ac:dyDescent="0.3">
      <c r="A18" s="18">
        <v>1963</v>
      </c>
      <c r="B18" s="2">
        <v>9.51</v>
      </c>
    </row>
    <row r="19" spans="1:2" x14ac:dyDescent="0.3">
      <c r="A19" s="18">
        <v>1964</v>
      </c>
      <c r="B19" s="2">
        <v>9.08</v>
      </c>
    </row>
    <row r="20" spans="1:2" x14ac:dyDescent="0.3">
      <c r="A20" s="18">
        <v>1965</v>
      </c>
      <c r="B20" s="2">
        <v>10.75</v>
      </c>
    </row>
    <row r="21" spans="1:2" x14ac:dyDescent="0.3">
      <c r="A21" s="18">
        <v>1966</v>
      </c>
      <c r="B21" s="2">
        <v>14.96</v>
      </c>
    </row>
    <row r="22" spans="1:2" x14ac:dyDescent="0.3">
      <c r="A22" s="18">
        <v>1967</v>
      </c>
      <c r="B22" s="2">
        <v>13.93</v>
      </c>
    </row>
    <row r="23" spans="1:2" x14ac:dyDescent="0.3">
      <c r="A23" s="18">
        <v>1968</v>
      </c>
      <c r="B23" s="2">
        <v>5.78</v>
      </c>
    </row>
    <row r="24" spans="1:2" x14ac:dyDescent="0.3">
      <c r="A24" s="18">
        <v>1969</v>
      </c>
      <c r="B24" s="2">
        <v>7.6</v>
      </c>
    </row>
    <row r="25" spans="1:2" x14ac:dyDescent="0.3">
      <c r="A25" s="18">
        <v>1970</v>
      </c>
      <c r="B25" s="2">
        <v>10.83</v>
      </c>
    </row>
    <row r="26" spans="1:2" x14ac:dyDescent="0.3">
      <c r="A26" s="18">
        <v>1971</v>
      </c>
      <c r="B26" s="2">
        <v>11.71</v>
      </c>
    </row>
    <row r="27" spans="1:2" x14ac:dyDescent="0.3">
      <c r="A27" s="18">
        <v>1972</v>
      </c>
      <c r="B27" s="2">
        <v>16.77</v>
      </c>
    </row>
    <row r="28" spans="1:2" x14ac:dyDescent="0.3">
      <c r="A28" s="18">
        <v>1973</v>
      </c>
      <c r="B28" s="2">
        <v>12.42</v>
      </c>
    </row>
    <row r="29" spans="1:2" x14ac:dyDescent="0.3">
      <c r="A29" s="18">
        <v>1974</v>
      </c>
      <c r="B29" s="2">
        <v>7.68</v>
      </c>
    </row>
    <row r="30" spans="1:2" x14ac:dyDescent="0.3">
      <c r="A30" s="18">
        <v>1975</v>
      </c>
      <c r="B30" s="2">
        <v>8.68</v>
      </c>
    </row>
    <row r="31" spans="1:2" x14ac:dyDescent="0.3">
      <c r="A31" s="18">
        <v>1976</v>
      </c>
      <c r="B31" s="2">
        <v>9.4</v>
      </c>
    </row>
    <row r="32" spans="1:2" x14ac:dyDescent="0.3">
      <c r="A32" s="18">
        <v>1977</v>
      </c>
      <c r="B32" s="2">
        <v>10.73</v>
      </c>
    </row>
    <row r="33" spans="1:2" x14ac:dyDescent="0.3">
      <c r="A33" s="18">
        <v>1978</v>
      </c>
      <c r="B33" s="2">
        <v>4.6399999999999997</v>
      </c>
    </row>
    <row r="34" spans="1:2" x14ac:dyDescent="0.3">
      <c r="A34" s="18">
        <v>1979</v>
      </c>
      <c r="B34" s="2">
        <v>10.95</v>
      </c>
    </row>
    <row r="35" spans="1:2" x14ac:dyDescent="0.3">
      <c r="A35" s="18">
        <v>1980</v>
      </c>
      <c r="B35" s="2">
        <v>9.24</v>
      </c>
    </row>
    <row r="36" spans="1:2" x14ac:dyDescent="0.3">
      <c r="A36" s="18">
        <v>1981</v>
      </c>
      <c r="B36" s="2">
        <v>5.81</v>
      </c>
    </row>
    <row r="37" spans="1:2" x14ac:dyDescent="0.3">
      <c r="A37" s="18">
        <v>1982</v>
      </c>
      <c r="B37" s="2">
        <v>11.61</v>
      </c>
    </row>
    <row r="38" spans="1:2" x14ac:dyDescent="0.3">
      <c r="A38" s="18">
        <v>1983</v>
      </c>
      <c r="B38" s="2">
        <v>22.97</v>
      </c>
    </row>
    <row r="39" spans="1:2" x14ac:dyDescent="0.3">
      <c r="A39" s="18">
        <v>1984</v>
      </c>
      <c r="B39" s="2">
        <v>18.739999999999998</v>
      </c>
    </row>
    <row r="40" spans="1:2" x14ac:dyDescent="0.3">
      <c r="A40" s="18">
        <v>1985</v>
      </c>
      <c r="B40" s="2">
        <v>9.11</v>
      </c>
    </row>
    <row r="41" spans="1:2" x14ac:dyDescent="0.3">
      <c r="A41" s="18">
        <v>1986</v>
      </c>
      <c r="B41" s="2">
        <v>14.12</v>
      </c>
    </row>
    <row r="42" spans="1:2" x14ac:dyDescent="0.3">
      <c r="A42" s="18">
        <v>1987</v>
      </c>
      <c r="B42" s="2">
        <v>14.74</v>
      </c>
    </row>
    <row r="43" spans="1:2" x14ac:dyDescent="0.3">
      <c r="A43" s="18">
        <v>1988</v>
      </c>
      <c r="B43" s="2">
        <v>10.53</v>
      </c>
    </row>
    <row r="44" spans="1:2" x14ac:dyDescent="0.3">
      <c r="A44" s="18">
        <v>1989</v>
      </c>
      <c r="B44" s="2">
        <v>10.029999999999999</v>
      </c>
    </row>
    <row r="45" spans="1:2" x14ac:dyDescent="0.3">
      <c r="A45" s="18">
        <v>1990</v>
      </c>
      <c r="B45" s="2">
        <v>18.34</v>
      </c>
    </row>
    <row r="46" spans="1:2" x14ac:dyDescent="0.3">
      <c r="A46" s="18">
        <v>1991</v>
      </c>
      <c r="B46" s="2">
        <v>4.8</v>
      </c>
    </row>
    <row r="47" spans="1:2" x14ac:dyDescent="0.3">
      <c r="A47" s="18">
        <v>1992</v>
      </c>
      <c r="B47" s="2">
        <v>8.98</v>
      </c>
    </row>
    <row r="48" spans="1:2" x14ac:dyDescent="0.3">
      <c r="A48" s="18">
        <v>1993</v>
      </c>
      <c r="B48" s="2">
        <v>8.99</v>
      </c>
    </row>
    <row r="49" spans="1:2" x14ac:dyDescent="0.3">
      <c r="A49" s="18">
        <v>1994</v>
      </c>
      <c r="B49" s="2">
        <v>9.42</v>
      </c>
    </row>
    <row r="50" spans="1:2" x14ac:dyDescent="0.3">
      <c r="A50" s="18">
        <v>1995</v>
      </c>
      <c r="B50" s="2">
        <v>7.79</v>
      </c>
    </row>
    <row r="51" spans="1:2" x14ac:dyDescent="0.3">
      <c r="A51" s="18">
        <v>1996</v>
      </c>
      <c r="B51" s="2">
        <v>10.58</v>
      </c>
    </row>
    <row r="52" spans="1:2" x14ac:dyDescent="0.3">
      <c r="A52" s="18">
        <v>1997</v>
      </c>
      <c r="B52" s="2">
        <v>16.55</v>
      </c>
    </row>
    <row r="53" spans="1:2" x14ac:dyDescent="0.3">
      <c r="A53" s="18">
        <v>1998</v>
      </c>
      <c r="B53" s="2">
        <v>12.42</v>
      </c>
    </row>
    <row r="54" spans="1:2" x14ac:dyDescent="0.3">
      <c r="A54" s="18">
        <v>1999</v>
      </c>
      <c r="B54" s="2">
        <v>6.68</v>
      </c>
    </row>
    <row r="55" spans="1:2" x14ac:dyDescent="0.3">
      <c r="A55" s="18">
        <v>2000</v>
      </c>
      <c r="B55" s="2">
        <v>15.85</v>
      </c>
    </row>
    <row r="56" spans="1:2" x14ac:dyDescent="0.3">
      <c r="A56" s="18">
        <v>2001</v>
      </c>
      <c r="B56" s="2">
        <v>16.03</v>
      </c>
    </row>
    <row r="57" spans="1:2" x14ac:dyDescent="0.3">
      <c r="A57" s="18">
        <v>2002</v>
      </c>
      <c r="B57" s="2">
        <v>19.39</v>
      </c>
    </row>
    <row r="58" spans="1:2" x14ac:dyDescent="0.3">
      <c r="A58" s="18">
        <v>2003</v>
      </c>
      <c r="B58" s="2">
        <v>11.52</v>
      </c>
    </row>
    <row r="59" spans="1:2" x14ac:dyDescent="0.3">
      <c r="A59" s="18">
        <v>2004</v>
      </c>
      <c r="B59" s="2">
        <v>4.95</v>
      </c>
    </row>
    <row r="60" spans="1:2" x14ac:dyDescent="0.3">
      <c r="A60" s="18">
        <v>2005</v>
      </c>
      <c r="B60" s="2">
        <v>8.85</v>
      </c>
    </row>
    <row r="61" spans="1:2" x14ac:dyDescent="0.3">
      <c r="A61" s="18">
        <v>2006</v>
      </c>
      <c r="B61" s="2">
        <v>5.61</v>
      </c>
    </row>
    <row r="62" spans="1:2" x14ac:dyDescent="0.3">
      <c r="A62" s="18">
        <v>2010</v>
      </c>
      <c r="B62" s="2">
        <v>10.09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7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  <col min="3" max="3" width="9.5546875" bestFit="1" customWidth="1"/>
  </cols>
  <sheetData>
    <row r="1" spans="2:9" x14ac:dyDescent="0.3">
      <c r="B1" t="s">
        <v>35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61</v>
      </c>
      <c r="D13" s="7">
        <v>0</v>
      </c>
      <c r="E13" s="7">
        <v>61</v>
      </c>
      <c r="F13" s="8">
        <v>2.79</v>
      </c>
      <c r="G13" s="8">
        <v>33.270000000000003</v>
      </c>
      <c r="H13" s="8">
        <v>10.824262295081967</v>
      </c>
      <c r="I13" s="8">
        <v>5.3480895215071564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0.11751845205215121</v>
      </c>
    </row>
    <row r="19" spans="2:10" x14ac:dyDescent="0.3">
      <c r="B19" s="3" t="s">
        <v>20</v>
      </c>
      <c r="C19" s="12">
        <v>215</v>
      </c>
    </row>
    <row r="20" spans="2:10" x14ac:dyDescent="0.3">
      <c r="B20" s="3" t="s">
        <v>21</v>
      </c>
      <c r="C20" s="12">
        <v>25822.333333333332</v>
      </c>
    </row>
    <row r="21" spans="2:10" x14ac:dyDescent="0.3">
      <c r="B21" s="3" t="s">
        <v>22</v>
      </c>
      <c r="C21" s="12">
        <v>0.18294908003590932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2" spans="2:10" x14ac:dyDescent="0.3">
      <c r="B32" s="14" t="s">
        <v>30</v>
      </c>
    </row>
    <row r="34" spans="2:5" x14ac:dyDescent="0.3">
      <c r="B34" s="14" t="s">
        <v>31</v>
      </c>
    </row>
    <row r="37" spans="2:5" x14ac:dyDescent="0.3">
      <c r="B37" s="14" t="s">
        <v>32</v>
      </c>
      <c r="D37" s="15">
        <v>4.8397435897435864E-2</v>
      </c>
    </row>
    <row r="38" spans="2:5" x14ac:dyDescent="0.3">
      <c r="B38" s="14" t="s">
        <v>33</v>
      </c>
      <c r="D38" s="16">
        <v>3.0989682539682512E-2</v>
      </c>
      <c r="E38" s="17">
        <v>6.6016071428571438E-2</v>
      </c>
    </row>
    <row r="57" spans="7:7" x14ac:dyDescent="0.3">
      <c r="G57" t="s">
        <v>34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18540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2016-10-15T03:28:17Z</dcterms:created>
  <dcterms:modified xsi:type="dcterms:W3CDTF">2018-05-31T21:28:33Z</dcterms:modified>
</cp:coreProperties>
</file>