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53E21FFA-9142-4501-9AD5-031D9085745E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1" sheetId="4" r:id="rId4"/>
  </sheets>
  <externalReferences>
    <externalReference r:id="rId5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<sst xmlns="http://schemas.openxmlformats.org/spreadsheetml/2006/main" count="44" uniqueCount="40">
  <si>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</si>
  <si>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</si>
  <si>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</si>
  <si>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</si>
  <si>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</si>
  <si>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</si>
  <si>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</si>
  <si>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</si>
  <si>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</si>
  <si>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</si>
  <si>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</si>
  <si>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</si>
  <si>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</si>
  <si>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</si>
  <si>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</si>
  <si>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</si>
  <si>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</si>
  <si>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</si>
  <si>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</si>
  <si>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</si>
  <si>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</si>
  <si>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</si>
  <si>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</si>
  <si>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</si>
  <si>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</si>
  <si>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</si>
  <si>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</si>
  <si>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</si>
  <si>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</si>
  <si>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86720000_MK.xlsx / Sheet = Plan1 / Range = Plan1!$E$1:$E$32 / 31 rows and 1 column</t>
  </si>
  <si>
    <t>Date data: Workbook = 86720000_MK.xlsx / Sheet = Plan1 / Range = Plan1!$B$1:$B$32 / 31 rows and 1 column</t>
  </si>
  <si>
    <t>As the computed p-value is greater than the significance level alpha=0.05, one cannot reject the null hypothesis H0.</t>
  </si>
  <si>
    <t>The risk to reject the null hypothesis H0 while it is true is 22.35%.</t>
  </si>
  <si>
    <r>
      <t>XLSTAT 2016.06.36438  - Mann-Kendall trend tests - Start time: 2016-10-29 at 8:10:07 PM / End time: 2016-10-29 at 8:10:07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</si>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</sst>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tests1_HID'!$A$2:$A$32</c:f>
              <c:numCache>
                <c:formatCode>General</c:formatCode>
                <c:ptCount val="31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1961</c:v>
                </c:pt>
                <c:pt idx="8">
                  <c:v>1962</c:v>
                </c:pt>
                <c:pt idx="9">
                  <c:v>1965</c:v>
                </c:pt>
                <c:pt idx="10">
                  <c:v>1966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1983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2012</c:v>
                </c:pt>
                <c:pt idx="29">
                  <c:v>2013</c:v>
                </c:pt>
                <c:pt idx="30">
                  <c:v>2015</c:v>
                </c:pt>
              </c:numCache>
            </c:numRef>
          </c:xVal>
          <c:yVal>
            <c:numRef>
              <c:f>'Mann-Kendall trend tests1_HID'!$B$2:$B$32</c:f>
              <c:numCache>
                <c:formatCode>0</c:formatCode>
                <c:ptCount val="31"/>
                <c:pt idx="0">
                  <c:v>423.59</c:v>
                </c:pt>
                <c:pt idx="1">
                  <c:v>731.59</c:v>
                </c:pt>
                <c:pt idx="2">
                  <c:v>424.61</c:v>
                </c:pt>
                <c:pt idx="3">
                  <c:v>448.75</c:v>
                </c:pt>
                <c:pt idx="4">
                  <c:v>414.31</c:v>
                </c:pt>
                <c:pt idx="5">
                  <c:v>488.48</c:v>
                </c:pt>
                <c:pt idx="6">
                  <c:v>588.20000000000005</c:v>
                </c:pt>
                <c:pt idx="7">
                  <c:v>624.75</c:v>
                </c:pt>
                <c:pt idx="8">
                  <c:v>126.49</c:v>
                </c:pt>
                <c:pt idx="9">
                  <c:v>530.02</c:v>
                </c:pt>
                <c:pt idx="10">
                  <c:v>736.04</c:v>
                </c:pt>
                <c:pt idx="11">
                  <c:v>201.45</c:v>
                </c:pt>
                <c:pt idx="12">
                  <c:v>291.70999999999998</c:v>
                </c:pt>
                <c:pt idx="13">
                  <c:v>403.51</c:v>
                </c:pt>
                <c:pt idx="14">
                  <c:v>904.75</c:v>
                </c:pt>
                <c:pt idx="15">
                  <c:v>384.76</c:v>
                </c:pt>
                <c:pt idx="16">
                  <c:v>395.79</c:v>
                </c:pt>
                <c:pt idx="17">
                  <c:v>695.29</c:v>
                </c:pt>
                <c:pt idx="18">
                  <c:v>501.91</c:v>
                </c:pt>
                <c:pt idx="19">
                  <c:v>522.17999999999995</c:v>
                </c:pt>
                <c:pt idx="20">
                  <c:v>691.53</c:v>
                </c:pt>
                <c:pt idx="21">
                  <c:v>258.8</c:v>
                </c:pt>
                <c:pt idx="22">
                  <c:v>572.76</c:v>
                </c:pt>
                <c:pt idx="23">
                  <c:v>484.06</c:v>
                </c:pt>
                <c:pt idx="24">
                  <c:v>578.55999999999995</c:v>
                </c:pt>
                <c:pt idx="25">
                  <c:v>373.06</c:v>
                </c:pt>
                <c:pt idx="26">
                  <c:v>519.66999999999996</c:v>
                </c:pt>
                <c:pt idx="27">
                  <c:v>741.55</c:v>
                </c:pt>
                <c:pt idx="28">
                  <c:v>427.16</c:v>
                </c:pt>
                <c:pt idx="29">
                  <c:v>657.04</c:v>
                </c:pt>
                <c:pt idx="30">
                  <c:v>910.66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A-4362-B35E-20967C42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12000"/>
        <c:axId val="141800192"/>
      </c:scatterChart>
      <c:valAx>
        <c:axId val="141712000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1800192"/>
        <c:crosses val="autoZero"/>
        <c:crossBetween val="midCat"/>
      </c:valAx>
      <c:valAx>
        <c:axId val="141800192"/>
        <c:scaling>
          <c:orientation val="minMax"/>
          <c:max val="10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171200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RefEdit_R,RefEdit,
ClearSelections,CommandButton,False
ResetAll,CommandButton,False
Frame13,Frame,
RefEditT,RefEdit,Plan1!$E$1:$E$32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RefEditDate,RefEdit,Plan1!$B$1:$B$32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0" zoomScale="70" zoomScaleNormal="70" workbookViewId="0">
      <selection activeCell="F48" sqref="F48:M62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88671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218</v>
      </c>
      <c r="B2">
        <v>1953</v>
      </c>
      <c r="C2" s="19">
        <v>19618</v>
      </c>
      <c r="D2">
        <v>7488</v>
      </c>
      <c r="E2" s="18">
        <f>C2-DATE(YEAR(C2),1,0)</f>
        <v>259</v>
      </c>
      <c r="F2">
        <f>DATE(YEAR(C2)+1,1,1)-DATE(YEAR(C2),1,1)</f>
        <v>365</v>
      </c>
      <c r="G2">
        <f>E2*(2*PI()/F2)</f>
        <v>4.4584794371493501</v>
      </c>
      <c r="H2">
        <f>COS(G2)</f>
        <v>-0.25119006388481957</v>
      </c>
      <c r="I2">
        <f>SIN(G2)</f>
        <v>-0.96793778302406408</v>
      </c>
    </row>
    <row r="3" spans="1:9" x14ac:dyDescent="0.3">
      <c r="A3">
        <v>230</v>
      </c>
      <c r="B3">
        <v>1954</v>
      </c>
      <c r="C3" s="19">
        <v>19989</v>
      </c>
      <c r="D3">
        <v>10790</v>
      </c>
      <c r="E3" s="18">
        <f t="shared" ref="E3:E32" si="0">C3-DATE(YEAR(C3),1,0)</f>
        <v>265</v>
      </c>
      <c r="F3">
        <f t="shared" ref="F3:F32" si="1">DATE(YEAR(C3)+1,1,1)-DATE(YEAR(C3),1,1)</f>
        <v>365</v>
      </c>
      <c r="G3">
        <f t="shared" ref="G3:G32" si="2">E3*(2*PI()/F3)</f>
        <v>4.5617646750755894</v>
      </c>
      <c r="H3">
        <f t="shared" ref="H3:H32" si="3">COS(G3)</f>
        <v>-0.15005539834465348</v>
      </c>
      <c r="I3">
        <f t="shared" ref="I3:I32" si="4">SIN(G3)</f>
        <v>-0.98867759023234025</v>
      </c>
    </row>
    <row r="4" spans="1:9" x14ac:dyDescent="0.3">
      <c r="A4">
        <v>242</v>
      </c>
      <c r="B4">
        <v>1955</v>
      </c>
      <c r="C4" s="19">
        <v>20228</v>
      </c>
      <c r="D4">
        <v>5274</v>
      </c>
      <c r="E4" s="18">
        <f t="shared" si="0"/>
        <v>139</v>
      </c>
      <c r="F4">
        <f t="shared" si="1"/>
        <v>365</v>
      </c>
      <c r="G4">
        <f t="shared" si="2"/>
        <v>2.3927746786245545</v>
      </c>
      <c r="H4">
        <f t="shared" si="3"/>
        <v>-0.7324940716135786</v>
      </c>
      <c r="I4">
        <f t="shared" si="4"/>
        <v>0.68077340947701648</v>
      </c>
    </row>
    <row r="5" spans="1:9" x14ac:dyDescent="0.3">
      <c r="A5">
        <v>254</v>
      </c>
      <c r="B5">
        <v>1956</v>
      </c>
      <c r="C5" s="19">
        <v>20550</v>
      </c>
      <c r="D5">
        <v>11704</v>
      </c>
      <c r="E5" s="18">
        <f t="shared" si="0"/>
        <v>96</v>
      </c>
      <c r="F5">
        <f t="shared" si="1"/>
        <v>366</v>
      </c>
      <c r="G5">
        <f t="shared" si="2"/>
        <v>1.6480486051618586</v>
      </c>
      <c r="H5">
        <f t="shared" si="3"/>
        <v>-7.717546212664618E-2</v>
      </c>
      <c r="I5">
        <f t="shared" si="4"/>
        <v>0.9970175264485267</v>
      </c>
    </row>
    <row r="6" spans="1:9" x14ac:dyDescent="0.3">
      <c r="A6">
        <v>266</v>
      </c>
      <c r="B6">
        <v>1957</v>
      </c>
      <c r="C6" s="19">
        <v>21071</v>
      </c>
      <c r="D6">
        <v>7232</v>
      </c>
      <c r="E6" s="18">
        <f t="shared" si="0"/>
        <v>251</v>
      </c>
      <c r="F6">
        <f t="shared" si="1"/>
        <v>365</v>
      </c>
      <c r="G6">
        <f t="shared" si="2"/>
        <v>4.3207657865810303</v>
      </c>
      <c r="H6">
        <f t="shared" si="3"/>
        <v>-0.38168922026665941</v>
      </c>
      <c r="I6">
        <f t="shared" si="4"/>
        <v>-0.92429072219309305</v>
      </c>
    </row>
    <row r="7" spans="1:9" x14ac:dyDescent="0.3">
      <c r="A7">
        <v>278</v>
      </c>
      <c r="B7">
        <v>1958</v>
      </c>
      <c r="C7" s="19">
        <v>21348</v>
      </c>
      <c r="D7">
        <v>6825</v>
      </c>
      <c r="E7" s="18">
        <f t="shared" si="0"/>
        <v>163</v>
      </c>
      <c r="F7">
        <f t="shared" si="1"/>
        <v>365</v>
      </c>
      <c r="G7">
        <f t="shared" si="2"/>
        <v>2.8059156303295136</v>
      </c>
      <c r="H7">
        <f t="shared" si="3"/>
        <v>-0.94418750883419933</v>
      </c>
      <c r="I7">
        <f t="shared" si="4"/>
        <v>0.3294084822245304</v>
      </c>
    </row>
    <row r="8" spans="1:9" x14ac:dyDescent="0.3">
      <c r="A8">
        <v>290</v>
      </c>
      <c r="B8">
        <v>1959</v>
      </c>
      <c r="C8" s="19">
        <v>21723</v>
      </c>
      <c r="D8">
        <v>9722</v>
      </c>
      <c r="E8" s="18">
        <f t="shared" si="0"/>
        <v>173</v>
      </c>
      <c r="F8">
        <f t="shared" si="1"/>
        <v>365</v>
      </c>
      <c r="G8">
        <f t="shared" si="2"/>
        <v>2.9780576935399132</v>
      </c>
      <c r="H8">
        <f t="shared" si="3"/>
        <v>-0.98665793289165704</v>
      </c>
      <c r="I8">
        <f t="shared" si="4"/>
        <v>0.16280701293851715</v>
      </c>
    </row>
    <row r="9" spans="1:9" x14ac:dyDescent="0.3">
      <c r="A9">
        <v>310</v>
      </c>
      <c r="B9">
        <v>1961</v>
      </c>
      <c r="C9" s="19">
        <v>22553</v>
      </c>
      <c r="D9">
        <v>7594</v>
      </c>
      <c r="E9" s="18">
        <f t="shared" si="0"/>
        <v>272</v>
      </c>
      <c r="F9">
        <f t="shared" si="1"/>
        <v>365</v>
      </c>
      <c r="G9">
        <f t="shared" si="2"/>
        <v>4.6822641193228698</v>
      </c>
      <c r="H9">
        <f t="shared" si="3"/>
        <v>-3.012030484690836E-2</v>
      </c>
      <c r="I9">
        <f t="shared" si="4"/>
        <v>-0.99954628068735729</v>
      </c>
    </row>
    <row r="10" spans="1:9" x14ac:dyDescent="0.3">
      <c r="A10">
        <v>322</v>
      </c>
      <c r="B10">
        <v>1962</v>
      </c>
      <c r="C10" s="19">
        <v>22662</v>
      </c>
      <c r="D10">
        <v>398</v>
      </c>
      <c r="E10" s="18">
        <f t="shared" si="0"/>
        <v>16</v>
      </c>
      <c r="F10">
        <f t="shared" si="1"/>
        <v>365</v>
      </c>
      <c r="G10">
        <f t="shared" si="2"/>
        <v>0.27542730113663938</v>
      </c>
      <c r="H10">
        <f t="shared" si="3"/>
        <v>0.96230907745414862</v>
      </c>
      <c r="I10">
        <f t="shared" si="4"/>
        <v>0.27195815753410552</v>
      </c>
    </row>
    <row r="11" spans="1:9" x14ac:dyDescent="0.3">
      <c r="A11">
        <v>352</v>
      </c>
      <c r="B11">
        <v>1965</v>
      </c>
      <c r="C11" s="19">
        <v>23973</v>
      </c>
      <c r="D11">
        <v>11140</v>
      </c>
      <c r="E11" s="18">
        <f t="shared" si="0"/>
        <v>231</v>
      </c>
      <c r="F11">
        <f t="shared" si="1"/>
        <v>365</v>
      </c>
      <c r="G11">
        <f t="shared" si="2"/>
        <v>3.9764816601602311</v>
      </c>
      <c r="H11">
        <f t="shared" si="3"/>
        <v>-0.67125995756753187</v>
      </c>
      <c r="I11">
        <f t="shared" si="4"/>
        <v>-0.74122201084859551</v>
      </c>
    </row>
    <row r="12" spans="1:9" x14ac:dyDescent="0.3">
      <c r="A12">
        <v>364</v>
      </c>
      <c r="B12">
        <v>1966</v>
      </c>
      <c r="C12" s="19">
        <v>24324</v>
      </c>
      <c r="D12">
        <v>6378</v>
      </c>
      <c r="E12" s="18">
        <f t="shared" si="0"/>
        <v>217</v>
      </c>
      <c r="F12">
        <f t="shared" si="1"/>
        <v>365</v>
      </c>
      <c r="G12">
        <f t="shared" si="2"/>
        <v>3.7354827716656716</v>
      </c>
      <c r="H12">
        <f t="shared" si="3"/>
        <v>-0.82877008717450396</v>
      </c>
      <c r="I12">
        <f t="shared" si="4"/>
        <v>-0.55958926241017626</v>
      </c>
    </row>
    <row r="13" spans="1:9" x14ac:dyDescent="0.3">
      <c r="A13">
        <v>387</v>
      </c>
      <c r="B13">
        <v>1968</v>
      </c>
      <c r="C13" s="19">
        <v>25149</v>
      </c>
      <c r="D13">
        <v>2934</v>
      </c>
      <c r="E13" s="18">
        <f t="shared" si="0"/>
        <v>312</v>
      </c>
      <c r="F13">
        <f t="shared" si="1"/>
        <v>366</v>
      </c>
      <c r="G13">
        <f t="shared" si="2"/>
        <v>5.3561579667760411</v>
      </c>
      <c r="H13">
        <f t="shared" si="3"/>
        <v>0.60021428054836834</v>
      </c>
      <c r="I13">
        <f t="shared" si="4"/>
        <v>-0.79983924473971935</v>
      </c>
    </row>
    <row r="14" spans="1:9" x14ac:dyDescent="0.3">
      <c r="A14">
        <v>399</v>
      </c>
      <c r="B14">
        <v>1969</v>
      </c>
      <c r="C14" s="19">
        <v>25455</v>
      </c>
      <c r="D14">
        <v>3051</v>
      </c>
      <c r="E14" s="18">
        <f t="shared" si="0"/>
        <v>252</v>
      </c>
      <c r="F14">
        <f t="shared" si="1"/>
        <v>365</v>
      </c>
      <c r="G14">
        <f t="shared" si="2"/>
        <v>4.3379799929020706</v>
      </c>
      <c r="H14">
        <f t="shared" si="3"/>
        <v>-0.36572252349726919</v>
      </c>
      <c r="I14">
        <f t="shared" si="4"/>
        <v>-0.93072393103797935</v>
      </c>
    </row>
    <row r="15" spans="1:9" x14ac:dyDescent="0.3">
      <c r="A15">
        <v>411</v>
      </c>
      <c r="B15">
        <v>1970</v>
      </c>
      <c r="C15" s="19">
        <v>25757</v>
      </c>
      <c r="D15">
        <v>4116</v>
      </c>
      <c r="E15" s="18">
        <f t="shared" si="0"/>
        <v>189</v>
      </c>
      <c r="F15">
        <f t="shared" si="1"/>
        <v>365</v>
      </c>
      <c r="G15">
        <f t="shared" si="2"/>
        <v>3.2534849946765525</v>
      </c>
      <c r="H15">
        <f t="shared" si="3"/>
        <v>-0.99374658043617814</v>
      </c>
      <c r="I15">
        <f t="shared" si="4"/>
        <v>-0.11165900712169399</v>
      </c>
    </row>
    <row r="16" spans="1:9" x14ac:dyDescent="0.3">
      <c r="A16">
        <v>423</v>
      </c>
      <c r="B16">
        <v>1983</v>
      </c>
      <c r="C16" s="19">
        <v>30546</v>
      </c>
      <c r="D16">
        <v>8816</v>
      </c>
      <c r="E16" s="18">
        <f t="shared" si="0"/>
        <v>230</v>
      </c>
      <c r="F16">
        <f t="shared" si="1"/>
        <v>365</v>
      </c>
      <c r="G16">
        <f t="shared" si="2"/>
        <v>3.9592674538391912</v>
      </c>
      <c r="H16">
        <f t="shared" si="3"/>
        <v>-0.68391942162461072</v>
      </c>
      <c r="I16">
        <f t="shared" si="4"/>
        <v>-0.72955755408648737</v>
      </c>
    </row>
    <row r="17" spans="1:9" x14ac:dyDescent="0.3">
      <c r="A17">
        <v>447</v>
      </c>
      <c r="B17">
        <v>1985</v>
      </c>
      <c r="C17" s="19">
        <v>31177</v>
      </c>
      <c r="D17">
        <v>4598</v>
      </c>
      <c r="E17" s="18">
        <f t="shared" si="0"/>
        <v>130</v>
      </c>
      <c r="F17">
        <f t="shared" si="1"/>
        <v>365</v>
      </c>
      <c r="G17">
        <f t="shared" si="2"/>
        <v>2.2378468217351948</v>
      </c>
      <c r="H17">
        <f t="shared" si="3"/>
        <v>-0.61867140326250314</v>
      </c>
      <c r="I17">
        <f t="shared" si="4"/>
        <v>0.78564985507871465</v>
      </c>
    </row>
    <row r="18" spans="1:9" x14ac:dyDescent="0.3">
      <c r="A18">
        <v>459</v>
      </c>
      <c r="B18">
        <v>1986</v>
      </c>
      <c r="C18" s="19">
        <v>31696</v>
      </c>
      <c r="D18">
        <v>4045</v>
      </c>
      <c r="E18" s="18">
        <f t="shared" si="0"/>
        <v>284</v>
      </c>
      <c r="F18">
        <f t="shared" si="1"/>
        <v>365</v>
      </c>
      <c r="G18">
        <f t="shared" si="2"/>
        <v>4.8888345951753491</v>
      </c>
      <c r="H18">
        <f t="shared" si="3"/>
        <v>0.17553149042142777</v>
      </c>
      <c r="I18">
        <f t="shared" si="4"/>
        <v>-0.98447381675209233</v>
      </c>
    </row>
    <row r="19" spans="1:9" x14ac:dyDescent="0.3">
      <c r="A19">
        <v>472</v>
      </c>
      <c r="B19">
        <v>1987</v>
      </c>
      <c r="C19" s="19">
        <v>31912</v>
      </c>
      <c r="D19">
        <v>5624</v>
      </c>
      <c r="E19" s="18">
        <f t="shared" si="0"/>
        <v>135</v>
      </c>
      <c r="F19">
        <f t="shared" si="1"/>
        <v>365</v>
      </c>
      <c r="G19">
        <f t="shared" si="2"/>
        <v>2.3239178533403946</v>
      </c>
      <c r="H19">
        <f t="shared" si="3"/>
        <v>-0.68391942162461028</v>
      </c>
      <c r="I19">
        <f t="shared" si="4"/>
        <v>0.72955755408648781</v>
      </c>
    </row>
    <row r="20" spans="1:9" x14ac:dyDescent="0.3">
      <c r="A20">
        <v>483</v>
      </c>
      <c r="B20">
        <v>1988</v>
      </c>
      <c r="C20" s="19">
        <v>32400</v>
      </c>
      <c r="D20">
        <v>9813</v>
      </c>
      <c r="E20" s="18">
        <f t="shared" si="0"/>
        <v>258</v>
      </c>
      <c r="F20">
        <f t="shared" si="1"/>
        <v>366</v>
      </c>
      <c r="G20">
        <f t="shared" si="2"/>
        <v>4.429130626372495</v>
      </c>
      <c r="H20">
        <f t="shared" si="3"/>
        <v>-0.27948563485160982</v>
      </c>
      <c r="I20">
        <f t="shared" si="4"/>
        <v>-0.96014987367160165</v>
      </c>
    </row>
    <row r="21" spans="1:9" x14ac:dyDescent="0.3">
      <c r="A21">
        <v>495</v>
      </c>
      <c r="B21">
        <v>1989</v>
      </c>
      <c r="C21" s="19">
        <v>32775</v>
      </c>
      <c r="D21">
        <v>12213</v>
      </c>
      <c r="E21" s="18">
        <f t="shared" si="0"/>
        <v>267</v>
      </c>
      <c r="F21">
        <f t="shared" si="1"/>
        <v>365</v>
      </c>
      <c r="G21">
        <f t="shared" si="2"/>
        <v>4.59619308771767</v>
      </c>
      <c r="H21">
        <f t="shared" si="3"/>
        <v>-0.11593459959550066</v>
      </c>
      <c r="I21">
        <f t="shared" si="4"/>
        <v>-0.99325684926741431</v>
      </c>
    </row>
    <row r="22" spans="1:9" x14ac:dyDescent="0.3">
      <c r="A22">
        <v>507</v>
      </c>
      <c r="B22">
        <v>1990</v>
      </c>
      <c r="C22" s="19">
        <v>33025</v>
      </c>
      <c r="D22">
        <v>7684</v>
      </c>
      <c r="E22" s="18">
        <f t="shared" si="0"/>
        <v>152</v>
      </c>
      <c r="F22">
        <f t="shared" si="1"/>
        <v>365</v>
      </c>
      <c r="G22">
        <f t="shared" si="2"/>
        <v>2.6165593607980742</v>
      </c>
      <c r="H22">
        <f t="shared" si="3"/>
        <v>-0.86530725436320599</v>
      </c>
      <c r="I22">
        <f t="shared" si="4"/>
        <v>0.50124181344577579</v>
      </c>
    </row>
    <row r="23" spans="1:9" x14ac:dyDescent="0.3">
      <c r="A23">
        <v>519</v>
      </c>
      <c r="B23">
        <v>1991</v>
      </c>
      <c r="C23" s="19">
        <v>33599</v>
      </c>
      <c r="D23">
        <v>5142</v>
      </c>
      <c r="E23" s="18">
        <f t="shared" si="0"/>
        <v>361</v>
      </c>
      <c r="F23">
        <f t="shared" si="1"/>
        <v>365</v>
      </c>
      <c r="G23">
        <f t="shared" si="2"/>
        <v>6.2143284818954259</v>
      </c>
      <c r="H23">
        <f t="shared" si="3"/>
        <v>0.9976303053065857</v>
      </c>
      <c r="I23">
        <f t="shared" si="4"/>
        <v>-6.880242680232064E-2</v>
      </c>
    </row>
    <row r="24" spans="1:9" x14ac:dyDescent="0.3">
      <c r="A24">
        <v>531</v>
      </c>
      <c r="B24">
        <v>1992</v>
      </c>
      <c r="C24" s="19">
        <v>33753</v>
      </c>
      <c r="D24">
        <v>6662</v>
      </c>
      <c r="E24" s="18">
        <f t="shared" si="0"/>
        <v>150</v>
      </c>
      <c r="F24">
        <f t="shared" si="1"/>
        <v>366</v>
      </c>
      <c r="G24">
        <f t="shared" si="2"/>
        <v>2.5750759455654042</v>
      </c>
      <c r="H24">
        <f t="shared" si="3"/>
        <v>-0.84377555982318564</v>
      </c>
      <c r="I24">
        <f t="shared" si="4"/>
        <v>0.53669619399160051</v>
      </c>
    </row>
    <row r="25" spans="1:9" x14ac:dyDescent="0.3">
      <c r="A25">
        <v>543</v>
      </c>
      <c r="B25">
        <v>1993</v>
      </c>
      <c r="C25" s="19">
        <v>34155</v>
      </c>
      <c r="D25">
        <v>6815</v>
      </c>
      <c r="E25" s="18">
        <f t="shared" si="0"/>
        <v>186</v>
      </c>
      <c r="F25">
        <f t="shared" si="1"/>
        <v>365</v>
      </c>
      <c r="G25">
        <f t="shared" si="2"/>
        <v>3.2018423757134329</v>
      </c>
      <c r="H25">
        <f t="shared" si="3"/>
        <v>-0.99818553447185865</v>
      </c>
      <c r="I25">
        <f t="shared" si="4"/>
        <v>-6.0213277365792774E-2</v>
      </c>
    </row>
    <row r="26" spans="1:9" x14ac:dyDescent="0.3">
      <c r="A26">
        <v>555</v>
      </c>
      <c r="B26">
        <v>1994</v>
      </c>
      <c r="C26" s="19">
        <v>34517</v>
      </c>
      <c r="D26">
        <v>4293</v>
      </c>
      <c r="E26" s="18">
        <f t="shared" si="0"/>
        <v>183</v>
      </c>
      <c r="F26">
        <f t="shared" si="1"/>
        <v>365</v>
      </c>
      <c r="G26">
        <f t="shared" si="2"/>
        <v>3.1501997567503128</v>
      </c>
      <c r="H26">
        <f t="shared" si="3"/>
        <v>-0.99996295911626554</v>
      </c>
      <c r="I26">
        <f t="shared" si="4"/>
        <v>-8.606996888688009E-3</v>
      </c>
    </row>
    <row r="27" spans="1:9" x14ac:dyDescent="0.3">
      <c r="A27">
        <v>567</v>
      </c>
      <c r="B27">
        <v>1995</v>
      </c>
      <c r="C27" s="19">
        <v>34901</v>
      </c>
      <c r="D27">
        <v>2853</v>
      </c>
      <c r="E27" s="18">
        <f t="shared" si="0"/>
        <v>202</v>
      </c>
      <c r="F27">
        <f t="shared" si="1"/>
        <v>365</v>
      </c>
      <c r="G27">
        <f t="shared" si="2"/>
        <v>3.4772696768500722</v>
      </c>
      <c r="H27">
        <f t="shared" si="3"/>
        <v>-0.94418750883419955</v>
      </c>
      <c r="I27">
        <f t="shared" si="4"/>
        <v>-0.32940848222452979</v>
      </c>
    </row>
    <row r="28" spans="1:9" x14ac:dyDescent="0.3">
      <c r="A28">
        <v>579</v>
      </c>
      <c r="B28">
        <v>1996</v>
      </c>
      <c r="C28" s="19">
        <v>35309</v>
      </c>
      <c r="D28">
        <v>3710</v>
      </c>
      <c r="E28" s="18">
        <f t="shared" si="0"/>
        <v>245</v>
      </c>
      <c r="F28">
        <f t="shared" si="1"/>
        <v>366</v>
      </c>
      <c r="G28">
        <f t="shared" si="2"/>
        <v>4.2059573777568264</v>
      </c>
      <c r="H28">
        <f t="shared" si="3"/>
        <v>-0.48505984619519671</v>
      </c>
      <c r="I28">
        <f t="shared" si="4"/>
        <v>-0.87448095783103941</v>
      </c>
    </row>
    <row r="29" spans="1:9" x14ac:dyDescent="0.3">
      <c r="A29">
        <v>591</v>
      </c>
      <c r="B29">
        <v>1997</v>
      </c>
      <c r="C29" s="19">
        <v>35719</v>
      </c>
      <c r="D29">
        <v>5338</v>
      </c>
      <c r="E29" s="18">
        <f t="shared" si="0"/>
        <v>289</v>
      </c>
      <c r="F29">
        <f t="shared" si="1"/>
        <v>365</v>
      </c>
      <c r="G29">
        <f t="shared" si="2"/>
        <v>4.9749056267805489</v>
      </c>
      <c r="H29">
        <f t="shared" si="3"/>
        <v>0.25951179706979943</v>
      </c>
      <c r="I29">
        <f t="shared" si="4"/>
        <v>-0.965739937654855</v>
      </c>
    </row>
    <row r="30" spans="1:9" x14ac:dyDescent="0.3">
      <c r="A30">
        <v>31</v>
      </c>
      <c r="B30">
        <v>2012</v>
      </c>
      <c r="C30" s="19">
        <v>41172</v>
      </c>
      <c r="D30">
        <v>6144.38</v>
      </c>
      <c r="E30" s="18">
        <f t="shared" si="0"/>
        <v>264</v>
      </c>
      <c r="F30">
        <f t="shared" si="1"/>
        <v>366</v>
      </c>
      <c r="G30">
        <f t="shared" si="2"/>
        <v>4.5321336641951113</v>
      </c>
      <c r="H30">
        <f t="shared" si="3"/>
        <v>-0.17928075881073591</v>
      </c>
      <c r="I30">
        <f t="shared" si="4"/>
        <v>-0.98379795157351635</v>
      </c>
    </row>
    <row r="31" spans="1:9" x14ac:dyDescent="0.3">
      <c r="A31">
        <v>43</v>
      </c>
      <c r="B31">
        <v>2013</v>
      </c>
      <c r="C31" s="19">
        <v>41511</v>
      </c>
      <c r="D31">
        <v>8954.82</v>
      </c>
      <c r="E31" s="18">
        <f t="shared" si="0"/>
        <v>237</v>
      </c>
      <c r="F31">
        <f t="shared" si="1"/>
        <v>365</v>
      </c>
      <c r="G31">
        <f t="shared" si="2"/>
        <v>4.0797668980864712</v>
      </c>
      <c r="H31">
        <f t="shared" si="3"/>
        <v>-0.59126144486357834</v>
      </c>
      <c r="I31">
        <f t="shared" si="4"/>
        <v>-0.80647994632094466</v>
      </c>
    </row>
    <row r="32" spans="1:9" x14ac:dyDescent="0.3">
      <c r="A32">
        <v>69</v>
      </c>
      <c r="B32">
        <v>2015</v>
      </c>
      <c r="C32" s="19">
        <v>42153</v>
      </c>
      <c r="D32">
        <v>2112.25</v>
      </c>
      <c r="E32" s="18">
        <f t="shared" si="0"/>
        <v>149</v>
      </c>
      <c r="F32">
        <f t="shared" si="1"/>
        <v>365</v>
      </c>
      <c r="G32">
        <f t="shared" si="2"/>
        <v>2.5649167418349541</v>
      </c>
      <c r="H32">
        <f t="shared" si="3"/>
        <v>-0.83827970521777406</v>
      </c>
      <c r="I32">
        <f t="shared" si="4"/>
        <v>0.5452404385406513</v>
      </c>
    </row>
    <row r="33" spans="5:5" x14ac:dyDescent="0.3">
      <c r="E33" s="18"/>
    </row>
    <row r="34" spans="5:5" x14ac:dyDescent="0.3">
      <c r="E34" s="18"/>
    </row>
    <row r="35" spans="5:5" x14ac:dyDescent="0.3">
      <c r="E35" s="18"/>
    </row>
    <row r="36" spans="5:5" x14ac:dyDescent="0.3">
      <c r="E36" s="18"/>
    </row>
    <row r="37" spans="5:5" x14ac:dyDescent="0.3">
      <c r="E37" s="18"/>
    </row>
    <row r="38" spans="5:5" x14ac:dyDescent="0.3">
      <c r="E38" s="18"/>
    </row>
    <row r="39" spans="5:5" x14ac:dyDescent="0.3">
      <c r="E39" s="18"/>
    </row>
    <row r="40" spans="5:5" x14ac:dyDescent="0.3">
      <c r="E40" s="18"/>
    </row>
    <row r="41" spans="5:5" x14ac:dyDescent="0.3">
      <c r="E41" s="18"/>
    </row>
    <row r="42" spans="5:5" x14ac:dyDescent="0.3">
      <c r="E42" s="18"/>
    </row>
    <row r="43" spans="5:5" x14ac:dyDescent="0.3">
      <c r="E43" s="18"/>
    </row>
    <row r="44" spans="5:5" x14ac:dyDescent="0.3">
      <c r="E44" s="18"/>
    </row>
    <row r="45" spans="5:5" x14ac:dyDescent="0.3">
      <c r="E45" s="18"/>
    </row>
    <row r="46" spans="5:5" x14ac:dyDescent="0.3">
      <c r="E46" s="18"/>
    </row>
    <row r="47" spans="5:5" x14ac:dyDescent="0.3">
      <c r="E47" s="18"/>
    </row>
    <row r="48" spans="5:5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1942</v>
      </c>
      <c r="B2" s="2">
        <v>324.48</v>
      </c>
    </row>
    <row r="3" spans="1:2" x14ac:dyDescent="0.3">
      <c r="A3" s="18">
        <v>1943</v>
      </c>
      <c r="B3" s="2">
        <v>195.11</v>
      </c>
    </row>
    <row r="4" spans="1:2" x14ac:dyDescent="0.3">
      <c r="A4" s="18">
        <v>1944</v>
      </c>
      <c r="B4" s="2">
        <v>192.27</v>
      </c>
    </row>
    <row r="5" spans="1:2" x14ac:dyDescent="0.3">
      <c r="A5" s="18">
        <v>1945</v>
      </c>
      <c r="B5" s="2">
        <v>143.87</v>
      </c>
    </row>
    <row r="6" spans="1:2" x14ac:dyDescent="0.3">
      <c r="A6" s="18">
        <v>1946</v>
      </c>
      <c r="B6" s="2">
        <v>343.04</v>
      </c>
    </row>
    <row r="7" spans="1:2" x14ac:dyDescent="0.3">
      <c r="A7" s="18">
        <v>1947</v>
      </c>
      <c r="B7" s="2">
        <v>275.05</v>
      </c>
    </row>
    <row r="8" spans="1:2" x14ac:dyDescent="0.3">
      <c r="A8" s="18">
        <v>1948</v>
      </c>
      <c r="B8" s="2">
        <v>352.35</v>
      </c>
    </row>
    <row r="9" spans="1:2" x14ac:dyDescent="0.3">
      <c r="A9" s="18">
        <v>1949</v>
      </c>
      <c r="B9" s="2">
        <v>309.77</v>
      </c>
    </row>
    <row r="10" spans="1:2" x14ac:dyDescent="0.3">
      <c r="A10" s="18">
        <v>1950</v>
      </c>
      <c r="B10" s="2">
        <v>253.62</v>
      </c>
    </row>
    <row r="11" spans="1:2" x14ac:dyDescent="0.3">
      <c r="A11" s="18">
        <v>1951</v>
      </c>
      <c r="B11" s="2">
        <v>267.85000000000002</v>
      </c>
    </row>
    <row r="12" spans="1:2" x14ac:dyDescent="0.3">
      <c r="A12" s="18">
        <v>1952</v>
      </c>
      <c r="B12" s="2">
        <v>229.34</v>
      </c>
    </row>
    <row r="13" spans="1:2" x14ac:dyDescent="0.3">
      <c r="A13" s="18">
        <v>1953</v>
      </c>
      <c r="B13" s="2">
        <v>423.59</v>
      </c>
    </row>
    <row r="14" spans="1:2" x14ac:dyDescent="0.3">
      <c r="A14" s="18">
        <v>1954</v>
      </c>
      <c r="B14" s="2">
        <v>731.59</v>
      </c>
    </row>
    <row r="15" spans="1:2" x14ac:dyDescent="0.3">
      <c r="A15" s="18">
        <v>1955</v>
      </c>
      <c r="B15" s="2">
        <v>424.61</v>
      </c>
    </row>
    <row r="16" spans="1:2" x14ac:dyDescent="0.3">
      <c r="A16" s="18">
        <v>1956</v>
      </c>
      <c r="B16" s="2">
        <v>448.75</v>
      </c>
    </row>
    <row r="17" spans="1:2" x14ac:dyDescent="0.3">
      <c r="A17" s="18">
        <v>1957</v>
      </c>
      <c r="B17" s="2">
        <v>414.31</v>
      </c>
    </row>
    <row r="18" spans="1:2" x14ac:dyDescent="0.3">
      <c r="A18" s="18">
        <v>1958</v>
      </c>
      <c r="B18" s="2">
        <v>488.48</v>
      </c>
    </row>
    <row r="19" spans="1:2" x14ac:dyDescent="0.3">
      <c r="A19" s="18">
        <v>1959</v>
      </c>
      <c r="B19" s="2">
        <v>588.20000000000005</v>
      </c>
    </row>
    <row r="20" spans="1:2" x14ac:dyDescent="0.3">
      <c r="A20" s="18">
        <v>1961</v>
      </c>
      <c r="B20" s="2">
        <v>624.75</v>
      </c>
    </row>
    <row r="21" spans="1:2" x14ac:dyDescent="0.3">
      <c r="A21" s="18">
        <v>1962</v>
      </c>
      <c r="B21" s="2">
        <v>126.49</v>
      </c>
    </row>
    <row r="22" spans="1:2" x14ac:dyDescent="0.3">
      <c r="A22" s="18">
        <v>1965</v>
      </c>
      <c r="B22" s="2">
        <v>530.02</v>
      </c>
    </row>
    <row r="23" spans="1:2" x14ac:dyDescent="0.3">
      <c r="A23" s="18">
        <v>1966</v>
      </c>
      <c r="B23" s="2">
        <v>736.04</v>
      </c>
    </row>
    <row r="24" spans="1:2" x14ac:dyDescent="0.3">
      <c r="A24" s="18">
        <v>1968</v>
      </c>
      <c r="B24" s="2">
        <v>201.45</v>
      </c>
    </row>
    <row r="25" spans="1:2" x14ac:dyDescent="0.3">
      <c r="A25" s="18">
        <v>1969</v>
      </c>
      <c r="B25" s="2">
        <v>291.70999999999998</v>
      </c>
    </row>
    <row r="26" spans="1:2" x14ac:dyDescent="0.3">
      <c r="A26" s="18">
        <v>1970</v>
      </c>
      <c r="B26" s="2">
        <v>403.51</v>
      </c>
    </row>
    <row r="27" spans="1:2" x14ac:dyDescent="0.3">
      <c r="A27" s="18">
        <v>1983</v>
      </c>
      <c r="B27" s="2">
        <v>904.75</v>
      </c>
    </row>
    <row r="28" spans="1:2" x14ac:dyDescent="0.3">
      <c r="A28" s="18">
        <v>1985</v>
      </c>
      <c r="B28" s="2">
        <v>384.76</v>
      </c>
    </row>
    <row r="29" spans="1:2" x14ac:dyDescent="0.3">
      <c r="A29" s="18">
        <v>1986</v>
      </c>
      <c r="B29" s="2">
        <v>395.79</v>
      </c>
    </row>
    <row r="30" spans="1:2" x14ac:dyDescent="0.3">
      <c r="A30" s="18">
        <v>1987</v>
      </c>
      <c r="B30" s="2">
        <v>695.29</v>
      </c>
    </row>
    <row r="31" spans="1:2" x14ac:dyDescent="0.3">
      <c r="A31" s="18">
        <v>1988</v>
      </c>
      <c r="B31" s="2">
        <v>501.91</v>
      </c>
    </row>
    <row r="32" spans="1:2" x14ac:dyDescent="0.3">
      <c r="A32" s="18">
        <v>1989</v>
      </c>
      <c r="B32" s="2">
        <v>522.17999999999995</v>
      </c>
    </row>
    <row r="33" spans="1:2" x14ac:dyDescent="0.3">
      <c r="A33" s="18">
        <v>1990</v>
      </c>
      <c r="B33" s="2">
        <v>691.53</v>
      </c>
    </row>
    <row r="34" spans="1:2" x14ac:dyDescent="0.3">
      <c r="A34" s="18">
        <v>1991</v>
      </c>
      <c r="B34" s="2">
        <v>258.8</v>
      </c>
    </row>
    <row r="35" spans="1:2" x14ac:dyDescent="0.3">
      <c r="A35" s="18">
        <v>1992</v>
      </c>
      <c r="B35" s="2">
        <v>572.76</v>
      </c>
    </row>
    <row r="36" spans="1:2" x14ac:dyDescent="0.3">
      <c r="A36" s="18">
        <v>1993</v>
      </c>
      <c r="B36" s="2">
        <v>484.06</v>
      </c>
    </row>
    <row r="37" spans="1:2" x14ac:dyDescent="0.3">
      <c r="A37" s="18">
        <v>1994</v>
      </c>
      <c r="B37" s="2">
        <v>578.55999999999995</v>
      </c>
    </row>
    <row r="38" spans="1:2" x14ac:dyDescent="0.3">
      <c r="A38" s="18">
        <v>1995</v>
      </c>
      <c r="B38" s="2">
        <v>373.06</v>
      </c>
    </row>
    <row r="39" spans="1:2" x14ac:dyDescent="0.3">
      <c r="A39" s="18">
        <v>1996</v>
      </c>
      <c r="B39" s="2">
        <v>519.66999999999996</v>
      </c>
    </row>
    <row r="40" spans="1:2" x14ac:dyDescent="0.3">
      <c r="A40" s="18">
        <v>1997</v>
      </c>
      <c r="B40" s="2">
        <v>741.55</v>
      </c>
    </row>
    <row r="41" spans="1:2" x14ac:dyDescent="0.3">
      <c r="A41" s="18">
        <v>2012</v>
      </c>
      <c r="B41" s="2">
        <v>427.16</v>
      </c>
    </row>
    <row r="42" spans="1:2" x14ac:dyDescent="0.3">
      <c r="A42" s="18">
        <v>2013</v>
      </c>
      <c r="B42" s="2">
        <v>657.04</v>
      </c>
    </row>
    <row r="43" spans="1:2" x14ac:dyDescent="0.3">
      <c r="A43" s="18">
        <v>2015</v>
      </c>
      <c r="B43" s="2">
        <v>910.66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1953</v>
      </c>
      <c r="B2" s="2">
        <v>423.59</v>
      </c>
    </row>
    <row r="3" spans="1:2" x14ac:dyDescent="0.3">
      <c r="A3" s="18">
        <v>1954</v>
      </c>
      <c r="B3" s="2">
        <v>731.59</v>
      </c>
    </row>
    <row r="4" spans="1:2" x14ac:dyDescent="0.3">
      <c r="A4" s="18">
        <v>1955</v>
      </c>
      <c r="B4" s="2">
        <v>424.61</v>
      </c>
    </row>
    <row r="5" spans="1:2" x14ac:dyDescent="0.3">
      <c r="A5" s="18">
        <v>1956</v>
      </c>
      <c r="B5" s="2">
        <v>448.75</v>
      </c>
    </row>
    <row r="6" spans="1:2" x14ac:dyDescent="0.3">
      <c r="A6" s="18">
        <v>1957</v>
      </c>
      <c r="B6" s="2">
        <v>414.31</v>
      </c>
    </row>
    <row r="7" spans="1:2" x14ac:dyDescent="0.3">
      <c r="A7" s="18">
        <v>1958</v>
      </c>
      <c r="B7" s="2">
        <v>488.48</v>
      </c>
    </row>
    <row r="8" spans="1:2" x14ac:dyDescent="0.3">
      <c r="A8" s="18">
        <v>1959</v>
      </c>
      <c r="B8" s="2">
        <v>588.20000000000005</v>
      </c>
    </row>
    <row r="9" spans="1:2" x14ac:dyDescent="0.3">
      <c r="A9" s="18">
        <v>1961</v>
      </c>
      <c r="B9" s="2">
        <v>624.75</v>
      </c>
    </row>
    <row r="10" spans="1:2" x14ac:dyDescent="0.3">
      <c r="A10" s="18">
        <v>1962</v>
      </c>
      <c r="B10" s="2">
        <v>126.49</v>
      </c>
    </row>
    <row r="11" spans="1:2" x14ac:dyDescent="0.3">
      <c r="A11" s="18">
        <v>1965</v>
      </c>
      <c r="B11" s="2">
        <v>530.02</v>
      </c>
    </row>
    <row r="12" spans="1:2" x14ac:dyDescent="0.3">
      <c r="A12" s="18">
        <v>1966</v>
      </c>
      <c r="B12" s="2">
        <v>736.04</v>
      </c>
    </row>
    <row r="13" spans="1:2" x14ac:dyDescent="0.3">
      <c r="A13" s="18">
        <v>1968</v>
      </c>
      <c r="B13" s="2">
        <v>201.45</v>
      </c>
    </row>
    <row r="14" spans="1:2" x14ac:dyDescent="0.3">
      <c r="A14" s="18">
        <v>1969</v>
      </c>
      <c r="B14" s="2">
        <v>291.70999999999998</v>
      </c>
    </row>
    <row r="15" spans="1:2" x14ac:dyDescent="0.3">
      <c r="A15" s="18">
        <v>1970</v>
      </c>
      <c r="B15" s="2">
        <v>403.51</v>
      </c>
    </row>
    <row r="16" spans="1:2" x14ac:dyDescent="0.3">
      <c r="A16" s="18">
        <v>1983</v>
      </c>
      <c r="B16" s="2">
        <v>904.75</v>
      </c>
    </row>
    <row r="17" spans="1:2" x14ac:dyDescent="0.3">
      <c r="A17" s="18">
        <v>1985</v>
      </c>
      <c r="B17" s="2">
        <v>384.76</v>
      </c>
    </row>
    <row r="18" spans="1:2" x14ac:dyDescent="0.3">
      <c r="A18" s="18">
        <v>1986</v>
      </c>
      <c r="B18" s="2">
        <v>395.79</v>
      </c>
    </row>
    <row r="19" spans="1:2" x14ac:dyDescent="0.3">
      <c r="A19" s="18">
        <v>1987</v>
      </c>
      <c r="B19" s="2">
        <v>695.29</v>
      </c>
    </row>
    <row r="20" spans="1:2" x14ac:dyDescent="0.3">
      <c r="A20" s="18">
        <v>1988</v>
      </c>
      <c r="B20" s="2">
        <v>501.91</v>
      </c>
    </row>
    <row r="21" spans="1:2" x14ac:dyDescent="0.3">
      <c r="A21" s="18">
        <v>1989</v>
      </c>
      <c r="B21" s="2">
        <v>522.17999999999995</v>
      </c>
    </row>
    <row r="22" spans="1:2" x14ac:dyDescent="0.3">
      <c r="A22" s="18">
        <v>1990</v>
      </c>
      <c r="B22" s="2">
        <v>691.53</v>
      </c>
    </row>
    <row r="23" spans="1:2" x14ac:dyDescent="0.3">
      <c r="A23" s="18">
        <v>1991</v>
      </c>
      <c r="B23" s="2">
        <v>258.8</v>
      </c>
    </row>
    <row r="24" spans="1:2" x14ac:dyDescent="0.3">
      <c r="A24" s="18">
        <v>1992</v>
      </c>
      <c r="B24" s="2">
        <v>572.76</v>
      </c>
    </row>
    <row r="25" spans="1:2" x14ac:dyDescent="0.3">
      <c r="A25" s="18">
        <v>1993</v>
      </c>
      <c r="B25" s="2">
        <v>484.06</v>
      </c>
    </row>
    <row r="26" spans="1:2" x14ac:dyDescent="0.3">
      <c r="A26" s="18">
        <v>1994</v>
      </c>
      <c r="B26" s="2">
        <v>578.55999999999995</v>
      </c>
    </row>
    <row r="27" spans="1:2" x14ac:dyDescent="0.3">
      <c r="A27" s="18">
        <v>1995</v>
      </c>
      <c r="B27" s="2">
        <v>373.06</v>
      </c>
    </row>
    <row r="28" spans="1:2" x14ac:dyDescent="0.3">
      <c r="A28" s="18">
        <v>1996</v>
      </c>
      <c r="B28" s="2">
        <v>519.66999999999996</v>
      </c>
    </row>
    <row r="29" spans="1:2" x14ac:dyDescent="0.3">
      <c r="A29" s="18">
        <v>1997</v>
      </c>
      <c r="B29" s="2">
        <v>741.55</v>
      </c>
    </row>
    <row r="30" spans="1:2" x14ac:dyDescent="0.3">
      <c r="A30" s="18">
        <v>2012</v>
      </c>
      <c r="B30" s="2">
        <v>427.16</v>
      </c>
    </row>
    <row r="31" spans="1:2" x14ac:dyDescent="0.3">
      <c r="A31" s="18">
        <v>2013</v>
      </c>
      <c r="B31" s="2">
        <v>657.04</v>
      </c>
    </row>
    <row r="32" spans="1:2" x14ac:dyDescent="0.3">
      <c r="A32" s="18">
        <v>2015</v>
      </c>
      <c r="B32" s="2">
        <v>910.66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800"/>
  </sheetPr>
  <dimension ref="B1:J53"/>
  <sheetViews>
    <sheetView topLeftCell="A34"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29</v>
      </c>
    </row>
    <row r="3" spans="2:9" x14ac:dyDescent="0.3">
      <c r="B3" t="s">
        <v>30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31</v>
      </c>
      <c r="D13" s="7">
        <v>0</v>
      </c>
      <c r="E13" s="7">
        <v>31</v>
      </c>
      <c r="F13" s="8">
        <v>126.49</v>
      </c>
      <c r="G13" s="8">
        <v>910.66</v>
      </c>
      <c r="H13" s="8">
        <v>517.83967741935487</v>
      </c>
      <c r="I13" s="8">
        <v>185.59096728170564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0.15698924731182795</v>
      </c>
    </row>
    <row r="19" spans="2:10" x14ac:dyDescent="0.3">
      <c r="B19" s="3" t="s">
        <v>18</v>
      </c>
      <c r="C19" s="12">
        <v>73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0.22350793083761067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26</v>
      </c>
      <c r="D33" s="15">
        <v>5.1889473684210516</v>
      </c>
    </row>
    <row r="34" spans="2:5" x14ac:dyDescent="0.3">
      <c r="B34" s="14" t="s">
        <v>27</v>
      </c>
      <c r="D34" s="16">
        <v>3.5948210526315769</v>
      </c>
      <c r="E34" s="17">
        <v>6.9108181818181853</v>
      </c>
    </row>
    <row r="53" spans="7:7" x14ac:dyDescent="0.3">
      <c r="G53" t="s">
        <v>28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T70554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Mann-Kendall trend tests_HID</vt:lpstr>
      <vt:lpstr>Mann-Kendall trend tests1_HID</vt:lpstr>
      <vt:lpstr>Mann-Kendall trend tests1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2016-10-15T03:29:58Z</dcterms:created>
  <dcterms:modified xsi:type="dcterms:W3CDTF">2018-05-31T21:28:43Z</dcterms:modified>
</cp:coreProperties>
</file>