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A700C9C9-A0DA-45FE-A08C-1598D0D7B811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E52" i="1"/>
  <c r="F52" i="1"/>
  <c r="G52" i="1"/>
  <c r="I52" i="1"/>
  <c r="E53" i="1"/>
  <c r="F53" i="1"/>
  <c r="G53" i="1"/>
  <c r="I53" i="1"/>
  <c r="E54" i="1"/>
  <c r="F54" i="1"/>
  <c r="G54" i="1"/>
  <c r="I5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</calcChain>
</file>

<file path=xl/sharedStrings.xml><?xml version="1.0" encoding="utf-8"?>
<sst xmlns="http://schemas.openxmlformats.org/spreadsheetml/2006/main" count="46" uniqueCount="42">
  <si>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</si>
  <si>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</si>
  <si>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</si>
  <si>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</si>
  <si>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</si>
  <si>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</si>
  <si>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</si>
  <si>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</si>
  <si>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</si>
  <si>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</si>
  <si>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</si>
  <si>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</si>
  <si>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</si>
  <si>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</si>
  <si>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</si>
  <si>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</si>
  <si>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</si>
  <si>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</si>
  <si>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</si>
  <si>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</si>
  <si>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</si>
  <si>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</si>
  <si>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</si>
  <si>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</si>
  <si>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</si>
  <si>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</si>
  <si>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</si>
  <si>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Ties have been detected in the data and the appropriate corrections have been applied.</t>
  </si>
  <si>
    <t>Sen's slope:</t>
  </si>
  <si>
    <t>Confidence interval:</t>
  </si>
  <si>
    <t xml:space="preserve"> </t>
  </si>
  <si>
    <t>Time series: Workbook = 87160000_MK.xlsx / Sheet = Plan1 / Range = Plan1!$E$1:$E$54 / 53 rows and 1 column</t>
  </si>
  <si>
    <t>Date data: Workbook = 87160000_MK.xlsx / Sheet = Plan1 / Range = Plan1!$B$1:$B$54 / 53 rows and 1 column</t>
  </si>
  <si>
    <t>As the computed p-value is greater than the significance level alpha=0.05, one cannot reject the null hypothesis H0.</t>
  </si>
  <si>
    <t>The risk to reject the null hypothesis H0 while it is true is 20.84%.</t>
  </si>
  <si>
    <r>
      <t>XLSTAT 2016.06.36438  - Mann-Kendall trend tests - Start time: 2016-10-29 at 8:14:38 PM / End time: 2016-10-29 at 8:14:39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</si>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</sst>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tests1_HID'!$A$2:$A$54</c:f>
              <c:numCache>
                <c:formatCode>General</c:formatCode>
                <c:ptCount val="53"/>
                <c:pt idx="0">
                  <c:v>1954</c:v>
                </c:pt>
                <c:pt idx="1">
                  <c:v>1955</c:v>
                </c:pt>
                <c:pt idx="2">
                  <c:v>1956</c:v>
                </c:pt>
                <c:pt idx="3">
                  <c:v>1957</c:v>
                </c:pt>
                <c:pt idx="4">
                  <c:v>1958</c:v>
                </c:pt>
                <c:pt idx="5">
                  <c:v>1959</c:v>
                </c:pt>
                <c:pt idx="6">
                  <c:v>1960</c:v>
                </c:pt>
                <c:pt idx="7">
                  <c:v>1961</c:v>
                </c:pt>
                <c:pt idx="8">
                  <c:v>1962</c:v>
                </c:pt>
                <c:pt idx="9">
                  <c:v>1963</c:v>
                </c:pt>
                <c:pt idx="10">
                  <c:v>1964</c:v>
                </c:pt>
                <c:pt idx="11">
                  <c:v>1965</c:v>
                </c:pt>
                <c:pt idx="12">
                  <c:v>1966</c:v>
                </c:pt>
                <c:pt idx="13">
                  <c:v>1967</c:v>
                </c:pt>
                <c:pt idx="14">
                  <c:v>1968</c:v>
                </c:pt>
                <c:pt idx="15">
                  <c:v>1969</c:v>
                </c:pt>
                <c:pt idx="16">
                  <c:v>1970</c:v>
                </c:pt>
                <c:pt idx="17">
                  <c:v>1971</c:v>
                </c:pt>
                <c:pt idx="18">
                  <c:v>1972</c:v>
                </c:pt>
                <c:pt idx="19">
                  <c:v>1973</c:v>
                </c:pt>
                <c:pt idx="20">
                  <c:v>1974</c:v>
                </c:pt>
                <c:pt idx="21">
                  <c:v>1975</c:v>
                </c:pt>
                <c:pt idx="22">
                  <c:v>1976</c:v>
                </c:pt>
                <c:pt idx="23">
                  <c:v>1977</c:v>
                </c:pt>
                <c:pt idx="24">
                  <c:v>1978</c:v>
                </c:pt>
                <c:pt idx="25">
                  <c:v>1979</c:v>
                </c:pt>
                <c:pt idx="26">
                  <c:v>1980</c:v>
                </c:pt>
                <c:pt idx="27">
                  <c:v>1981</c:v>
                </c:pt>
                <c:pt idx="28">
                  <c:v>1982</c:v>
                </c:pt>
                <c:pt idx="29">
                  <c:v>1983</c:v>
                </c:pt>
                <c:pt idx="30">
                  <c:v>1984</c:v>
                </c:pt>
                <c:pt idx="31">
                  <c:v>1985</c:v>
                </c:pt>
                <c:pt idx="32">
                  <c:v>1986</c:v>
                </c:pt>
                <c:pt idx="33">
                  <c:v>1988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</c:numCache>
            </c:numRef>
          </c:xVal>
          <c:yVal>
            <c:numRef>
              <c:f>'Mann-Kendall trend tests1_HID'!$B$2:$B$54</c:f>
              <c:numCache>
                <c:formatCode>0</c:formatCode>
                <c:ptCount val="53"/>
                <c:pt idx="0">
                  <c:v>63.5</c:v>
                </c:pt>
                <c:pt idx="1">
                  <c:v>24.07</c:v>
                </c:pt>
                <c:pt idx="2">
                  <c:v>30.98</c:v>
                </c:pt>
                <c:pt idx="3">
                  <c:v>26.18</c:v>
                </c:pt>
                <c:pt idx="4">
                  <c:v>34.58</c:v>
                </c:pt>
                <c:pt idx="5">
                  <c:v>40.81</c:v>
                </c:pt>
                <c:pt idx="6">
                  <c:v>22.05</c:v>
                </c:pt>
                <c:pt idx="7">
                  <c:v>63.15</c:v>
                </c:pt>
                <c:pt idx="8">
                  <c:v>10.69</c:v>
                </c:pt>
                <c:pt idx="9">
                  <c:v>54.11</c:v>
                </c:pt>
                <c:pt idx="10">
                  <c:v>18.829999999999998</c:v>
                </c:pt>
                <c:pt idx="11">
                  <c:v>42.54</c:v>
                </c:pt>
                <c:pt idx="12">
                  <c:v>78.56</c:v>
                </c:pt>
                <c:pt idx="13">
                  <c:v>32.18</c:v>
                </c:pt>
                <c:pt idx="14">
                  <c:v>13.68</c:v>
                </c:pt>
                <c:pt idx="15">
                  <c:v>24.07</c:v>
                </c:pt>
                <c:pt idx="16">
                  <c:v>36.46</c:v>
                </c:pt>
                <c:pt idx="17">
                  <c:v>42.11</c:v>
                </c:pt>
                <c:pt idx="18">
                  <c:v>66.819999999999993</c:v>
                </c:pt>
                <c:pt idx="19">
                  <c:v>45.08</c:v>
                </c:pt>
                <c:pt idx="20">
                  <c:v>14.99</c:v>
                </c:pt>
                <c:pt idx="21">
                  <c:v>42.44</c:v>
                </c:pt>
                <c:pt idx="22">
                  <c:v>43.9</c:v>
                </c:pt>
                <c:pt idx="23">
                  <c:v>47.33</c:v>
                </c:pt>
                <c:pt idx="24">
                  <c:v>22.31</c:v>
                </c:pt>
                <c:pt idx="25">
                  <c:v>29.31</c:v>
                </c:pt>
                <c:pt idx="26">
                  <c:v>49.29</c:v>
                </c:pt>
                <c:pt idx="27">
                  <c:v>34.130000000000003</c:v>
                </c:pt>
                <c:pt idx="28">
                  <c:v>43.47</c:v>
                </c:pt>
                <c:pt idx="29">
                  <c:v>79.62</c:v>
                </c:pt>
                <c:pt idx="30">
                  <c:v>69.84</c:v>
                </c:pt>
                <c:pt idx="31">
                  <c:v>37.090000000000003</c:v>
                </c:pt>
                <c:pt idx="32">
                  <c:v>50.14</c:v>
                </c:pt>
                <c:pt idx="33">
                  <c:v>52.7</c:v>
                </c:pt>
                <c:pt idx="34">
                  <c:v>46.85</c:v>
                </c:pt>
                <c:pt idx="35">
                  <c:v>50.5</c:v>
                </c:pt>
                <c:pt idx="36">
                  <c:v>60.74</c:v>
                </c:pt>
                <c:pt idx="37">
                  <c:v>27.87</c:v>
                </c:pt>
                <c:pt idx="38">
                  <c:v>49.92</c:v>
                </c:pt>
                <c:pt idx="39">
                  <c:v>63.84</c:v>
                </c:pt>
                <c:pt idx="40">
                  <c:v>82.27</c:v>
                </c:pt>
                <c:pt idx="41">
                  <c:v>39.65</c:v>
                </c:pt>
                <c:pt idx="42">
                  <c:v>24.97</c:v>
                </c:pt>
                <c:pt idx="43">
                  <c:v>40.39</c:v>
                </c:pt>
                <c:pt idx="44">
                  <c:v>18.940000000000001</c:v>
                </c:pt>
                <c:pt idx="45">
                  <c:v>37.020000000000003</c:v>
                </c:pt>
                <c:pt idx="46">
                  <c:v>54.04</c:v>
                </c:pt>
                <c:pt idx="47">
                  <c:v>43.14</c:v>
                </c:pt>
                <c:pt idx="48">
                  <c:v>43.95</c:v>
                </c:pt>
                <c:pt idx="49">
                  <c:v>21.02</c:v>
                </c:pt>
                <c:pt idx="50">
                  <c:v>37.479999999999997</c:v>
                </c:pt>
                <c:pt idx="51">
                  <c:v>31.25</c:v>
                </c:pt>
                <c:pt idx="52">
                  <c:v>47.93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D-4F70-B9B6-7BA827D1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49920"/>
        <c:axId val="238138112"/>
      </c:scatterChart>
      <c:valAx>
        <c:axId val="238049920"/>
        <c:scaling>
          <c:orientation val="minMax"/>
          <c:max val="2020"/>
          <c:min val="195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38138112"/>
        <c:crosses val="autoZero"/>
        <c:crossBetween val="midCat"/>
      </c:valAx>
      <c:valAx>
        <c:axId val="238138112"/>
        <c:scaling>
          <c:orientation val="minMax"/>
          <c:max val="90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3804992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RefEditT,RefEdit,Plan1!$E$1:$E$54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RefEditDate,RefEdit,Plan1!$B$1:$B$54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40</xdr:row>
      <xdr:rowOff>0</xdr:rowOff>
    </xdr:from>
    <xdr:to>
      <xdr:col>7</xdr:col>
      <xdr:colOff>0</xdr:colOff>
      <xdr:row>57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43" zoomScale="55" zoomScaleNormal="55" workbookViewId="0">
      <selection activeCell="G57" sqref="G57:P71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4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>
        <v>232</v>
      </c>
      <c r="B2">
        <v>1954</v>
      </c>
      <c r="C2" s="19">
        <v>19927</v>
      </c>
      <c r="D2">
        <v>759</v>
      </c>
      <c r="E2" s="18">
        <f>C2-DATE(YEAR(C2),1,0)</f>
        <v>203</v>
      </c>
      <c r="F2">
        <f>DATE(YEAR(C2)+1,1,1)-DATE(YEAR(C2),1,1)</f>
        <v>365</v>
      </c>
      <c r="G2">
        <f>E2*(2*PI()/F2)</f>
        <v>3.494483883171112</v>
      </c>
      <c r="H2">
        <f>COS(G2)</f>
        <v>-0.93837739174086432</v>
      </c>
      <c r="I2">
        <f>SIN(G2)</f>
        <v>-0.34561231267073284</v>
      </c>
    </row>
    <row r="3" spans="1:9" x14ac:dyDescent="0.3">
      <c r="A3">
        <v>244</v>
      </c>
      <c r="B3">
        <v>1955</v>
      </c>
      <c r="C3" s="19">
        <v>20199</v>
      </c>
      <c r="D3">
        <v>467.5</v>
      </c>
      <c r="E3" s="18">
        <f t="shared" ref="E3:E47" si="0">C3-DATE(YEAR(C3),1,0)</f>
        <v>110</v>
      </c>
      <c r="F3">
        <f t="shared" ref="F3:F47" si="1">DATE(YEAR(C3)+1,1,1)-DATE(YEAR(C3),1,1)</f>
        <v>365</v>
      </c>
      <c r="G3">
        <f t="shared" ref="G3:G47" si="2">E3*(2*PI()/F3)</f>
        <v>1.8935626953143958</v>
      </c>
      <c r="H3">
        <f t="shared" ref="H3:H47" si="3">COS(G3)</f>
        <v>-0.31719128858910589</v>
      </c>
      <c r="I3">
        <f t="shared" ref="I3:I47" si="4">SIN(G3)</f>
        <v>0.94836158001217163</v>
      </c>
    </row>
    <row r="4" spans="1:9" x14ac:dyDescent="0.3">
      <c r="A4">
        <v>256</v>
      </c>
      <c r="B4">
        <v>1956</v>
      </c>
      <c r="C4" s="19">
        <v>20716</v>
      </c>
      <c r="D4">
        <v>649.5</v>
      </c>
      <c r="E4" s="18">
        <f t="shared" si="0"/>
        <v>262</v>
      </c>
      <c r="F4">
        <f t="shared" si="1"/>
        <v>366</v>
      </c>
      <c r="G4">
        <f t="shared" si="2"/>
        <v>4.4977993182542395</v>
      </c>
      <c r="H4">
        <f t="shared" si="3"/>
        <v>-0.21294651993841573</v>
      </c>
      <c r="I4">
        <f t="shared" si="4"/>
        <v>-0.97706385648335081</v>
      </c>
    </row>
    <row r="5" spans="1:9" x14ac:dyDescent="0.3">
      <c r="A5">
        <v>268</v>
      </c>
      <c r="B5">
        <v>1957</v>
      </c>
      <c r="C5" s="19">
        <v>21070</v>
      </c>
      <c r="D5">
        <v>490</v>
      </c>
      <c r="E5" s="18">
        <f t="shared" si="0"/>
        <v>250</v>
      </c>
      <c r="F5">
        <f t="shared" si="1"/>
        <v>365</v>
      </c>
      <c r="G5">
        <f t="shared" si="2"/>
        <v>4.30355158025999</v>
      </c>
      <c r="H5">
        <f t="shared" si="3"/>
        <v>-0.39754281428255661</v>
      </c>
      <c r="I5">
        <f t="shared" si="4"/>
        <v>-0.91758362605939336</v>
      </c>
    </row>
    <row r="6" spans="1:9" x14ac:dyDescent="0.3">
      <c r="A6">
        <v>280</v>
      </c>
      <c r="B6">
        <v>1958</v>
      </c>
      <c r="C6" s="19">
        <v>21435</v>
      </c>
      <c r="D6">
        <v>414.8</v>
      </c>
      <c r="E6" s="18">
        <f t="shared" si="0"/>
        <v>250</v>
      </c>
      <c r="F6">
        <f t="shared" si="1"/>
        <v>365</v>
      </c>
      <c r="G6">
        <f t="shared" si="2"/>
        <v>4.30355158025999</v>
      </c>
      <c r="H6">
        <f t="shared" si="3"/>
        <v>-0.39754281428255661</v>
      </c>
      <c r="I6">
        <f t="shared" si="4"/>
        <v>-0.91758362605939336</v>
      </c>
    </row>
    <row r="7" spans="1:9" x14ac:dyDescent="0.3">
      <c r="A7">
        <v>292</v>
      </c>
      <c r="B7">
        <v>1959</v>
      </c>
      <c r="C7" s="19">
        <v>21723</v>
      </c>
      <c r="D7">
        <v>847.5</v>
      </c>
      <c r="E7" s="18">
        <f t="shared" si="0"/>
        <v>173</v>
      </c>
      <c r="F7">
        <f t="shared" si="1"/>
        <v>365</v>
      </c>
      <c r="G7">
        <f t="shared" si="2"/>
        <v>2.9780576935399132</v>
      </c>
      <c r="H7">
        <f t="shared" si="3"/>
        <v>-0.98665793289165704</v>
      </c>
      <c r="I7">
        <f t="shared" si="4"/>
        <v>0.16280701293851715</v>
      </c>
    </row>
    <row r="8" spans="1:9" x14ac:dyDescent="0.3">
      <c r="A8">
        <v>304</v>
      </c>
      <c r="B8">
        <v>1960</v>
      </c>
      <c r="C8" s="19">
        <v>22091</v>
      </c>
      <c r="D8">
        <v>301</v>
      </c>
      <c r="E8" s="18">
        <f t="shared" si="0"/>
        <v>176</v>
      </c>
      <c r="F8">
        <f t="shared" si="1"/>
        <v>366</v>
      </c>
      <c r="G8">
        <f t="shared" si="2"/>
        <v>3.0214224427967409</v>
      </c>
      <c r="H8">
        <f t="shared" si="3"/>
        <v>-0.99278824516254005</v>
      </c>
      <c r="I8">
        <f t="shared" si="4"/>
        <v>0.11988119229922739</v>
      </c>
    </row>
    <row r="9" spans="1:9" x14ac:dyDescent="0.3">
      <c r="A9">
        <v>316</v>
      </c>
      <c r="B9">
        <v>1961</v>
      </c>
      <c r="C9" s="19">
        <v>22553</v>
      </c>
      <c r="D9">
        <v>665.3</v>
      </c>
      <c r="E9" s="18">
        <f t="shared" si="0"/>
        <v>272</v>
      </c>
      <c r="F9">
        <f t="shared" si="1"/>
        <v>365</v>
      </c>
      <c r="G9">
        <f t="shared" si="2"/>
        <v>4.6822641193228698</v>
      </c>
      <c r="H9">
        <f t="shared" si="3"/>
        <v>-3.012030484690836E-2</v>
      </c>
      <c r="I9">
        <f t="shared" si="4"/>
        <v>-0.99954628068735729</v>
      </c>
    </row>
    <row r="10" spans="1:9" x14ac:dyDescent="0.3">
      <c r="A10">
        <v>328</v>
      </c>
      <c r="B10">
        <v>1962</v>
      </c>
      <c r="C10" s="19">
        <v>22662</v>
      </c>
      <c r="D10">
        <v>71.400000000000006</v>
      </c>
      <c r="E10" s="18">
        <f t="shared" si="0"/>
        <v>16</v>
      </c>
      <c r="F10">
        <f t="shared" si="1"/>
        <v>365</v>
      </c>
      <c r="G10">
        <f t="shared" si="2"/>
        <v>0.27542730113663938</v>
      </c>
      <c r="H10">
        <f t="shared" si="3"/>
        <v>0.96230907745414862</v>
      </c>
      <c r="I10">
        <f t="shared" si="4"/>
        <v>0.27195815753410552</v>
      </c>
    </row>
    <row r="11" spans="1:9" x14ac:dyDescent="0.3">
      <c r="A11">
        <v>340</v>
      </c>
      <c r="B11">
        <v>1963</v>
      </c>
      <c r="C11" s="19">
        <v>23294</v>
      </c>
      <c r="D11">
        <v>790</v>
      </c>
      <c r="E11" s="18">
        <f t="shared" si="0"/>
        <v>283</v>
      </c>
      <c r="F11">
        <f t="shared" si="1"/>
        <v>365</v>
      </c>
      <c r="G11">
        <f t="shared" si="2"/>
        <v>4.8716203888543088</v>
      </c>
      <c r="H11">
        <f t="shared" si="3"/>
        <v>0.15855938510313386</v>
      </c>
      <c r="I11">
        <f t="shared" si="4"/>
        <v>-0.98734944239398648</v>
      </c>
    </row>
    <row r="12" spans="1:9" x14ac:dyDescent="0.3">
      <c r="A12">
        <v>352</v>
      </c>
      <c r="B12">
        <v>1964</v>
      </c>
      <c r="C12" s="19">
        <v>23620</v>
      </c>
      <c r="D12">
        <v>394.2</v>
      </c>
      <c r="E12" s="18">
        <f t="shared" si="0"/>
        <v>244</v>
      </c>
      <c r="F12">
        <f t="shared" si="1"/>
        <v>366</v>
      </c>
      <c r="G12">
        <f t="shared" si="2"/>
        <v>4.1887902047863905</v>
      </c>
      <c r="H12">
        <f t="shared" si="3"/>
        <v>-0.50000000000000044</v>
      </c>
      <c r="I12">
        <f t="shared" si="4"/>
        <v>-0.86602540378443837</v>
      </c>
    </row>
    <row r="13" spans="1:9" x14ac:dyDescent="0.3">
      <c r="A13">
        <v>364</v>
      </c>
      <c r="B13">
        <v>1965</v>
      </c>
      <c r="C13" s="19">
        <v>23972</v>
      </c>
      <c r="D13">
        <v>833</v>
      </c>
      <c r="E13" s="18">
        <f t="shared" si="0"/>
        <v>230</v>
      </c>
      <c r="F13">
        <f t="shared" si="1"/>
        <v>365</v>
      </c>
      <c r="G13">
        <f t="shared" si="2"/>
        <v>3.9592674538391912</v>
      </c>
      <c r="H13">
        <f t="shared" si="3"/>
        <v>-0.68391942162461072</v>
      </c>
      <c r="I13">
        <f t="shared" si="4"/>
        <v>-0.72955755408648737</v>
      </c>
    </row>
    <row r="14" spans="1:9" x14ac:dyDescent="0.3">
      <c r="A14">
        <v>376</v>
      </c>
      <c r="B14">
        <v>1966</v>
      </c>
      <c r="C14" s="19">
        <v>24460</v>
      </c>
      <c r="D14">
        <v>698</v>
      </c>
      <c r="E14" s="18">
        <f t="shared" si="0"/>
        <v>353</v>
      </c>
      <c r="F14">
        <f t="shared" si="1"/>
        <v>365</v>
      </c>
      <c r="G14">
        <f t="shared" si="2"/>
        <v>6.076614831327106</v>
      </c>
      <c r="H14">
        <f t="shared" si="3"/>
        <v>0.97874007996691503</v>
      </c>
      <c r="I14">
        <f t="shared" si="4"/>
        <v>-0.20510449986862012</v>
      </c>
    </row>
    <row r="15" spans="1:9" x14ac:dyDescent="0.3">
      <c r="A15">
        <v>388</v>
      </c>
      <c r="B15">
        <v>1967</v>
      </c>
      <c r="C15" s="19">
        <v>24735</v>
      </c>
      <c r="D15">
        <v>956.8</v>
      </c>
      <c r="E15" s="18">
        <f t="shared" si="0"/>
        <v>263</v>
      </c>
      <c r="F15">
        <f t="shared" si="1"/>
        <v>365</v>
      </c>
      <c r="G15">
        <f t="shared" si="2"/>
        <v>4.5273362624335096</v>
      </c>
      <c r="H15">
        <f t="shared" si="3"/>
        <v>-0.18399835165768075</v>
      </c>
      <c r="I15">
        <f t="shared" si="4"/>
        <v>-0.98292655197998213</v>
      </c>
    </row>
    <row r="16" spans="1:9" x14ac:dyDescent="0.3">
      <c r="A16">
        <v>400</v>
      </c>
      <c r="B16">
        <v>1968</v>
      </c>
      <c r="C16" s="19">
        <v>25146</v>
      </c>
      <c r="D16">
        <v>227.8</v>
      </c>
      <c r="E16" s="18">
        <f t="shared" si="0"/>
        <v>309</v>
      </c>
      <c r="F16">
        <f t="shared" si="1"/>
        <v>366</v>
      </c>
      <c r="G16">
        <f t="shared" si="2"/>
        <v>5.3046564478647324</v>
      </c>
      <c r="H16">
        <f t="shared" si="3"/>
        <v>0.55824372202686445</v>
      </c>
      <c r="I16">
        <f t="shared" si="4"/>
        <v>-0.82967701355261914</v>
      </c>
    </row>
    <row r="17" spans="1:9" x14ac:dyDescent="0.3">
      <c r="A17">
        <v>412</v>
      </c>
      <c r="B17">
        <v>1969</v>
      </c>
      <c r="C17" s="19">
        <v>25252</v>
      </c>
      <c r="D17">
        <v>552</v>
      </c>
      <c r="E17" s="18">
        <f t="shared" si="0"/>
        <v>49</v>
      </c>
      <c r="F17">
        <f t="shared" si="1"/>
        <v>365</v>
      </c>
      <c r="G17">
        <f t="shared" si="2"/>
        <v>0.84349610973095812</v>
      </c>
      <c r="H17">
        <f t="shared" si="3"/>
        <v>0.6648553979642865</v>
      </c>
      <c r="I17">
        <f t="shared" si="4"/>
        <v>0.74697208769655521</v>
      </c>
    </row>
    <row r="18" spans="1:9" x14ac:dyDescent="0.3">
      <c r="A18">
        <v>424</v>
      </c>
      <c r="B18">
        <v>1970</v>
      </c>
      <c r="C18" s="19">
        <v>25724</v>
      </c>
      <c r="D18">
        <v>661.1</v>
      </c>
      <c r="E18" s="18">
        <f t="shared" si="0"/>
        <v>156</v>
      </c>
      <c r="F18">
        <f t="shared" si="1"/>
        <v>365</v>
      </c>
      <c r="G18">
        <f t="shared" si="2"/>
        <v>2.6854161860822341</v>
      </c>
      <c r="H18">
        <f t="shared" si="3"/>
        <v>-0.89774339353423371</v>
      </c>
      <c r="I18">
        <f t="shared" si="4"/>
        <v>0.44051878435049502</v>
      </c>
    </row>
    <row r="19" spans="1:9" x14ac:dyDescent="0.3">
      <c r="A19">
        <v>436</v>
      </c>
      <c r="B19">
        <v>1971</v>
      </c>
      <c r="C19" s="19">
        <v>26008</v>
      </c>
      <c r="D19">
        <v>759</v>
      </c>
      <c r="E19" s="18">
        <f t="shared" si="0"/>
        <v>75</v>
      </c>
      <c r="F19">
        <f t="shared" si="1"/>
        <v>365</v>
      </c>
      <c r="G19">
        <f t="shared" si="2"/>
        <v>1.291065474077997</v>
      </c>
      <c r="H19">
        <f t="shared" si="3"/>
        <v>0.27609697309746906</v>
      </c>
      <c r="I19">
        <f t="shared" si="4"/>
        <v>0.96112978387230075</v>
      </c>
    </row>
    <row r="20" spans="1:9" x14ac:dyDescent="0.3">
      <c r="A20">
        <v>448</v>
      </c>
      <c r="B20">
        <v>1972</v>
      </c>
      <c r="C20" s="19">
        <v>26499</v>
      </c>
      <c r="D20">
        <v>867.5</v>
      </c>
      <c r="E20" s="18">
        <f t="shared" si="0"/>
        <v>201</v>
      </c>
      <c r="F20">
        <f t="shared" si="1"/>
        <v>366</v>
      </c>
      <c r="G20">
        <f t="shared" si="2"/>
        <v>3.4506017670576417</v>
      </c>
      <c r="H20">
        <f t="shared" si="3"/>
        <v>-0.95263538080338261</v>
      </c>
      <c r="I20">
        <f t="shared" si="4"/>
        <v>-0.30411483232751779</v>
      </c>
    </row>
    <row r="21" spans="1:9" x14ac:dyDescent="0.3">
      <c r="A21">
        <v>460</v>
      </c>
      <c r="B21">
        <v>1973</v>
      </c>
      <c r="C21" s="19">
        <v>26925</v>
      </c>
      <c r="D21">
        <v>788</v>
      </c>
      <c r="E21" s="18">
        <f t="shared" si="0"/>
        <v>261</v>
      </c>
      <c r="F21">
        <f t="shared" si="1"/>
        <v>365</v>
      </c>
      <c r="G21">
        <f t="shared" si="2"/>
        <v>4.4929078497914299</v>
      </c>
      <c r="H21">
        <f t="shared" si="3"/>
        <v>-0.21772323039653224</v>
      </c>
      <c r="I21">
        <f t="shared" si="4"/>
        <v>-0.97601055063236819</v>
      </c>
    </row>
    <row r="22" spans="1:9" x14ac:dyDescent="0.3">
      <c r="A22">
        <v>472</v>
      </c>
      <c r="B22">
        <v>1974</v>
      </c>
      <c r="C22" s="19">
        <v>27365</v>
      </c>
      <c r="D22">
        <v>498</v>
      </c>
      <c r="E22" s="18">
        <f t="shared" si="0"/>
        <v>336</v>
      </c>
      <c r="F22">
        <f t="shared" si="1"/>
        <v>365</v>
      </c>
      <c r="G22">
        <f t="shared" si="2"/>
        <v>5.7839733238694269</v>
      </c>
      <c r="H22">
        <f t="shared" si="3"/>
        <v>0.87796008470088782</v>
      </c>
      <c r="I22">
        <f t="shared" si="4"/>
        <v>-0.47873384011578907</v>
      </c>
    </row>
    <row r="23" spans="1:9" x14ac:dyDescent="0.3">
      <c r="A23">
        <v>484</v>
      </c>
      <c r="B23">
        <v>1975</v>
      </c>
      <c r="C23" s="19">
        <v>27651</v>
      </c>
      <c r="D23">
        <v>1038.9000000000001</v>
      </c>
      <c r="E23" s="18">
        <f t="shared" si="0"/>
        <v>257</v>
      </c>
      <c r="F23">
        <f t="shared" si="1"/>
        <v>365</v>
      </c>
      <c r="G23">
        <f t="shared" si="2"/>
        <v>4.4240510245072704</v>
      </c>
      <c r="H23">
        <f t="shared" si="3"/>
        <v>-0.28435918728100362</v>
      </c>
      <c r="I23">
        <f t="shared" si="4"/>
        <v>-0.95871781698729641</v>
      </c>
    </row>
    <row r="24" spans="1:9" x14ac:dyDescent="0.3">
      <c r="A24">
        <v>496</v>
      </c>
      <c r="B24">
        <v>1976</v>
      </c>
      <c r="C24" s="19">
        <v>27981</v>
      </c>
      <c r="D24">
        <v>716</v>
      </c>
      <c r="E24" s="18">
        <f t="shared" si="0"/>
        <v>222</v>
      </c>
      <c r="F24">
        <f t="shared" si="1"/>
        <v>366</v>
      </c>
      <c r="G24">
        <f t="shared" si="2"/>
        <v>3.8111123994367984</v>
      </c>
      <c r="H24">
        <f t="shared" si="3"/>
        <v>-0.78411980657671043</v>
      </c>
      <c r="I24">
        <f t="shared" si="4"/>
        <v>-0.62060948182742282</v>
      </c>
    </row>
    <row r="25" spans="1:9" x14ac:dyDescent="0.3">
      <c r="A25">
        <v>508</v>
      </c>
      <c r="B25">
        <v>1977</v>
      </c>
      <c r="C25" s="19">
        <v>28354</v>
      </c>
      <c r="D25">
        <v>651.4</v>
      </c>
      <c r="E25" s="18">
        <f t="shared" si="0"/>
        <v>229</v>
      </c>
      <c r="F25">
        <f t="shared" si="1"/>
        <v>365</v>
      </c>
      <c r="G25">
        <f t="shared" si="2"/>
        <v>3.9420532475181513</v>
      </c>
      <c r="H25">
        <f t="shared" si="3"/>
        <v>-0.6963762255968724</v>
      </c>
      <c r="I25">
        <f t="shared" si="4"/>
        <v>-0.71767691367596176</v>
      </c>
    </row>
    <row r="26" spans="1:9" x14ac:dyDescent="0.3">
      <c r="A26">
        <v>520</v>
      </c>
      <c r="B26">
        <v>1978</v>
      </c>
      <c r="C26" s="19">
        <v>28830</v>
      </c>
      <c r="D26">
        <v>771</v>
      </c>
      <c r="E26" s="18">
        <f t="shared" si="0"/>
        <v>340</v>
      </c>
      <c r="F26">
        <f t="shared" si="1"/>
        <v>365</v>
      </c>
      <c r="G26">
        <f t="shared" si="2"/>
        <v>5.8528301491535872</v>
      </c>
      <c r="H26">
        <f t="shared" si="3"/>
        <v>0.90881763733950283</v>
      </c>
      <c r="I26">
        <f t="shared" si="4"/>
        <v>-0.41719360261231697</v>
      </c>
    </row>
    <row r="27" spans="1:9" x14ac:dyDescent="0.3">
      <c r="A27">
        <v>532</v>
      </c>
      <c r="B27">
        <v>1979</v>
      </c>
      <c r="C27" s="19">
        <v>29203</v>
      </c>
      <c r="D27">
        <v>632.79999999999995</v>
      </c>
      <c r="E27" s="18">
        <f t="shared" si="0"/>
        <v>348</v>
      </c>
      <c r="F27">
        <f t="shared" si="1"/>
        <v>365</v>
      </c>
      <c r="G27">
        <f t="shared" si="2"/>
        <v>5.9905437997219062</v>
      </c>
      <c r="H27">
        <f t="shared" si="3"/>
        <v>0.95748518835503893</v>
      </c>
      <c r="I27">
        <f t="shared" si="4"/>
        <v>-0.28848243288060982</v>
      </c>
    </row>
    <row r="28" spans="1:9" x14ac:dyDescent="0.3">
      <c r="A28">
        <v>544</v>
      </c>
      <c r="B28">
        <v>1980</v>
      </c>
      <c r="C28" s="19">
        <v>29431</v>
      </c>
      <c r="D28">
        <v>1058.8</v>
      </c>
      <c r="E28" s="18">
        <f t="shared" si="0"/>
        <v>211</v>
      </c>
      <c r="F28">
        <f t="shared" si="1"/>
        <v>366</v>
      </c>
      <c r="G28">
        <f t="shared" si="2"/>
        <v>3.6222734967620021</v>
      </c>
      <c r="H28">
        <f t="shared" si="3"/>
        <v>-0.88668031802274005</v>
      </c>
      <c r="I28">
        <f t="shared" si="4"/>
        <v>-0.46238297290351488</v>
      </c>
    </row>
    <row r="29" spans="1:9" x14ac:dyDescent="0.3">
      <c r="A29">
        <v>556</v>
      </c>
      <c r="B29">
        <v>1981</v>
      </c>
      <c r="C29" s="19">
        <v>29865</v>
      </c>
      <c r="D29">
        <v>518.20000000000005</v>
      </c>
      <c r="E29" s="18">
        <f t="shared" si="0"/>
        <v>279</v>
      </c>
      <c r="F29">
        <f t="shared" si="1"/>
        <v>365</v>
      </c>
      <c r="G29">
        <f t="shared" si="2"/>
        <v>4.8027635635701493</v>
      </c>
      <c r="H29">
        <f t="shared" si="3"/>
        <v>9.0251610031040694E-2</v>
      </c>
      <c r="I29">
        <f t="shared" si="4"/>
        <v>-0.99591899614717916</v>
      </c>
    </row>
    <row r="30" spans="1:9" x14ac:dyDescent="0.3">
      <c r="A30">
        <v>568</v>
      </c>
      <c r="B30">
        <v>1982</v>
      </c>
      <c r="C30" s="19">
        <v>30130</v>
      </c>
      <c r="D30">
        <v>1190</v>
      </c>
      <c r="E30" s="18">
        <f t="shared" si="0"/>
        <v>179</v>
      </c>
      <c r="F30">
        <f t="shared" si="1"/>
        <v>365</v>
      </c>
      <c r="G30">
        <f t="shared" si="2"/>
        <v>3.0813429314661529</v>
      </c>
      <c r="H30">
        <f t="shared" si="3"/>
        <v>-0.99818553447185865</v>
      </c>
      <c r="I30">
        <f t="shared" si="4"/>
        <v>6.0213277365793468E-2</v>
      </c>
    </row>
    <row r="31" spans="1:9" x14ac:dyDescent="0.3">
      <c r="A31">
        <v>580</v>
      </c>
      <c r="B31">
        <v>1983</v>
      </c>
      <c r="C31" s="19">
        <v>30503</v>
      </c>
      <c r="D31">
        <v>969.4</v>
      </c>
      <c r="E31" s="18">
        <f t="shared" si="0"/>
        <v>187</v>
      </c>
      <c r="F31">
        <f t="shared" si="1"/>
        <v>365</v>
      </c>
      <c r="G31">
        <f t="shared" si="2"/>
        <v>3.2190565820344728</v>
      </c>
      <c r="H31">
        <f t="shared" si="3"/>
        <v>-0.99700116992501508</v>
      </c>
      <c r="I31">
        <f t="shared" si="4"/>
        <v>-7.7386479233462771E-2</v>
      </c>
    </row>
    <row r="32" spans="1:9" x14ac:dyDescent="0.3">
      <c r="A32">
        <v>592</v>
      </c>
      <c r="B32">
        <v>1984</v>
      </c>
      <c r="C32" s="19">
        <v>30852</v>
      </c>
      <c r="D32">
        <v>685</v>
      </c>
      <c r="E32" s="18">
        <f t="shared" si="0"/>
        <v>171</v>
      </c>
      <c r="F32">
        <f t="shared" si="1"/>
        <v>366</v>
      </c>
      <c r="G32">
        <f t="shared" si="2"/>
        <v>2.9355865779445609</v>
      </c>
      <c r="H32">
        <f t="shared" si="3"/>
        <v>-0.97885568509535781</v>
      </c>
      <c r="I32">
        <f t="shared" si="4"/>
        <v>0.2045520661262008</v>
      </c>
    </row>
    <row r="33" spans="1:9" x14ac:dyDescent="0.3">
      <c r="A33">
        <v>604</v>
      </c>
      <c r="B33">
        <v>1985</v>
      </c>
      <c r="C33" s="19">
        <v>31271</v>
      </c>
      <c r="D33">
        <v>946</v>
      </c>
      <c r="E33" s="18">
        <f t="shared" si="0"/>
        <v>224</v>
      </c>
      <c r="F33">
        <f t="shared" si="1"/>
        <v>365</v>
      </c>
      <c r="G33">
        <f t="shared" si="2"/>
        <v>3.8559822159129515</v>
      </c>
      <c r="H33">
        <f t="shared" si="3"/>
        <v>-0.75549331407268039</v>
      </c>
      <c r="I33">
        <f t="shared" si="4"/>
        <v>-0.65515635720908505</v>
      </c>
    </row>
    <row r="34" spans="1:9" x14ac:dyDescent="0.3">
      <c r="A34">
        <v>616</v>
      </c>
      <c r="B34">
        <v>1986</v>
      </c>
      <c r="C34" s="19">
        <v>31770</v>
      </c>
      <c r="D34">
        <v>1325</v>
      </c>
      <c r="E34" s="18">
        <f t="shared" si="0"/>
        <v>358</v>
      </c>
      <c r="F34">
        <f t="shared" si="1"/>
        <v>365</v>
      </c>
      <c r="G34">
        <f t="shared" si="2"/>
        <v>6.1626858629323058</v>
      </c>
      <c r="H34">
        <f t="shared" si="3"/>
        <v>0.99274872245774004</v>
      </c>
      <c r="I34">
        <f t="shared" si="4"/>
        <v>-0.12020804489935363</v>
      </c>
    </row>
    <row r="35" spans="1:9" x14ac:dyDescent="0.3">
      <c r="A35">
        <v>636</v>
      </c>
      <c r="B35">
        <v>1988</v>
      </c>
      <c r="C35" s="19">
        <v>32303</v>
      </c>
      <c r="D35">
        <v>1030.5999999999999</v>
      </c>
      <c r="E35" s="18">
        <f t="shared" si="0"/>
        <v>161</v>
      </c>
      <c r="F35">
        <f t="shared" si="1"/>
        <v>366</v>
      </c>
      <c r="G35">
        <f t="shared" si="2"/>
        <v>2.7639148482402005</v>
      </c>
      <c r="H35">
        <f t="shared" si="3"/>
        <v>-0.92952348038040022</v>
      </c>
      <c r="I35">
        <f t="shared" si="4"/>
        <v>0.36876293119226028</v>
      </c>
    </row>
    <row r="36" spans="1:9" x14ac:dyDescent="0.3">
      <c r="A36">
        <v>700</v>
      </c>
      <c r="B36">
        <v>1996</v>
      </c>
      <c r="C36" s="19">
        <v>35243</v>
      </c>
      <c r="D36">
        <v>328</v>
      </c>
      <c r="E36" s="18">
        <f t="shared" si="0"/>
        <v>179</v>
      </c>
      <c r="F36">
        <f t="shared" si="1"/>
        <v>366</v>
      </c>
      <c r="G36">
        <f t="shared" si="2"/>
        <v>3.072923961708049</v>
      </c>
      <c r="H36">
        <f t="shared" si="3"/>
        <v>-0.99764323168600633</v>
      </c>
      <c r="I36">
        <f t="shared" si="4"/>
        <v>6.8614738002134107E-2</v>
      </c>
    </row>
    <row r="37" spans="1:9" x14ac:dyDescent="0.3">
      <c r="A37">
        <v>712</v>
      </c>
      <c r="B37">
        <v>1997</v>
      </c>
      <c r="C37" s="19">
        <v>35645</v>
      </c>
      <c r="D37">
        <v>1103</v>
      </c>
      <c r="E37" s="18">
        <f t="shared" si="0"/>
        <v>215</v>
      </c>
      <c r="F37">
        <f t="shared" si="1"/>
        <v>365</v>
      </c>
      <c r="G37">
        <f t="shared" si="2"/>
        <v>3.7010543590235918</v>
      </c>
      <c r="H37">
        <f t="shared" si="3"/>
        <v>-0.84754092289283123</v>
      </c>
      <c r="I37">
        <f t="shared" si="4"/>
        <v>-0.53073004816193314</v>
      </c>
    </row>
    <row r="38" spans="1:9" x14ac:dyDescent="0.3">
      <c r="A38">
        <v>724</v>
      </c>
      <c r="B38">
        <v>1998</v>
      </c>
      <c r="C38" s="19">
        <v>36022</v>
      </c>
      <c r="D38">
        <v>921.6</v>
      </c>
      <c r="E38" s="18">
        <f t="shared" si="0"/>
        <v>227</v>
      </c>
      <c r="F38">
        <f t="shared" si="1"/>
        <v>365</v>
      </c>
      <c r="G38">
        <f t="shared" si="2"/>
        <v>3.9076248348760712</v>
      </c>
      <c r="H38">
        <f t="shared" si="3"/>
        <v>-0.72066714955386146</v>
      </c>
      <c r="I38">
        <f t="shared" si="4"/>
        <v>-0.69328122688697713</v>
      </c>
    </row>
    <row r="39" spans="1:9" x14ac:dyDescent="0.3">
      <c r="A39">
        <v>737</v>
      </c>
      <c r="B39">
        <v>1999</v>
      </c>
      <c r="C39" s="19">
        <v>36361</v>
      </c>
      <c r="D39">
        <v>397</v>
      </c>
      <c r="E39" s="18">
        <f t="shared" si="0"/>
        <v>201</v>
      </c>
      <c r="F39">
        <f t="shared" si="1"/>
        <v>365</v>
      </c>
      <c r="G39">
        <f t="shared" si="2"/>
        <v>3.4600554705290323</v>
      </c>
      <c r="H39">
        <f t="shared" si="3"/>
        <v>-0.94971784279143179</v>
      </c>
      <c r="I39">
        <f t="shared" si="4"/>
        <v>-0.31310704093582625</v>
      </c>
    </row>
    <row r="40" spans="1:9" x14ac:dyDescent="0.3">
      <c r="A40">
        <v>748</v>
      </c>
      <c r="B40">
        <v>2000</v>
      </c>
      <c r="C40" s="19">
        <v>36811</v>
      </c>
      <c r="D40">
        <v>1290</v>
      </c>
      <c r="E40" s="18">
        <f t="shared" si="0"/>
        <v>286</v>
      </c>
      <c r="F40">
        <f t="shared" si="1"/>
        <v>366</v>
      </c>
      <c r="G40">
        <f t="shared" si="2"/>
        <v>4.9098114695447039</v>
      </c>
      <c r="H40">
        <f t="shared" si="3"/>
        <v>0.19614254142819676</v>
      </c>
      <c r="I40">
        <f t="shared" si="4"/>
        <v>-0.98057539406314298</v>
      </c>
    </row>
    <row r="41" spans="1:9" x14ac:dyDescent="0.3">
      <c r="A41">
        <v>761</v>
      </c>
      <c r="B41">
        <v>2001</v>
      </c>
      <c r="C41" s="19">
        <v>37165</v>
      </c>
      <c r="D41">
        <v>768</v>
      </c>
      <c r="E41" s="18">
        <f t="shared" si="0"/>
        <v>274</v>
      </c>
      <c r="F41">
        <f t="shared" si="1"/>
        <v>365</v>
      </c>
      <c r="G41">
        <f t="shared" si="2"/>
        <v>4.7166925319649495</v>
      </c>
      <c r="H41">
        <f t="shared" si="3"/>
        <v>4.3035382962438211E-3</v>
      </c>
      <c r="I41">
        <f t="shared" si="4"/>
        <v>-0.99999073973619013</v>
      </c>
    </row>
    <row r="42" spans="1:9" x14ac:dyDescent="0.3">
      <c r="A42">
        <v>772</v>
      </c>
      <c r="B42">
        <v>2002</v>
      </c>
      <c r="C42" s="19">
        <v>37416</v>
      </c>
      <c r="D42">
        <v>688</v>
      </c>
      <c r="E42" s="18">
        <f t="shared" si="0"/>
        <v>160</v>
      </c>
      <c r="F42">
        <f t="shared" si="1"/>
        <v>365</v>
      </c>
      <c r="G42">
        <f t="shared" si="2"/>
        <v>2.7542730113663936</v>
      </c>
      <c r="H42">
        <f t="shared" si="3"/>
        <v>-0.92592477719384969</v>
      </c>
      <c r="I42">
        <f t="shared" si="4"/>
        <v>0.37770796520396532</v>
      </c>
    </row>
    <row r="43" spans="1:9" x14ac:dyDescent="0.3">
      <c r="A43">
        <v>784</v>
      </c>
      <c r="B43">
        <v>2003</v>
      </c>
      <c r="C43" s="19">
        <v>37672</v>
      </c>
      <c r="D43">
        <v>1085</v>
      </c>
      <c r="E43" s="18">
        <f t="shared" si="0"/>
        <v>51</v>
      </c>
      <c r="F43">
        <f t="shared" si="1"/>
        <v>365</v>
      </c>
      <c r="G43">
        <f t="shared" si="2"/>
        <v>0.87792452237303797</v>
      </c>
      <c r="H43">
        <f t="shared" si="3"/>
        <v>0.63874942205152729</v>
      </c>
      <c r="I43">
        <f t="shared" si="4"/>
        <v>0.76941482688393781</v>
      </c>
    </row>
    <row r="44" spans="1:9" x14ac:dyDescent="0.3">
      <c r="A44">
        <v>796</v>
      </c>
      <c r="B44">
        <v>2004</v>
      </c>
      <c r="C44" s="19">
        <v>38277</v>
      </c>
      <c r="D44">
        <v>242.6</v>
      </c>
      <c r="E44" s="18">
        <f t="shared" si="0"/>
        <v>291</v>
      </c>
      <c r="F44">
        <f t="shared" si="1"/>
        <v>366</v>
      </c>
      <c r="G44">
        <f t="shared" si="2"/>
        <v>4.9956473343968844</v>
      </c>
      <c r="H44">
        <f t="shared" si="3"/>
        <v>0.27948563485160949</v>
      </c>
      <c r="I44">
        <f t="shared" si="4"/>
        <v>-0.96014987367160176</v>
      </c>
    </row>
    <row r="45" spans="1:9" x14ac:dyDescent="0.3">
      <c r="A45">
        <v>808</v>
      </c>
      <c r="B45">
        <v>2005</v>
      </c>
      <c r="C45" s="19">
        <v>38641</v>
      </c>
      <c r="D45">
        <v>625.6</v>
      </c>
      <c r="E45" s="18">
        <f t="shared" si="0"/>
        <v>289</v>
      </c>
      <c r="F45">
        <f t="shared" si="1"/>
        <v>365</v>
      </c>
      <c r="G45">
        <f t="shared" si="2"/>
        <v>4.9749056267805489</v>
      </c>
      <c r="H45">
        <f t="shared" si="3"/>
        <v>0.25951179706979943</v>
      </c>
      <c r="I45">
        <f t="shared" si="4"/>
        <v>-0.965739937654855</v>
      </c>
    </row>
    <row r="46" spans="1:9" x14ac:dyDescent="0.3">
      <c r="A46">
        <v>2</v>
      </c>
      <c r="B46">
        <v>2006</v>
      </c>
      <c r="C46" s="19">
        <v>38924</v>
      </c>
      <c r="D46">
        <v>469.6</v>
      </c>
      <c r="E46" s="18">
        <f t="shared" si="0"/>
        <v>207</v>
      </c>
      <c r="F46">
        <f t="shared" si="1"/>
        <v>365</v>
      </c>
      <c r="G46">
        <f t="shared" si="2"/>
        <v>3.563340708455272</v>
      </c>
      <c r="H46">
        <f t="shared" si="3"/>
        <v>-0.91237475797072742</v>
      </c>
      <c r="I46">
        <f t="shared" si="4"/>
        <v>-0.40935595881562109</v>
      </c>
    </row>
    <row r="47" spans="1:9" x14ac:dyDescent="0.3">
      <c r="A47">
        <v>14</v>
      </c>
      <c r="B47">
        <v>2008</v>
      </c>
      <c r="C47" s="19">
        <v>39747</v>
      </c>
      <c r="D47">
        <v>1075</v>
      </c>
      <c r="E47" s="18">
        <f t="shared" si="0"/>
        <v>300</v>
      </c>
      <c r="F47">
        <f t="shared" si="1"/>
        <v>366</v>
      </c>
      <c r="G47">
        <f t="shared" si="2"/>
        <v>5.1501518911308084</v>
      </c>
      <c r="H47">
        <f t="shared" si="3"/>
        <v>0.42391439070986053</v>
      </c>
      <c r="I47">
        <f t="shared" si="4"/>
        <v>-0.90570226308047153</v>
      </c>
    </row>
    <row r="48" spans="1:9" x14ac:dyDescent="0.3">
      <c r="A48">
        <v>26</v>
      </c>
      <c r="B48">
        <v>2009</v>
      </c>
      <c r="C48" s="19">
        <v>40083</v>
      </c>
      <c r="D48">
        <v>1133</v>
      </c>
      <c r="E48" s="18">
        <f t="shared" ref="E48:E54" si="5">C48-DATE(YEAR(C48),1,0)</f>
        <v>270</v>
      </c>
      <c r="F48">
        <f t="shared" ref="F48:F54" si="6">DATE(YEAR(C48)+1,1,1)-DATE(YEAR(C48),1,1)</f>
        <v>365</v>
      </c>
      <c r="G48">
        <f t="shared" ref="G48:G54" si="7">E48*(2*PI()/F48)</f>
        <v>4.6478357066807892</v>
      </c>
      <c r="H48">
        <f t="shared" ref="H48:H54" si="8">COS(G48)</f>
        <v>-6.4508449449317135E-2</v>
      </c>
      <c r="I48">
        <f t="shared" ref="I48:I54" si="9">SIN(G48)</f>
        <v>-0.99791716086539217</v>
      </c>
    </row>
    <row r="49" spans="1:12" x14ac:dyDescent="0.3">
      <c r="A49">
        <v>37</v>
      </c>
      <c r="B49">
        <v>2010</v>
      </c>
      <c r="C49" s="19">
        <v>40381</v>
      </c>
      <c r="D49">
        <v>531.6</v>
      </c>
      <c r="E49" s="18">
        <f t="shared" si="5"/>
        <v>203</v>
      </c>
      <c r="F49">
        <f t="shared" si="6"/>
        <v>365</v>
      </c>
      <c r="G49">
        <f t="shared" si="7"/>
        <v>3.494483883171112</v>
      </c>
      <c r="H49">
        <f t="shared" si="8"/>
        <v>-0.93837739174086432</v>
      </c>
      <c r="I49">
        <f t="shared" si="9"/>
        <v>-0.34561231267073284</v>
      </c>
    </row>
    <row r="50" spans="1:12" x14ac:dyDescent="0.3">
      <c r="A50">
        <v>49</v>
      </c>
      <c r="B50">
        <v>2011</v>
      </c>
      <c r="C50" s="19">
        <v>40764</v>
      </c>
      <c r="D50">
        <v>841.2</v>
      </c>
      <c r="E50" s="18">
        <f t="shared" si="5"/>
        <v>221</v>
      </c>
      <c r="F50">
        <f t="shared" si="6"/>
        <v>365</v>
      </c>
      <c r="G50">
        <f t="shared" si="7"/>
        <v>3.8043395969498315</v>
      </c>
      <c r="H50">
        <f t="shared" si="8"/>
        <v>-0.78830505583052568</v>
      </c>
      <c r="I50">
        <f t="shared" si="9"/>
        <v>-0.61528459996332741</v>
      </c>
    </row>
    <row r="51" spans="1:12" x14ac:dyDescent="0.3">
      <c r="A51">
        <v>61</v>
      </c>
      <c r="B51">
        <v>2012</v>
      </c>
      <c r="C51" s="19">
        <v>41171</v>
      </c>
      <c r="D51">
        <v>783.6</v>
      </c>
      <c r="E51" s="18">
        <f t="shared" si="5"/>
        <v>263</v>
      </c>
      <c r="F51">
        <f t="shared" si="6"/>
        <v>366</v>
      </c>
      <c r="G51">
        <f t="shared" si="7"/>
        <v>4.5149664912246754</v>
      </c>
      <c r="H51">
        <f t="shared" si="8"/>
        <v>-0.19614254142819712</v>
      </c>
      <c r="I51">
        <f t="shared" si="9"/>
        <v>-0.98057539406314287</v>
      </c>
    </row>
    <row r="52" spans="1:12" x14ac:dyDescent="0.3">
      <c r="A52">
        <v>73</v>
      </c>
      <c r="B52">
        <v>2013</v>
      </c>
      <c r="C52" s="19">
        <v>41590</v>
      </c>
      <c r="D52">
        <v>852</v>
      </c>
      <c r="E52" s="18">
        <f t="shared" si="5"/>
        <v>316</v>
      </c>
      <c r="F52">
        <f t="shared" si="6"/>
        <v>365</v>
      </c>
      <c r="G52">
        <f t="shared" si="7"/>
        <v>5.4396891974486277</v>
      </c>
      <c r="H52">
        <f t="shared" si="8"/>
        <v>0.66485539796428594</v>
      </c>
      <c r="I52">
        <f t="shared" si="9"/>
        <v>-0.74697208769655565</v>
      </c>
    </row>
    <row r="53" spans="1:12" x14ac:dyDescent="0.3">
      <c r="A53">
        <v>85</v>
      </c>
      <c r="B53">
        <v>2014</v>
      </c>
      <c r="C53" s="19">
        <v>41929</v>
      </c>
      <c r="D53">
        <v>571.20000000000005</v>
      </c>
      <c r="E53" s="18">
        <f t="shared" si="5"/>
        <v>290</v>
      </c>
      <c r="F53">
        <f t="shared" si="6"/>
        <v>365</v>
      </c>
      <c r="G53">
        <f t="shared" si="7"/>
        <v>4.9921198331015884</v>
      </c>
      <c r="H53">
        <f t="shared" si="8"/>
        <v>0.276096973097468</v>
      </c>
      <c r="I53">
        <f t="shared" si="9"/>
        <v>-0.96112978387230097</v>
      </c>
    </row>
    <row r="54" spans="1:12" x14ac:dyDescent="0.3">
      <c r="A54">
        <v>97</v>
      </c>
      <c r="B54">
        <v>2015</v>
      </c>
      <c r="C54" s="19">
        <v>42285</v>
      </c>
      <c r="D54">
        <v>888</v>
      </c>
      <c r="E54" s="18">
        <f t="shared" si="5"/>
        <v>281</v>
      </c>
      <c r="F54">
        <f t="shared" si="6"/>
        <v>365</v>
      </c>
      <c r="G54">
        <f t="shared" si="7"/>
        <v>4.8371919762122291</v>
      </c>
      <c r="H54">
        <f t="shared" si="8"/>
        <v>0.12447926388678869</v>
      </c>
      <c r="I54">
        <f t="shared" si="9"/>
        <v>-0.99222220941793238</v>
      </c>
    </row>
    <row r="56" spans="1:12" ht="15" thickBot="1" x14ac:dyDescent="0.35"/>
    <row r="57" spans="1:12" ht="15" thickBot="1" x14ac:dyDescent="0.35">
      <c r="H57" s="20"/>
      <c r="I57" s="21"/>
      <c r="J57" s="22"/>
      <c r="K57" s="23"/>
      <c r="L57" s="24"/>
    </row>
    <row r="58" spans="1:12" ht="15" thickBot="1" x14ac:dyDescent="0.35">
      <c r="G58" s="22"/>
      <c r="H58" s="25"/>
      <c r="I58" s="26"/>
      <c r="J58" s="25"/>
      <c r="K58" s="27"/>
      <c r="L58" s="27"/>
    </row>
    <row r="63" spans="1:12" x14ac:dyDescent="0.3">
      <c r="J63" s="28"/>
    </row>
    <row r="64" spans="1:12" x14ac:dyDescent="0.3">
      <c r="J64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1943</v>
      </c>
      <c r="B2" s="2">
        <v>16.73</v>
      </c>
    </row>
    <row r="3" spans="1:2" x14ac:dyDescent="0.3">
      <c r="A3" s="18">
        <v>1944</v>
      </c>
      <c r="B3" s="2">
        <v>24.2</v>
      </c>
    </row>
    <row r="4" spans="1:2" x14ac:dyDescent="0.3">
      <c r="A4" s="18">
        <v>1945</v>
      </c>
      <c r="B4" s="2">
        <v>14.22</v>
      </c>
    </row>
    <row r="5" spans="1:2" x14ac:dyDescent="0.3">
      <c r="A5" s="18">
        <v>1946</v>
      </c>
      <c r="B5" s="2">
        <v>23.22</v>
      </c>
    </row>
    <row r="6" spans="1:2" x14ac:dyDescent="0.3">
      <c r="A6" s="18">
        <v>1947</v>
      </c>
      <c r="B6" s="2">
        <v>25.11</v>
      </c>
    </row>
    <row r="7" spans="1:2" x14ac:dyDescent="0.3">
      <c r="A7" s="18">
        <v>1948</v>
      </c>
      <c r="B7" s="2">
        <v>28.11</v>
      </c>
    </row>
    <row r="8" spans="1:2" x14ac:dyDescent="0.3">
      <c r="A8" s="18">
        <v>1949</v>
      </c>
      <c r="B8" s="2">
        <v>30.65</v>
      </c>
    </row>
    <row r="9" spans="1:2" x14ac:dyDescent="0.3">
      <c r="A9" s="18">
        <v>1950</v>
      </c>
      <c r="B9" s="2">
        <v>16.079999999999998</v>
      </c>
    </row>
    <row r="10" spans="1:2" x14ac:dyDescent="0.3">
      <c r="A10" s="18">
        <v>1954</v>
      </c>
      <c r="B10" s="2">
        <v>63.5</v>
      </c>
    </row>
    <row r="11" spans="1:2" x14ac:dyDescent="0.3">
      <c r="A11" s="18">
        <v>1955</v>
      </c>
      <c r="B11" s="2">
        <v>24.07</v>
      </c>
    </row>
    <row r="12" spans="1:2" x14ac:dyDescent="0.3">
      <c r="A12" s="18">
        <v>1956</v>
      </c>
      <c r="B12" s="2">
        <v>30.98</v>
      </c>
    </row>
    <row r="13" spans="1:2" x14ac:dyDescent="0.3">
      <c r="A13" s="18">
        <v>1957</v>
      </c>
      <c r="B13" s="2">
        <v>26.18</v>
      </c>
    </row>
    <row r="14" spans="1:2" x14ac:dyDescent="0.3">
      <c r="A14" s="18">
        <v>1958</v>
      </c>
      <c r="B14" s="2">
        <v>34.58</v>
      </c>
    </row>
    <row r="15" spans="1:2" x14ac:dyDescent="0.3">
      <c r="A15" s="18">
        <v>1959</v>
      </c>
      <c r="B15" s="2">
        <v>40.81</v>
      </c>
    </row>
    <row r="16" spans="1:2" x14ac:dyDescent="0.3">
      <c r="A16" s="18">
        <v>1960</v>
      </c>
      <c r="B16" s="2">
        <v>22.05</v>
      </c>
    </row>
    <row r="17" spans="1:2" x14ac:dyDescent="0.3">
      <c r="A17" s="18">
        <v>1961</v>
      </c>
      <c r="B17" s="2">
        <v>63.15</v>
      </c>
    </row>
    <row r="18" spans="1:2" x14ac:dyDescent="0.3">
      <c r="A18" s="18">
        <v>1962</v>
      </c>
      <c r="B18" s="2">
        <v>10.69</v>
      </c>
    </row>
    <row r="19" spans="1:2" x14ac:dyDescent="0.3">
      <c r="A19" s="18">
        <v>1963</v>
      </c>
      <c r="B19" s="2">
        <v>54.11</v>
      </c>
    </row>
    <row r="20" spans="1:2" x14ac:dyDescent="0.3">
      <c r="A20" s="18">
        <v>1964</v>
      </c>
      <c r="B20" s="2">
        <v>18.829999999999998</v>
      </c>
    </row>
    <row r="21" spans="1:2" x14ac:dyDescent="0.3">
      <c r="A21" s="18">
        <v>1965</v>
      </c>
      <c r="B21" s="2">
        <v>42.54</v>
      </c>
    </row>
    <row r="22" spans="1:2" x14ac:dyDescent="0.3">
      <c r="A22" s="18">
        <v>1966</v>
      </c>
      <c r="B22" s="2">
        <v>78.56</v>
      </c>
    </row>
    <row r="23" spans="1:2" x14ac:dyDescent="0.3">
      <c r="A23" s="18">
        <v>1967</v>
      </c>
      <c r="B23" s="2">
        <v>32.18</v>
      </c>
    </row>
    <row r="24" spans="1:2" x14ac:dyDescent="0.3">
      <c r="A24" s="18">
        <v>1968</v>
      </c>
      <c r="B24" s="2">
        <v>13.68</v>
      </c>
    </row>
    <row r="25" spans="1:2" x14ac:dyDescent="0.3">
      <c r="A25" s="18">
        <v>1969</v>
      </c>
      <c r="B25" s="2">
        <v>24.07</v>
      </c>
    </row>
    <row r="26" spans="1:2" x14ac:dyDescent="0.3">
      <c r="A26" s="18">
        <v>1970</v>
      </c>
      <c r="B26" s="2">
        <v>36.46</v>
      </c>
    </row>
    <row r="27" spans="1:2" x14ac:dyDescent="0.3">
      <c r="A27" s="18">
        <v>1971</v>
      </c>
      <c r="B27" s="2">
        <v>42.11</v>
      </c>
    </row>
    <row r="28" spans="1:2" x14ac:dyDescent="0.3">
      <c r="A28" s="18">
        <v>1972</v>
      </c>
      <c r="B28" s="2">
        <v>66.819999999999993</v>
      </c>
    </row>
    <row r="29" spans="1:2" x14ac:dyDescent="0.3">
      <c r="A29" s="18">
        <v>1973</v>
      </c>
      <c r="B29" s="2">
        <v>45.08</v>
      </c>
    </row>
    <row r="30" spans="1:2" x14ac:dyDescent="0.3">
      <c r="A30" s="18">
        <v>1974</v>
      </c>
      <c r="B30" s="2">
        <v>14.99</v>
      </c>
    </row>
    <row r="31" spans="1:2" x14ac:dyDescent="0.3">
      <c r="A31" s="18">
        <v>1975</v>
      </c>
      <c r="B31" s="2">
        <v>42.44</v>
      </c>
    </row>
    <row r="32" spans="1:2" x14ac:dyDescent="0.3">
      <c r="A32" s="18">
        <v>1976</v>
      </c>
      <c r="B32" s="2">
        <v>43.9</v>
      </c>
    </row>
    <row r="33" spans="1:2" x14ac:dyDescent="0.3">
      <c r="A33" s="18">
        <v>1977</v>
      </c>
      <c r="B33" s="2">
        <v>47.33</v>
      </c>
    </row>
    <row r="34" spans="1:2" x14ac:dyDescent="0.3">
      <c r="A34" s="18">
        <v>1978</v>
      </c>
      <c r="B34" s="2">
        <v>22.31</v>
      </c>
    </row>
    <row r="35" spans="1:2" x14ac:dyDescent="0.3">
      <c r="A35" s="18">
        <v>1979</v>
      </c>
      <c r="B35" s="2">
        <v>29.31</v>
      </c>
    </row>
    <row r="36" spans="1:2" x14ac:dyDescent="0.3">
      <c r="A36" s="18">
        <v>1980</v>
      </c>
      <c r="B36" s="2">
        <v>49.29</v>
      </c>
    </row>
    <row r="37" spans="1:2" x14ac:dyDescent="0.3">
      <c r="A37" s="18">
        <v>1981</v>
      </c>
      <c r="B37" s="2">
        <v>34.130000000000003</v>
      </c>
    </row>
    <row r="38" spans="1:2" x14ac:dyDescent="0.3">
      <c r="A38" s="18">
        <v>1982</v>
      </c>
      <c r="B38" s="2">
        <v>43.47</v>
      </c>
    </row>
    <row r="39" spans="1:2" x14ac:dyDescent="0.3">
      <c r="A39" s="18">
        <v>1983</v>
      </c>
      <c r="B39" s="2">
        <v>79.62</v>
      </c>
    </row>
    <row r="40" spans="1:2" x14ac:dyDescent="0.3">
      <c r="A40" s="18">
        <v>1984</v>
      </c>
      <c r="B40" s="2">
        <v>69.84</v>
      </c>
    </row>
    <row r="41" spans="1:2" x14ac:dyDescent="0.3">
      <c r="A41" s="18">
        <v>1985</v>
      </c>
      <c r="B41" s="2">
        <v>37.090000000000003</v>
      </c>
    </row>
    <row r="42" spans="1:2" x14ac:dyDescent="0.3">
      <c r="A42" s="18">
        <v>1986</v>
      </c>
      <c r="B42" s="2">
        <v>50.14</v>
      </c>
    </row>
    <row r="43" spans="1:2" x14ac:dyDescent="0.3">
      <c r="A43" s="18">
        <v>1988</v>
      </c>
      <c r="B43" s="2">
        <v>52.7</v>
      </c>
    </row>
    <row r="44" spans="1:2" x14ac:dyDescent="0.3">
      <c r="A44" s="18">
        <v>1996</v>
      </c>
      <c r="B44" s="2">
        <v>46.85</v>
      </c>
    </row>
    <row r="45" spans="1:2" x14ac:dyDescent="0.3">
      <c r="A45" s="18">
        <v>1997</v>
      </c>
      <c r="B45" s="2">
        <v>50.5</v>
      </c>
    </row>
    <row r="46" spans="1:2" x14ac:dyDescent="0.3">
      <c r="A46" s="18">
        <v>1998</v>
      </c>
      <c r="B46" s="2">
        <v>60.74</v>
      </c>
    </row>
    <row r="47" spans="1:2" x14ac:dyDescent="0.3">
      <c r="A47" s="18">
        <v>1999</v>
      </c>
      <c r="B47" s="2">
        <v>27.87</v>
      </c>
    </row>
    <row r="48" spans="1:2" x14ac:dyDescent="0.3">
      <c r="A48" s="18">
        <v>2000</v>
      </c>
      <c r="B48" s="2">
        <v>49.92</v>
      </c>
    </row>
    <row r="49" spans="1:2" x14ac:dyDescent="0.3">
      <c r="A49" s="18">
        <v>2001</v>
      </c>
      <c r="B49" s="2">
        <v>63.84</v>
      </c>
    </row>
    <row r="50" spans="1:2" x14ac:dyDescent="0.3">
      <c r="A50" s="18">
        <v>2002</v>
      </c>
      <c r="B50" s="2">
        <v>82.27</v>
      </c>
    </row>
    <row r="51" spans="1:2" x14ac:dyDescent="0.3">
      <c r="A51" s="18">
        <v>2003</v>
      </c>
      <c r="B51" s="2">
        <v>39.65</v>
      </c>
    </row>
    <row r="52" spans="1:2" x14ac:dyDescent="0.3">
      <c r="A52" s="18">
        <v>2004</v>
      </c>
      <c r="B52" s="2">
        <v>24.97</v>
      </c>
    </row>
    <row r="53" spans="1:2" x14ac:dyDescent="0.3">
      <c r="A53" s="18">
        <v>2005</v>
      </c>
      <c r="B53" s="2">
        <v>40.39</v>
      </c>
    </row>
    <row r="54" spans="1:2" x14ac:dyDescent="0.3">
      <c r="A54" s="18">
        <v>2006</v>
      </c>
      <c r="B54" s="2">
        <v>18.940000000000001</v>
      </c>
    </row>
    <row r="55" spans="1:2" x14ac:dyDescent="0.3">
      <c r="A55" s="18">
        <v>2008</v>
      </c>
      <c r="B55" s="2">
        <v>37.020000000000003</v>
      </c>
    </row>
    <row r="56" spans="1:2" x14ac:dyDescent="0.3">
      <c r="A56" s="18">
        <v>2009</v>
      </c>
      <c r="B56" s="2">
        <v>54.04</v>
      </c>
    </row>
    <row r="57" spans="1:2" x14ac:dyDescent="0.3">
      <c r="A57" s="18">
        <v>2010</v>
      </c>
      <c r="B57" s="2">
        <v>43.14</v>
      </c>
    </row>
    <row r="58" spans="1:2" x14ac:dyDescent="0.3">
      <c r="A58" s="18">
        <v>2011</v>
      </c>
      <c r="B58" s="2">
        <v>43.95</v>
      </c>
    </row>
    <row r="59" spans="1:2" x14ac:dyDescent="0.3">
      <c r="A59" s="18">
        <v>2012</v>
      </c>
      <c r="B59" s="2">
        <v>21.02</v>
      </c>
    </row>
    <row r="60" spans="1:2" x14ac:dyDescent="0.3">
      <c r="A60" s="18">
        <v>2013</v>
      </c>
      <c r="B60" s="2">
        <v>37.479999999999997</v>
      </c>
    </row>
    <row r="61" spans="1:2" x14ac:dyDescent="0.3">
      <c r="A61" s="18">
        <v>2014</v>
      </c>
      <c r="B61" s="2">
        <v>31.25</v>
      </c>
    </row>
    <row r="62" spans="1:2" x14ac:dyDescent="0.3">
      <c r="A62" s="18">
        <v>2015</v>
      </c>
      <c r="B62" s="2">
        <v>47.93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1954</v>
      </c>
      <c r="B2" s="2">
        <v>63.5</v>
      </c>
    </row>
    <row r="3" spans="1:2" x14ac:dyDescent="0.3">
      <c r="A3" s="18">
        <v>1955</v>
      </c>
      <c r="B3" s="2">
        <v>24.07</v>
      </c>
    </row>
    <row r="4" spans="1:2" x14ac:dyDescent="0.3">
      <c r="A4" s="18">
        <v>1956</v>
      </c>
      <c r="B4" s="2">
        <v>30.98</v>
      </c>
    </row>
    <row r="5" spans="1:2" x14ac:dyDescent="0.3">
      <c r="A5" s="18">
        <v>1957</v>
      </c>
      <c r="B5" s="2">
        <v>26.18</v>
      </c>
    </row>
    <row r="6" spans="1:2" x14ac:dyDescent="0.3">
      <c r="A6" s="18">
        <v>1958</v>
      </c>
      <c r="B6" s="2">
        <v>34.58</v>
      </c>
    </row>
    <row r="7" spans="1:2" x14ac:dyDescent="0.3">
      <c r="A7" s="18">
        <v>1959</v>
      </c>
      <c r="B7" s="2">
        <v>40.81</v>
      </c>
    </row>
    <row r="8" spans="1:2" x14ac:dyDescent="0.3">
      <c r="A8" s="18">
        <v>1960</v>
      </c>
      <c r="B8" s="2">
        <v>22.05</v>
      </c>
    </row>
    <row r="9" spans="1:2" x14ac:dyDescent="0.3">
      <c r="A9" s="18">
        <v>1961</v>
      </c>
      <c r="B9" s="2">
        <v>63.15</v>
      </c>
    </row>
    <row r="10" spans="1:2" x14ac:dyDescent="0.3">
      <c r="A10" s="18">
        <v>1962</v>
      </c>
      <c r="B10" s="2">
        <v>10.69</v>
      </c>
    </row>
    <row r="11" spans="1:2" x14ac:dyDescent="0.3">
      <c r="A11" s="18">
        <v>1963</v>
      </c>
      <c r="B11" s="2">
        <v>54.11</v>
      </c>
    </row>
    <row r="12" spans="1:2" x14ac:dyDescent="0.3">
      <c r="A12" s="18">
        <v>1964</v>
      </c>
      <c r="B12" s="2">
        <v>18.829999999999998</v>
      </c>
    </row>
    <row r="13" spans="1:2" x14ac:dyDescent="0.3">
      <c r="A13" s="18">
        <v>1965</v>
      </c>
      <c r="B13" s="2">
        <v>42.54</v>
      </c>
    </row>
    <row r="14" spans="1:2" x14ac:dyDescent="0.3">
      <c r="A14" s="18">
        <v>1966</v>
      </c>
      <c r="B14" s="2">
        <v>78.56</v>
      </c>
    </row>
    <row r="15" spans="1:2" x14ac:dyDescent="0.3">
      <c r="A15" s="18">
        <v>1967</v>
      </c>
      <c r="B15" s="2">
        <v>32.18</v>
      </c>
    </row>
    <row r="16" spans="1:2" x14ac:dyDescent="0.3">
      <c r="A16" s="18">
        <v>1968</v>
      </c>
      <c r="B16" s="2">
        <v>13.68</v>
      </c>
    </row>
    <row r="17" spans="1:2" x14ac:dyDescent="0.3">
      <c r="A17" s="18">
        <v>1969</v>
      </c>
      <c r="B17" s="2">
        <v>24.07</v>
      </c>
    </row>
    <row r="18" spans="1:2" x14ac:dyDescent="0.3">
      <c r="A18" s="18">
        <v>1970</v>
      </c>
      <c r="B18" s="2">
        <v>36.46</v>
      </c>
    </row>
    <row r="19" spans="1:2" x14ac:dyDescent="0.3">
      <c r="A19" s="18">
        <v>1971</v>
      </c>
      <c r="B19" s="2">
        <v>42.11</v>
      </c>
    </row>
    <row r="20" spans="1:2" x14ac:dyDescent="0.3">
      <c r="A20" s="18">
        <v>1972</v>
      </c>
      <c r="B20" s="2">
        <v>66.819999999999993</v>
      </c>
    </row>
    <row r="21" spans="1:2" x14ac:dyDescent="0.3">
      <c r="A21" s="18">
        <v>1973</v>
      </c>
      <c r="B21" s="2">
        <v>45.08</v>
      </c>
    </row>
    <row r="22" spans="1:2" x14ac:dyDescent="0.3">
      <c r="A22" s="18">
        <v>1974</v>
      </c>
      <c r="B22" s="2">
        <v>14.99</v>
      </c>
    </row>
    <row r="23" spans="1:2" x14ac:dyDescent="0.3">
      <c r="A23" s="18">
        <v>1975</v>
      </c>
      <c r="B23" s="2">
        <v>42.44</v>
      </c>
    </row>
    <row r="24" spans="1:2" x14ac:dyDescent="0.3">
      <c r="A24" s="18">
        <v>1976</v>
      </c>
      <c r="B24" s="2">
        <v>43.9</v>
      </c>
    </row>
    <row r="25" spans="1:2" x14ac:dyDescent="0.3">
      <c r="A25" s="18">
        <v>1977</v>
      </c>
      <c r="B25" s="2">
        <v>47.33</v>
      </c>
    </row>
    <row r="26" spans="1:2" x14ac:dyDescent="0.3">
      <c r="A26" s="18">
        <v>1978</v>
      </c>
      <c r="B26" s="2">
        <v>22.31</v>
      </c>
    </row>
    <row r="27" spans="1:2" x14ac:dyDescent="0.3">
      <c r="A27" s="18">
        <v>1979</v>
      </c>
      <c r="B27" s="2">
        <v>29.31</v>
      </c>
    </row>
    <row r="28" spans="1:2" x14ac:dyDescent="0.3">
      <c r="A28" s="18">
        <v>1980</v>
      </c>
      <c r="B28" s="2">
        <v>49.29</v>
      </c>
    </row>
    <row r="29" spans="1:2" x14ac:dyDescent="0.3">
      <c r="A29" s="18">
        <v>1981</v>
      </c>
      <c r="B29" s="2">
        <v>34.130000000000003</v>
      </c>
    </row>
    <row r="30" spans="1:2" x14ac:dyDescent="0.3">
      <c r="A30" s="18">
        <v>1982</v>
      </c>
      <c r="B30" s="2">
        <v>43.47</v>
      </c>
    </row>
    <row r="31" spans="1:2" x14ac:dyDescent="0.3">
      <c r="A31" s="18">
        <v>1983</v>
      </c>
      <c r="B31" s="2">
        <v>79.62</v>
      </c>
    </row>
    <row r="32" spans="1:2" x14ac:dyDescent="0.3">
      <c r="A32" s="18">
        <v>1984</v>
      </c>
      <c r="B32" s="2">
        <v>69.84</v>
      </c>
    </row>
    <row r="33" spans="1:2" x14ac:dyDescent="0.3">
      <c r="A33" s="18">
        <v>1985</v>
      </c>
      <c r="B33" s="2">
        <v>37.090000000000003</v>
      </c>
    </row>
    <row r="34" spans="1:2" x14ac:dyDescent="0.3">
      <c r="A34" s="18">
        <v>1986</v>
      </c>
      <c r="B34" s="2">
        <v>50.14</v>
      </c>
    </row>
    <row r="35" spans="1:2" x14ac:dyDescent="0.3">
      <c r="A35" s="18">
        <v>1988</v>
      </c>
      <c r="B35" s="2">
        <v>52.7</v>
      </c>
    </row>
    <row r="36" spans="1:2" x14ac:dyDescent="0.3">
      <c r="A36" s="18">
        <v>1996</v>
      </c>
      <c r="B36" s="2">
        <v>46.85</v>
      </c>
    </row>
    <row r="37" spans="1:2" x14ac:dyDescent="0.3">
      <c r="A37" s="18">
        <v>1997</v>
      </c>
      <c r="B37" s="2">
        <v>50.5</v>
      </c>
    </row>
    <row r="38" spans="1:2" x14ac:dyDescent="0.3">
      <c r="A38" s="18">
        <v>1998</v>
      </c>
      <c r="B38" s="2">
        <v>60.74</v>
      </c>
    </row>
    <row r="39" spans="1:2" x14ac:dyDescent="0.3">
      <c r="A39" s="18">
        <v>1999</v>
      </c>
      <c r="B39" s="2">
        <v>27.87</v>
      </c>
    </row>
    <row r="40" spans="1:2" x14ac:dyDescent="0.3">
      <c r="A40" s="18">
        <v>2000</v>
      </c>
      <c r="B40" s="2">
        <v>49.92</v>
      </c>
    </row>
    <row r="41" spans="1:2" x14ac:dyDescent="0.3">
      <c r="A41" s="18">
        <v>2001</v>
      </c>
      <c r="B41" s="2">
        <v>63.84</v>
      </c>
    </row>
    <row r="42" spans="1:2" x14ac:dyDescent="0.3">
      <c r="A42" s="18">
        <v>2002</v>
      </c>
      <c r="B42" s="2">
        <v>82.27</v>
      </c>
    </row>
    <row r="43" spans="1:2" x14ac:dyDescent="0.3">
      <c r="A43" s="18">
        <v>2003</v>
      </c>
      <c r="B43" s="2">
        <v>39.65</v>
      </c>
    </row>
    <row r="44" spans="1:2" x14ac:dyDescent="0.3">
      <c r="A44" s="18">
        <v>2004</v>
      </c>
      <c r="B44" s="2">
        <v>24.97</v>
      </c>
    </row>
    <row r="45" spans="1:2" x14ac:dyDescent="0.3">
      <c r="A45" s="18">
        <v>2005</v>
      </c>
      <c r="B45" s="2">
        <v>40.39</v>
      </c>
    </row>
    <row r="46" spans="1:2" x14ac:dyDescent="0.3">
      <c r="A46" s="18">
        <v>2006</v>
      </c>
      <c r="B46" s="2">
        <v>18.940000000000001</v>
      </c>
    </row>
    <row r="47" spans="1:2" x14ac:dyDescent="0.3">
      <c r="A47" s="18">
        <v>2008</v>
      </c>
      <c r="B47" s="2">
        <v>37.020000000000003</v>
      </c>
    </row>
    <row r="48" spans="1:2" x14ac:dyDescent="0.3">
      <c r="A48" s="18">
        <v>2009</v>
      </c>
      <c r="B48" s="2">
        <v>54.04</v>
      </c>
    </row>
    <row r="49" spans="1:2" x14ac:dyDescent="0.3">
      <c r="A49" s="18">
        <v>2010</v>
      </c>
      <c r="B49" s="2">
        <v>43.14</v>
      </c>
    </row>
    <row r="50" spans="1:2" x14ac:dyDescent="0.3">
      <c r="A50" s="18">
        <v>2011</v>
      </c>
      <c r="B50" s="2">
        <v>43.95</v>
      </c>
    </row>
    <row r="51" spans="1:2" x14ac:dyDescent="0.3">
      <c r="A51" s="18">
        <v>2012</v>
      </c>
      <c r="B51" s="2">
        <v>21.02</v>
      </c>
    </row>
    <row r="52" spans="1:2" x14ac:dyDescent="0.3">
      <c r="A52" s="18">
        <v>2013</v>
      </c>
      <c r="B52" s="2">
        <v>37.479999999999997</v>
      </c>
    </row>
    <row r="53" spans="1:2" x14ac:dyDescent="0.3">
      <c r="A53" s="18">
        <v>2014</v>
      </c>
      <c r="B53" s="2">
        <v>31.25</v>
      </c>
    </row>
    <row r="54" spans="1:2" x14ac:dyDescent="0.3">
      <c r="A54" s="18">
        <v>2015</v>
      </c>
      <c r="B54" s="2">
        <v>47.93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7"/>
  <sheetViews>
    <sheetView topLeftCell="A7"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35</v>
      </c>
    </row>
    <row r="2" spans="2:9" x14ac:dyDescent="0.3">
      <c r="B2" t="s">
        <v>31</v>
      </c>
    </row>
    <row r="3" spans="2:9" x14ac:dyDescent="0.3">
      <c r="B3" t="s">
        <v>32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53</v>
      </c>
      <c r="D13" s="7">
        <v>0</v>
      </c>
      <c r="E13" s="7">
        <v>53</v>
      </c>
      <c r="F13" s="8">
        <v>10.69</v>
      </c>
      <c r="G13" s="8">
        <v>82.27</v>
      </c>
      <c r="H13" s="8">
        <v>41.675094339622639</v>
      </c>
      <c r="I13" s="8">
        <v>17.083253453268824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0.11978222204684609</v>
      </c>
    </row>
    <row r="19" spans="2:10" x14ac:dyDescent="0.3">
      <c r="B19" s="3" t="s">
        <v>18</v>
      </c>
      <c r="C19" s="12">
        <v>165</v>
      </c>
    </row>
    <row r="20" spans="2:10" x14ac:dyDescent="0.3">
      <c r="B20" s="3" t="s">
        <v>19</v>
      </c>
      <c r="C20" s="12">
        <v>16994.333333333332</v>
      </c>
    </row>
    <row r="21" spans="2:10" x14ac:dyDescent="0.3">
      <c r="B21" s="3" t="s">
        <v>20</v>
      </c>
      <c r="C21" s="12">
        <v>0.20838008553603393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33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34</v>
      </c>
    </row>
    <row r="32" spans="2:10" x14ac:dyDescent="0.3">
      <c r="B32" s="14" t="s">
        <v>26</v>
      </c>
    </row>
    <row r="34" spans="2:5" x14ac:dyDescent="0.3">
      <c r="B34" s="14" t="s">
        <v>27</v>
      </c>
    </row>
    <row r="37" spans="2:5" x14ac:dyDescent="0.3">
      <c r="B37" s="14" t="s">
        <v>28</v>
      </c>
      <c r="D37" s="15">
        <v>0.19547238372093029</v>
      </c>
    </row>
    <row r="38" spans="2:5" x14ac:dyDescent="0.3">
      <c r="B38" s="14" t="s">
        <v>29</v>
      </c>
      <c r="D38" s="16">
        <v>0.12611999999999995</v>
      </c>
      <c r="E38" s="17">
        <v>0.27364166666666667</v>
      </c>
    </row>
    <row r="57" spans="7:7" x14ac:dyDescent="0.3">
      <c r="G57" t="s">
        <v>30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2016-10-15T03:33:00Z</dcterms:created>
  <dcterms:modified xsi:type="dcterms:W3CDTF">2018-05-31T21:28:57Z</dcterms:modified>
</cp:coreProperties>
</file>