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2821297E-619F-4C93-B79E-7CBCB0E532E3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<sst xmlns="http://schemas.openxmlformats.org/spreadsheetml/2006/main" count="42" uniqueCount="40">
  <si>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</si>
  <si>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</si>
  <si>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</si>
  <si>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87382000.xlsx / Sheet = Plan1 / Range = Plan1!$E$1:$E$33 / 32 rows and 1 column</t>
  </si>
  <si>
    <t>Date data: Workbook = 87382000.xlsx / Sheet = Plan1 / Range = Plan1!$B$1:$B$33 / 32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</si>
  <si>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</si>
  <si>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</si>
  <si>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</si>
  <si>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</si>
  <si>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</si>
  <si>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</si>
  <si>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</si>
  <si>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</si>
  <si>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</si>
  <si>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</si>
  <si>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</si>
  <si>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</si>
  <si>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</si>
  <si>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</si>
  <si>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</si>
  <si>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</si>
  <si>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</si>
  <si>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</si>
  <si>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</si>
  <si>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</si>
  <si>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</si>
  <si>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</si>
  <si>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</si>
  <si>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</si>
  <si>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20.23%.</t>
  </si>
  <si>
    <t>Sen's slope:</t>
  </si>
  <si>
    <t>Confidence interval:</t>
  </si>
  <si>
    <t xml:space="preserve"> </t>
  </si>
  <si>
    <r>
      <t>XLSTAT 2016.06.36438  - Mann-Kendall trend tests - Start time: 2016-10-15 at 9:14:06 PM / End time: 2016-10-15 at 9:14:06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</si>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</sst>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tests_HID'!$A$2:$A$33</c:f>
              <c:numCache>
                <c:formatCode>General</c:formatCode>
                <c:ptCount val="3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1986</c:v>
                </c:pt>
                <c:pt idx="12">
                  <c:v>1988</c:v>
                </c:pt>
                <c:pt idx="13">
                  <c:v>1989</c:v>
                </c:pt>
                <c:pt idx="14">
                  <c:v>1992</c:v>
                </c:pt>
                <c:pt idx="15">
                  <c:v>1996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</c:numCache>
            </c:numRef>
          </c:xVal>
          <c:yVal>
            <c:numRef>
              <c:f>'Mann-Kendall trend tests_HID'!$B$2:$B$33</c:f>
              <c:numCache>
                <c:formatCode>0</c:formatCode>
                <c:ptCount val="32"/>
                <c:pt idx="0">
                  <c:v>49.26</c:v>
                </c:pt>
                <c:pt idx="1">
                  <c:v>78.14</c:v>
                </c:pt>
                <c:pt idx="2">
                  <c:v>99.64</c:v>
                </c:pt>
                <c:pt idx="3">
                  <c:v>89.29</c:v>
                </c:pt>
                <c:pt idx="4">
                  <c:v>44.4</c:v>
                </c:pt>
                <c:pt idx="5">
                  <c:v>57.14</c:v>
                </c:pt>
                <c:pt idx="6">
                  <c:v>83.71</c:v>
                </c:pt>
                <c:pt idx="7">
                  <c:v>67.91</c:v>
                </c:pt>
                <c:pt idx="8">
                  <c:v>87.36</c:v>
                </c:pt>
                <c:pt idx="9">
                  <c:v>153.34</c:v>
                </c:pt>
                <c:pt idx="10">
                  <c:v>134.81</c:v>
                </c:pt>
                <c:pt idx="11">
                  <c:v>94.63</c:v>
                </c:pt>
                <c:pt idx="12">
                  <c:v>91.7</c:v>
                </c:pt>
                <c:pt idx="13">
                  <c:v>83.34</c:v>
                </c:pt>
                <c:pt idx="14">
                  <c:v>120.11</c:v>
                </c:pt>
                <c:pt idx="15">
                  <c:v>110.57</c:v>
                </c:pt>
                <c:pt idx="16">
                  <c:v>117.6</c:v>
                </c:pt>
                <c:pt idx="17">
                  <c:v>73.41</c:v>
                </c:pt>
                <c:pt idx="18">
                  <c:v>101.74</c:v>
                </c:pt>
                <c:pt idx="19">
                  <c:v>132.47999999999999</c:v>
                </c:pt>
                <c:pt idx="20">
                  <c:v>150.36000000000001</c:v>
                </c:pt>
                <c:pt idx="21">
                  <c:v>85.57</c:v>
                </c:pt>
                <c:pt idx="22">
                  <c:v>54.19</c:v>
                </c:pt>
                <c:pt idx="23">
                  <c:v>95.76</c:v>
                </c:pt>
                <c:pt idx="24">
                  <c:v>41.59</c:v>
                </c:pt>
                <c:pt idx="25">
                  <c:v>91.68</c:v>
                </c:pt>
                <c:pt idx="26">
                  <c:v>119.44</c:v>
                </c:pt>
                <c:pt idx="27">
                  <c:v>96.82</c:v>
                </c:pt>
                <c:pt idx="28">
                  <c:v>113.65</c:v>
                </c:pt>
                <c:pt idx="29">
                  <c:v>58.9</c:v>
                </c:pt>
                <c:pt idx="30">
                  <c:v>92.57</c:v>
                </c:pt>
                <c:pt idx="31">
                  <c:v>102.06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0-4651-BE26-66ED0F51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69504"/>
        <c:axId val="246079872"/>
      </c:scatterChart>
      <c:valAx>
        <c:axId val="246069504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6079872"/>
        <c:crosses val="autoZero"/>
        <c:crossBetween val="midCat"/>
      </c:valAx>
      <c:valAx>
        <c:axId val="246079872"/>
        <c:scaling>
          <c:orientation val="minMax"/>
          <c:max val="16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60695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72729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RefEditT,RefEdit0,Plan1!$E$1:$E$33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RefEditDate,RefEdit0,Plan1!$B$1:$B$33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972729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1" zoomScale="55" zoomScaleNormal="55" workbookViewId="0">
      <selection activeCell="F48" sqref="F48:N6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116</v>
      </c>
      <c r="B2">
        <v>1974</v>
      </c>
      <c r="C2" s="19">
        <v>27194</v>
      </c>
      <c r="D2">
        <v>205.79</v>
      </c>
      <c r="E2" s="18">
        <f>C2-DATE(YEAR(C2),1,0)</f>
        <v>165</v>
      </c>
      <c r="F2">
        <f>DATE(YEAR(C2)+1,1,1)-DATE(YEAR(C2),1,1)</f>
        <v>365</v>
      </c>
      <c r="G2">
        <f>E2*(2*PI()/F2)</f>
        <v>2.8403440429715938</v>
      </c>
      <c r="H2">
        <f>COS(G2)</f>
        <v>-0.95496675485525517</v>
      </c>
      <c r="I2">
        <f>SIN(G2)</f>
        <v>0.2967128192734903</v>
      </c>
    </row>
    <row r="3" spans="1:9" x14ac:dyDescent="0.3">
      <c r="A3">
        <v>128</v>
      </c>
      <c r="B3">
        <v>1975</v>
      </c>
      <c r="C3" s="19">
        <v>27656</v>
      </c>
      <c r="D3">
        <v>392.45</v>
      </c>
      <c r="E3" s="18">
        <f t="shared" ref="E3:E33" si="0">C3-DATE(YEAR(C3),1,0)</f>
        <v>262</v>
      </c>
      <c r="F3">
        <f t="shared" ref="F3:F33" si="1">DATE(YEAR(C3)+1,1,1)-DATE(YEAR(C3),1,1)</f>
        <v>365</v>
      </c>
      <c r="G3">
        <f t="shared" ref="G3:G33" si="2">E3*(2*PI()/F3)</f>
        <v>4.5101220561124702</v>
      </c>
      <c r="H3">
        <f t="shared" ref="H3:H33" si="3">COS(G3)</f>
        <v>-0.20089055513063528</v>
      </c>
      <c r="I3">
        <f t="shared" ref="I3:I33" si="4">SIN(G3)</f>
        <v>-0.97961369164549006</v>
      </c>
    </row>
    <row r="4" spans="1:9" x14ac:dyDescent="0.3">
      <c r="A4">
        <v>140</v>
      </c>
      <c r="B4">
        <v>1976</v>
      </c>
      <c r="C4" s="19">
        <v>27984</v>
      </c>
      <c r="D4">
        <v>369.51</v>
      </c>
      <c r="E4" s="18">
        <f t="shared" si="0"/>
        <v>225</v>
      </c>
      <c r="F4">
        <f t="shared" si="1"/>
        <v>366</v>
      </c>
      <c r="G4">
        <f t="shared" si="2"/>
        <v>3.8626139183481065</v>
      </c>
      <c r="H4">
        <f t="shared" si="3"/>
        <v>-0.75113193087051988</v>
      </c>
      <c r="I4">
        <f t="shared" si="4"/>
        <v>-0.66015212067123186</v>
      </c>
    </row>
    <row r="5" spans="1:9" x14ac:dyDescent="0.3">
      <c r="A5">
        <v>152</v>
      </c>
      <c r="B5">
        <v>1977</v>
      </c>
      <c r="C5" s="19">
        <v>28343</v>
      </c>
      <c r="D5">
        <v>369.51</v>
      </c>
      <c r="E5" s="18">
        <f t="shared" si="0"/>
        <v>218</v>
      </c>
      <c r="F5">
        <f t="shared" si="1"/>
        <v>365</v>
      </c>
      <c r="G5">
        <f t="shared" si="2"/>
        <v>3.7526969779867114</v>
      </c>
      <c r="H5">
        <f t="shared" si="3"/>
        <v>-0.8190148866680802</v>
      </c>
      <c r="I5">
        <f t="shared" si="4"/>
        <v>-0.57377226790432434</v>
      </c>
    </row>
    <row r="6" spans="1:9" x14ac:dyDescent="0.3">
      <c r="A6">
        <v>164</v>
      </c>
      <c r="B6">
        <v>1978</v>
      </c>
      <c r="C6" s="19">
        <v>28835</v>
      </c>
      <c r="D6">
        <v>262.06</v>
      </c>
      <c r="E6" s="18">
        <f t="shared" si="0"/>
        <v>345</v>
      </c>
      <c r="F6">
        <f t="shared" si="1"/>
        <v>365</v>
      </c>
      <c r="G6">
        <f t="shared" si="2"/>
        <v>5.938901180758787</v>
      </c>
      <c r="H6">
        <f t="shared" si="3"/>
        <v>0.94131731751284697</v>
      </c>
      <c r="I6">
        <f t="shared" si="4"/>
        <v>-0.33752289959411347</v>
      </c>
    </row>
    <row r="7" spans="1:9" x14ac:dyDescent="0.3">
      <c r="A7">
        <v>176</v>
      </c>
      <c r="B7">
        <v>1979</v>
      </c>
      <c r="C7" s="19">
        <v>29209</v>
      </c>
      <c r="D7">
        <v>235.1</v>
      </c>
      <c r="E7" s="18">
        <f t="shared" si="0"/>
        <v>354</v>
      </c>
      <c r="F7">
        <f t="shared" si="1"/>
        <v>365</v>
      </c>
      <c r="G7">
        <f t="shared" si="2"/>
        <v>6.0938290376481463</v>
      </c>
      <c r="H7">
        <f t="shared" si="3"/>
        <v>0.98212560586800046</v>
      </c>
      <c r="I7">
        <f t="shared" si="4"/>
        <v>-0.1882267098432448</v>
      </c>
    </row>
    <row r="8" spans="1:9" x14ac:dyDescent="0.3">
      <c r="A8">
        <v>188</v>
      </c>
      <c r="B8">
        <v>1980</v>
      </c>
      <c r="C8" s="19">
        <v>29436</v>
      </c>
      <c r="D8">
        <v>482.07</v>
      </c>
      <c r="E8" s="18">
        <f t="shared" si="0"/>
        <v>216</v>
      </c>
      <c r="F8">
        <f t="shared" si="1"/>
        <v>366</v>
      </c>
      <c r="G8">
        <f t="shared" si="2"/>
        <v>3.708109361614182</v>
      </c>
      <c r="H8">
        <f t="shared" si="3"/>
        <v>-0.84377555982318575</v>
      </c>
      <c r="I8">
        <f t="shared" si="4"/>
        <v>-0.5366961939916004</v>
      </c>
    </row>
    <row r="9" spans="1:9" x14ac:dyDescent="0.3">
      <c r="A9">
        <v>200</v>
      </c>
      <c r="B9">
        <v>1981</v>
      </c>
      <c r="C9" s="19">
        <v>29750</v>
      </c>
      <c r="D9">
        <v>404.34</v>
      </c>
      <c r="E9" s="18">
        <f t="shared" si="0"/>
        <v>164</v>
      </c>
      <c r="F9">
        <f t="shared" si="1"/>
        <v>365</v>
      </c>
      <c r="G9">
        <f t="shared" si="2"/>
        <v>2.8231298366505535</v>
      </c>
      <c r="H9">
        <f t="shared" si="3"/>
        <v>-0.94971784279143157</v>
      </c>
      <c r="I9">
        <f t="shared" si="4"/>
        <v>0.31310704093582692</v>
      </c>
    </row>
    <row r="10" spans="1:9" x14ac:dyDescent="0.3">
      <c r="A10">
        <v>212</v>
      </c>
      <c r="B10">
        <v>1982</v>
      </c>
      <c r="C10" s="19">
        <v>30133</v>
      </c>
      <c r="D10">
        <v>863.5</v>
      </c>
      <c r="E10" s="18">
        <f t="shared" si="0"/>
        <v>182</v>
      </c>
      <c r="F10">
        <f t="shared" si="1"/>
        <v>365</v>
      </c>
      <c r="G10">
        <f t="shared" si="2"/>
        <v>3.132985550429273</v>
      </c>
      <c r="H10">
        <f t="shared" si="3"/>
        <v>-0.99996295911626554</v>
      </c>
      <c r="I10">
        <f t="shared" si="4"/>
        <v>8.6069968886886977E-3</v>
      </c>
    </row>
    <row r="11" spans="1:9" x14ac:dyDescent="0.3">
      <c r="A11">
        <v>224</v>
      </c>
      <c r="B11">
        <v>1983</v>
      </c>
      <c r="C11" s="19">
        <v>30533</v>
      </c>
      <c r="D11">
        <v>1112.3</v>
      </c>
      <c r="E11" s="18">
        <f t="shared" si="0"/>
        <v>217</v>
      </c>
      <c r="F11">
        <f t="shared" si="1"/>
        <v>365</v>
      </c>
      <c r="G11">
        <f t="shared" si="2"/>
        <v>3.7354827716656716</v>
      </c>
      <c r="H11">
        <f t="shared" si="3"/>
        <v>-0.82877008717450396</v>
      </c>
      <c r="I11">
        <f t="shared" si="4"/>
        <v>-0.55958926241017626</v>
      </c>
    </row>
    <row r="12" spans="1:9" x14ac:dyDescent="0.3">
      <c r="A12">
        <v>236</v>
      </c>
      <c r="B12">
        <v>1984</v>
      </c>
      <c r="C12" s="19">
        <v>30856</v>
      </c>
      <c r="D12">
        <v>1329.65</v>
      </c>
      <c r="E12" s="18">
        <f t="shared" si="0"/>
        <v>175</v>
      </c>
      <c r="F12">
        <f t="shared" si="1"/>
        <v>366</v>
      </c>
      <c r="G12">
        <f t="shared" si="2"/>
        <v>3.004255269826305</v>
      </c>
      <c r="H12">
        <f t="shared" si="3"/>
        <v>-0.99058403545779705</v>
      </c>
      <c r="I12">
        <f t="shared" si="4"/>
        <v>0.13690605792347529</v>
      </c>
    </row>
    <row r="13" spans="1:9" x14ac:dyDescent="0.3">
      <c r="A13">
        <v>258</v>
      </c>
      <c r="B13">
        <v>1986</v>
      </c>
      <c r="C13" s="19">
        <v>31775</v>
      </c>
      <c r="D13">
        <v>576.92999999999995</v>
      </c>
      <c r="E13" s="18">
        <f t="shared" si="0"/>
        <v>363</v>
      </c>
      <c r="F13">
        <f t="shared" si="1"/>
        <v>365</v>
      </c>
      <c r="G13">
        <f t="shared" si="2"/>
        <v>6.2487568945375056</v>
      </c>
      <c r="H13">
        <f t="shared" si="3"/>
        <v>0.9994074007397048</v>
      </c>
      <c r="I13">
        <f t="shared" si="4"/>
        <v>-3.4421611622746692E-2</v>
      </c>
    </row>
    <row r="14" spans="1:9" x14ac:dyDescent="0.3">
      <c r="A14">
        <v>280</v>
      </c>
      <c r="B14">
        <v>1988</v>
      </c>
      <c r="C14" s="19">
        <v>32414</v>
      </c>
      <c r="D14">
        <v>764.09</v>
      </c>
      <c r="E14" s="18">
        <f t="shared" si="0"/>
        <v>272</v>
      </c>
      <c r="F14">
        <f t="shared" si="1"/>
        <v>366</v>
      </c>
      <c r="G14">
        <f t="shared" si="2"/>
        <v>4.6694710479585995</v>
      </c>
      <c r="H14">
        <f t="shared" si="3"/>
        <v>-4.2904758199554721E-2</v>
      </c>
      <c r="I14">
        <f t="shared" si="4"/>
        <v>-0.99907916689511533</v>
      </c>
    </row>
    <row r="15" spans="1:9" x14ac:dyDescent="0.3">
      <c r="A15">
        <v>291</v>
      </c>
      <c r="B15">
        <v>1989</v>
      </c>
      <c r="C15" s="19">
        <v>32639</v>
      </c>
      <c r="D15">
        <v>408.37</v>
      </c>
      <c r="E15" s="18">
        <f t="shared" si="0"/>
        <v>131</v>
      </c>
      <c r="F15">
        <f t="shared" si="1"/>
        <v>365</v>
      </c>
      <c r="G15">
        <f t="shared" si="2"/>
        <v>2.2550610280562351</v>
      </c>
      <c r="H15">
        <f t="shared" si="3"/>
        <v>-0.6321034111873487</v>
      </c>
      <c r="I15">
        <f t="shared" si="4"/>
        <v>0.7748840413670407</v>
      </c>
    </row>
    <row r="16" spans="1:9" x14ac:dyDescent="0.3">
      <c r="A16">
        <v>322</v>
      </c>
      <c r="B16">
        <v>1992</v>
      </c>
      <c r="C16" s="19">
        <v>33795</v>
      </c>
      <c r="D16">
        <v>408.37</v>
      </c>
      <c r="E16" s="18">
        <f t="shared" si="0"/>
        <v>192</v>
      </c>
      <c r="F16">
        <f t="shared" si="1"/>
        <v>366</v>
      </c>
      <c r="G16">
        <f t="shared" si="2"/>
        <v>3.2960972103237172</v>
      </c>
      <c r="H16">
        <f t="shared" si="3"/>
        <v>-0.98808789609107717</v>
      </c>
      <c r="I16">
        <f t="shared" si="4"/>
        <v>-0.15389057670406148</v>
      </c>
    </row>
    <row r="17" spans="1:9" x14ac:dyDescent="0.3">
      <c r="A17">
        <v>366</v>
      </c>
      <c r="B17">
        <v>1996</v>
      </c>
      <c r="C17" s="19">
        <v>35357</v>
      </c>
      <c r="D17">
        <v>392.45</v>
      </c>
      <c r="E17" s="18">
        <f t="shared" si="0"/>
        <v>293</v>
      </c>
      <c r="F17">
        <f t="shared" si="1"/>
        <v>366</v>
      </c>
      <c r="G17">
        <f t="shared" si="2"/>
        <v>5.0299816803377562</v>
      </c>
      <c r="H17">
        <f t="shared" si="3"/>
        <v>0.31228055688579448</v>
      </c>
      <c r="I17">
        <f t="shared" si="4"/>
        <v>-0.94998992299450113</v>
      </c>
    </row>
    <row r="18" spans="1:9" x14ac:dyDescent="0.3">
      <c r="A18">
        <v>389</v>
      </c>
      <c r="B18">
        <v>1998</v>
      </c>
      <c r="C18" s="19">
        <v>36027</v>
      </c>
      <c r="D18">
        <v>429.02</v>
      </c>
      <c r="E18" s="18">
        <f t="shared" si="0"/>
        <v>232</v>
      </c>
      <c r="F18">
        <f t="shared" si="1"/>
        <v>365</v>
      </c>
      <c r="G18">
        <f t="shared" si="2"/>
        <v>3.993695866481271</v>
      </c>
      <c r="H18">
        <f t="shared" si="3"/>
        <v>-0.65840158469804921</v>
      </c>
      <c r="I18">
        <f t="shared" si="4"/>
        <v>-0.75266682753200798</v>
      </c>
    </row>
    <row r="19" spans="1:9" x14ac:dyDescent="0.3">
      <c r="A19">
        <v>401</v>
      </c>
      <c r="B19">
        <v>1999</v>
      </c>
      <c r="C19" s="19">
        <v>36372</v>
      </c>
      <c r="D19">
        <v>310.39999999999998</v>
      </c>
      <c r="E19" s="18">
        <f t="shared" si="0"/>
        <v>212</v>
      </c>
      <c r="F19">
        <f t="shared" si="1"/>
        <v>365</v>
      </c>
      <c r="G19">
        <f t="shared" si="2"/>
        <v>3.6494117400604718</v>
      </c>
      <c r="H19">
        <f t="shared" si="3"/>
        <v>-0.87380710361108094</v>
      </c>
      <c r="I19">
        <f t="shared" si="4"/>
        <v>-0.48627270710868981</v>
      </c>
    </row>
    <row r="20" spans="1:9" x14ac:dyDescent="0.3">
      <c r="A20">
        <v>413</v>
      </c>
      <c r="B20">
        <v>2000</v>
      </c>
      <c r="C20" s="19">
        <v>36817</v>
      </c>
      <c r="D20">
        <v>566.28</v>
      </c>
      <c r="E20" s="18">
        <f t="shared" si="0"/>
        <v>292</v>
      </c>
      <c r="F20">
        <f t="shared" si="1"/>
        <v>366</v>
      </c>
      <c r="G20">
        <f t="shared" si="2"/>
        <v>5.0128145073673203</v>
      </c>
      <c r="H20">
        <f t="shared" si="3"/>
        <v>0.29592670134728932</v>
      </c>
      <c r="I20">
        <f t="shared" si="4"/>
        <v>-0.95521065081463175</v>
      </c>
    </row>
    <row r="21" spans="1:9" x14ac:dyDescent="0.3">
      <c r="A21">
        <v>425</v>
      </c>
      <c r="B21">
        <v>2001</v>
      </c>
      <c r="C21" s="19">
        <v>37096</v>
      </c>
      <c r="D21">
        <v>856.06</v>
      </c>
      <c r="E21" s="18">
        <f t="shared" si="0"/>
        <v>205</v>
      </c>
      <c r="F21">
        <f t="shared" si="1"/>
        <v>365</v>
      </c>
      <c r="G21">
        <f t="shared" si="2"/>
        <v>3.5289122958131922</v>
      </c>
      <c r="H21">
        <f t="shared" si="3"/>
        <v>-0.92592477719384991</v>
      </c>
      <c r="I21">
        <f t="shared" si="4"/>
        <v>-0.37770796520396466</v>
      </c>
    </row>
    <row r="22" spans="1:9" x14ac:dyDescent="0.3">
      <c r="A22">
        <v>437</v>
      </c>
      <c r="B22">
        <v>2002</v>
      </c>
      <c r="C22" s="19">
        <v>37422</v>
      </c>
      <c r="D22">
        <v>870.98</v>
      </c>
      <c r="E22" s="18">
        <f t="shared" si="0"/>
        <v>166</v>
      </c>
      <c r="F22">
        <f t="shared" si="1"/>
        <v>365</v>
      </c>
      <c r="G22">
        <f t="shared" si="2"/>
        <v>2.8575582492926337</v>
      </c>
      <c r="H22">
        <f t="shared" si="3"/>
        <v>-0.95993268965974454</v>
      </c>
      <c r="I22">
        <f t="shared" si="4"/>
        <v>0.28023067519921629</v>
      </c>
    </row>
    <row r="23" spans="1:9" x14ac:dyDescent="0.3">
      <c r="A23">
        <v>449</v>
      </c>
      <c r="B23">
        <v>2003</v>
      </c>
      <c r="C23" s="19">
        <v>37815</v>
      </c>
      <c r="D23">
        <v>454.91</v>
      </c>
      <c r="E23" s="18">
        <f t="shared" si="0"/>
        <v>194</v>
      </c>
      <c r="F23">
        <f t="shared" si="1"/>
        <v>365</v>
      </c>
      <c r="G23">
        <f t="shared" si="2"/>
        <v>3.3395560262817523</v>
      </c>
      <c r="H23">
        <f t="shared" si="3"/>
        <v>-0.98046916036163212</v>
      </c>
      <c r="I23">
        <f t="shared" si="4"/>
        <v>-0.19667288979357581</v>
      </c>
    </row>
    <row r="24" spans="1:9" x14ac:dyDescent="0.3">
      <c r="A24">
        <v>461</v>
      </c>
      <c r="B24">
        <v>2004</v>
      </c>
      <c r="C24" s="19">
        <v>38309</v>
      </c>
      <c r="D24">
        <v>362.12</v>
      </c>
      <c r="E24" s="18">
        <f t="shared" si="0"/>
        <v>323</v>
      </c>
      <c r="F24">
        <f t="shared" si="1"/>
        <v>366</v>
      </c>
      <c r="G24">
        <f t="shared" si="2"/>
        <v>5.5449968694508369</v>
      </c>
      <c r="H24">
        <f t="shared" si="3"/>
        <v>0.73968886086496655</v>
      </c>
      <c r="I24">
        <f t="shared" si="4"/>
        <v>-0.67294902415583313</v>
      </c>
    </row>
    <row r="25" spans="1:9" x14ac:dyDescent="0.3">
      <c r="A25">
        <v>473</v>
      </c>
      <c r="B25">
        <v>2005</v>
      </c>
      <c r="C25" s="19">
        <v>38600</v>
      </c>
      <c r="D25">
        <v>878.52</v>
      </c>
      <c r="E25" s="18">
        <f t="shared" si="0"/>
        <v>248</v>
      </c>
      <c r="F25">
        <f t="shared" si="1"/>
        <v>365</v>
      </c>
      <c r="G25">
        <f t="shared" si="2"/>
        <v>4.2691231676179102</v>
      </c>
      <c r="H25">
        <f t="shared" si="3"/>
        <v>-0.42889193791248409</v>
      </c>
      <c r="I25">
        <f t="shared" si="4"/>
        <v>-0.90335580232468415</v>
      </c>
    </row>
    <row r="26" spans="1:9" x14ac:dyDescent="0.3">
      <c r="A26">
        <v>1</v>
      </c>
      <c r="B26">
        <v>2006</v>
      </c>
      <c r="C26" s="19">
        <v>38745</v>
      </c>
      <c r="D26">
        <v>134.93</v>
      </c>
      <c r="E26" s="18">
        <f t="shared" si="0"/>
        <v>28</v>
      </c>
      <c r="F26">
        <f t="shared" si="1"/>
        <v>365</v>
      </c>
      <c r="G26">
        <f t="shared" si="2"/>
        <v>0.48199777698911894</v>
      </c>
      <c r="H26">
        <f t="shared" si="3"/>
        <v>0.88607062153413796</v>
      </c>
      <c r="I26">
        <f t="shared" si="4"/>
        <v>0.46355027090285089</v>
      </c>
    </row>
    <row r="27" spans="1:9" x14ac:dyDescent="0.3">
      <c r="A27">
        <v>13</v>
      </c>
      <c r="B27">
        <v>2008</v>
      </c>
      <c r="C27" s="19">
        <v>39576</v>
      </c>
      <c r="D27">
        <v>1160.99</v>
      </c>
      <c r="E27" s="18">
        <f t="shared" si="0"/>
        <v>129</v>
      </c>
      <c r="F27">
        <f t="shared" si="1"/>
        <v>366</v>
      </c>
      <c r="G27">
        <f t="shared" si="2"/>
        <v>2.2145653131862475</v>
      </c>
      <c r="H27">
        <f t="shared" si="3"/>
        <v>-0.60021428054836801</v>
      </c>
      <c r="I27">
        <f t="shared" si="4"/>
        <v>0.79983924473971946</v>
      </c>
    </row>
    <row r="28" spans="1:9" x14ac:dyDescent="0.3">
      <c r="A28">
        <v>25</v>
      </c>
      <c r="B28">
        <v>2009</v>
      </c>
      <c r="C28" s="19">
        <v>40071</v>
      </c>
      <c r="D28">
        <v>1099.83</v>
      </c>
      <c r="E28" s="18">
        <f t="shared" si="0"/>
        <v>258</v>
      </c>
      <c r="F28">
        <f t="shared" si="1"/>
        <v>365</v>
      </c>
      <c r="G28">
        <f t="shared" si="2"/>
        <v>4.4412652308283098</v>
      </c>
      <c r="H28">
        <f t="shared" si="3"/>
        <v>-0.26781430516217486</v>
      </c>
      <c r="I28">
        <f t="shared" si="4"/>
        <v>-0.9634705485641486</v>
      </c>
    </row>
    <row r="29" spans="1:9" x14ac:dyDescent="0.3">
      <c r="A29">
        <v>37</v>
      </c>
      <c r="B29">
        <v>2010</v>
      </c>
      <c r="C29" s="19">
        <v>40385</v>
      </c>
      <c r="D29">
        <v>461.67</v>
      </c>
      <c r="E29" s="18">
        <f t="shared" si="0"/>
        <v>207</v>
      </c>
      <c r="F29">
        <f t="shared" si="1"/>
        <v>365</v>
      </c>
      <c r="G29">
        <f t="shared" si="2"/>
        <v>3.563340708455272</v>
      </c>
      <c r="H29">
        <f t="shared" si="3"/>
        <v>-0.91237475797072742</v>
      </c>
      <c r="I29">
        <f t="shared" si="4"/>
        <v>-0.40935595881562109</v>
      </c>
    </row>
    <row r="30" spans="1:9" x14ac:dyDescent="0.3">
      <c r="A30">
        <v>49</v>
      </c>
      <c r="B30">
        <v>2011</v>
      </c>
      <c r="C30" s="19">
        <v>40748</v>
      </c>
      <c r="D30">
        <v>879.35</v>
      </c>
      <c r="E30" s="18">
        <f t="shared" si="0"/>
        <v>205</v>
      </c>
      <c r="F30">
        <f t="shared" si="1"/>
        <v>365</v>
      </c>
      <c r="G30">
        <f t="shared" si="2"/>
        <v>3.5289122958131922</v>
      </c>
      <c r="H30">
        <f t="shared" si="3"/>
        <v>-0.92592477719384991</v>
      </c>
      <c r="I30">
        <f t="shared" si="4"/>
        <v>-0.37770796520396466</v>
      </c>
    </row>
    <row r="31" spans="1:9" x14ac:dyDescent="0.3">
      <c r="A31">
        <v>61</v>
      </c>
      <c r="B31">
        <v>2012</v>
      </c>
      <c r="C31" s="19">
        <v>41175</v>
      </c>
      <c r="D31">
        <v>509.67</v>
      </c>
      <c r="E31" s="18">
        <f t="shared" si="0"/>
        <v>267</v>
      </c>
      <c r="F31">
        <f t="shared" si="1"/>
        <v>366</v>
      </c>
      <c r="G31">
        <f t="shared" si="2"/>
        <v>4.5836351831064199</v>
      </c>
      <c r="H31">
        <f t="shared" si="3"/>
        <v>-0.12839835514655065</v>
      </c>
      <c r="I31">
        <f t="shared" si="4"/>
        <v>-0.99172267413610149</v>
      </c>
    </row>
    <row r="32" spans="1:9" x14ac:dyDescent="0.3">
      <c r="A32">
        <v>73</v>
      </c>
      <c r="B32">
        <v>2013</v>
      </c>
      <c r="C32" s="19">
        <v>41518</v>
      </c>
      <c r="D32">
        <v>862.54</v>
      </c>
      <c r="E32" s="18">
        <f t="shared" si="0"/>
        <v>244</v>
      </c>
      <c r="F32">
        <f t="shared" si="1"/>
        <v>365</v>
      </c>
      <c r="G32">
        <f t="shared" si="2"/>
        <v>4.2002663423337507</v>
      </c>
      <c r="H32">
        <f t="shared" si="3"/>
        <v>-0.4900286664290594</v>
      </c>
      <c r="I32">
        <f t="shared" si="4"/>
        <v>-0.87170631870932169</v>
      </c>
    </row>
    <row r="33" spans="1:9" x14ac:dyDescent="0.3">
      <c r="A33">
        <v>85</v>
      </c>
      <c r="B33">
        <v>2014</v>
      </c>
      <c r="C33" s="19">
        <v>41900</v>
      </c>
      <c r="D33">
        <v>543.19000000000005</v>
      </c>
      <c r="E33" s="18">
        <f t="shared" si="0"/>
        <v>261</v>
      </c>
      <c r="F33">
        <f t="shared" si="1"/>
        <v>365</v>
      </c>
      <c r="G33">
        <f t="shared" si="2"/>
        <v>4.4929078497914299</v>
      </c>
      <c r="H33">
        <f t="shared" si="3"/>
        <v>-0.21772323039653224</v>
      </c>
      <c r="I33">
        <f t="shared" si="4"/>
        <v>-0.97601055063236819</v>
      </c>
    </row>
    <row r="34" spans="1:9" x14ac:dyDescent="0.3">
      <c r="E34" s="18"/>
    </row>
    <row r="35" spans="1:9" x14ac:dyDescent="0.3">
      <c r="E35" s="18"/>
    </row>
    <row r="36" spans="1:9" x14ac:dyDescent="0.3">
      <c r="E36" s="18"/>
    </row>
    <row r="37" spans="1:9" x14ac:dyDescent="0.3">
      <c r="E37" s="18"/>
    </row>
    <row r="38" spans="1:9" x14ac:dyDescent="0.3">
      <c r="E38" s="18"/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1974</v>
      </c>
      <c r="B2" s="2">
        <v>49.26</v>
      </c>
    </row>
    <row r="3" spans="1:2" x14ac:dyDescent="0.3">
      <c r="A3" s="18">
        <v>1975</v>
      </c>
      <c r="B3" s="2">
        <v>78.14</v>
      </c>
    </row>
    <row r="4" spans="1:2" x14ac:dyDescent="0.3">
      <c r="A4" s="18">
        <v>1976</v>
      </c>
      <c r="B4" s="2">
        <v>99.64</v>
      </c>
    </row>
    <row r="5" spans="1:2" x14ac:dyDescent="0.3">
      <c r="A5" s="18">
        <v>1977</v>
      </c>
      <c r="B5" s="2">
        <v>89.29</v>
      </c>
    </row>
    <row r="6" spans="1:2" x14ac:dyDescent="0.3">
      <c r="A6" s="18">
        <v>1978</v>
      </c>
      <c r="B6" s="2">
        <v>44.4</v>
      </c>
    </row>
    <row r="7" spans="1:2" x14ac:dyDescent="0.3">
      <c r="A7" s="18">
        <v>1979</v>
      </c>
      <c r="B7" s="2">
        <v>57.14</v>
      </c>
    </row>
    <row r="8" spans="1:2" x14ac:dyDescent="0.3">
      <c r="A8" s="18">
        <v>1980</v>
      </c>
      <c r="B8" s="2">
        <v>83.71</v>
      </c>
    </row>
    <row r="9" spans="1:2" x14ac:dyDescent="0.3">
      <c r="A9" s="18">
        <v>1981</v>
      </c>
      <c r="B9" s="2">
        <v>67.91</v>
      </c>
    </row>
    <row r="10" spans="1:2" x14ac:dyDescent="0.3">
      <c r="A10" s="18">
        <v>1982</v>
      </c>
      <c r="B10" s="2">
        <v>87.36</v>
      </c>
    </row>
    <row r="11" spans="1:2" x14ac:dyDescent="0.3">
      <c r="A11" s="18">
        <v>1983</v>
      </c>
      <c r="B11" s="2">
        <v>153.34</v>
      </c>
    </row>
    <row r="12" spans="1:2" x14ac:dyDescent="0.3">
      <c r="A12" s="18">
        <v>1984</v>
      </c>
      <c r="B12" s="2">
        <v>134.81</v>
      </c>
    </row>
    <row r="13" spans="1:2" x14ac:dyDescent="0.3">
      <c r="A13" s="18">
        <v>1986</v>
      </c>
      <c r="B13" s="2">
        <v>94.63</v>
      </c>
    </row>
    <row r="14" spans="1:2" x14ac:dyDescent="0.3">
      <c r="A14" s="18">
        <v>1988</v>
      </c>
      <c r="B14" s="2">
        <v>91.7</v>
      </c>
    </row>
    <row r="15" spans="1:2" x14ac:dyDescent="0.3">
      <c r="A15" s="18">
        <v>1989</v>
      </c>
      <c r="B15" s="2">
        <v>83.34</v>
      </c>
    </row>
    <row r="16" spans="1:2" x14ac:dyDescent="0.3">
      <c r="A16" s="18">
        <v>1992</v>
      </c>
      <c r="B16" s="2">
        <v>120.11</v>
      </c>
    </row>
    <row r="17" spans="1:2" x14ac:dyDescent="0.3">
      <c r="A17" s="18">
        <v>1996</v>
      </c>
      <c r="B17" s="2">
        <v>110.57</v>
      </c>
    </row>
    <row r="18" spans="1:2" x14ac:dyDescent="0.3">
      <c r="A18" s="18">
        <v>1998</v>
      </c>
      <c r="B18" s="2">
        <v>117.6</v>
      </c>
    </row>
    <row r="19" spans="1:2" x14ac:dyDescent="0.3">
      <c r="A19" s="18">
        <v>1999</v>
      </c>
      <c r="B19" s="2">
        <v>73.41</v>
      </c>
    </row>
    <row r="20" spans="1:2" x14ac:dyDescent="0.3">
      <c r="A20" s="18">
        <v>2000</v>
      </c>
      <c r="B20" s="2">
        <v>101.74</v>
      </c>
    </row>
    <row r="21" spans="1:2" x14ac:dyDescent="0.3">
      <c r="A21" s="18">
        <v>2001</v>
      </c>
      <c r="B21" s="2">
        <v>132.47999999999999</v>
      </c>
    </row>
    <row r="22" spans="1:2" x14ac:dyDescent="0.3">
      <c r="A22" s="18">
        <v>2002</v>
      </c>
      <c r="B22" s="2">
        <v>150.36000000000001</v>
      </c>
    </row>
    <row r="23" spans="1:2" x14ac:dyDescent="0.3">
      <c r="A23" s="18">
        <v>2003</v>
      </c>
      <c r="B23" s="2">
        <v>85.57</v>
      </c>
    </row>
    <row r="24" spans="1:2" x14ac:dyDescent="0.3">
      <c r="A24" s="18">
        <v>2004</v>
      </c>
      <c r="B24" s="2">
        <v>54.19</v>
      </c>
    </row>
    <row r="25" spans="1:2" x14ac:dyDescent="0.3">
      <c r="A25" s="18">
        <v>2005</v>
      </c>
      <c r="B25" s="2">
        <v>95.76</v>
      </c>
    </row>
    <row r="26" spans="1:2" x14ac:dyDescent="0.3">
      <c r="A26" s="18">
        <v>2006</v>
      </c>
      <c r="B26" s="2">
        <v>41.59</v>
      </c>
    </row>
    <row r="27" spans="1:2" x14ac:dyDescent="0.3">
      <c r="A27" s="18">
        <v>2008</v>
      </c>
      <c r="B27" s="2">
        <v>91.68</v>
      </c>
    </row>
    <row r="28" spans="1:2" x14ac:dyDescent="0.3">
      <c r="A28" s="18">
        <v>2009</v>
      </c>
      <c r="B28" s="2">
        <v>119.44</v>
      </c>
    </row>
    <row r="29" spans="1:2" x14ac:dyDescent="0.3">
      <c r="A29" s="18">
        <v>2010</v>
      </c>
      <c r="B29" s="2">
        <v>96.82</v>
      </c>
    </row>
    <row r="30" spans="1:2" x14ac:dyDescent="0.3">
      <c r="A30" s="18">
        <v>2011</v>
      </c>
      <c r="B30" s="2">
        <v>113.65</v>
      </c>
    </row>
    <row r="31" spans="1:2" x14ac:dyDescent="0.3">
      <c r="A31" s="18">
        <v>2012</v>
      </c>
      <c r="B31" s="2">
        <v>58.9</v>
      </c>
    </row>
    <row r="32" spans="1:2" x14ac:dyDescent="0.3">
      <c r="A32" s="18">
        <v>2013</v>
      </c>
      <c r="B32" s="2">
        <v>92.57</v>
      </c>
    </row>
    <row r="33" spans="1:2" x14ac:dyDescent="0.3">
      <c r="A33" s="18">
        <v>2014</v>
      </c>
      <c r="B33" s="2">
        <v>102.06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topLeftCell="A22"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32</v>
      </c>
      <c r="D13" s="7">
        <v>0</v>
      </c>
      <c r="E13" s="7">
        <v>32</v>
      </c>
      <c r="F13" s="8">
        <v>41.59</v>
      </c>
      <c r="G13" s="8">
        <v>153.34</v>
      </c>
      <c r="H13" s="8">
        <v>92.911562500000002</v>
      </c>
      <c r="I13" s="8">
        <v>28.753981503759587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0.16129032258064516</v>
      </c>
    </row>
    <row r="19" spans="2:10" x14ac:dyDescent="0.3">
      <c r="B19" s="3" t="s">
        <v>20</v>
      </c>
      <c r="C19" s="12">
        <v>80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0.2022710307056633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0.60214285714285709</v>
      </c>
    </row>
    <row r="34" spans="2:5" x14ac:dyDescent="0.3">
      <c r="B34" s="14" t="s">
        <v>31</v>
      </c>
      <c r="D34" s="16">
        <v>0.42120614035087783</v>
      </c>
      <c r="E34" s="17">
        <v>0.8056818181818185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972729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2016-10-15T03:42:34Z</dcterms:created>
  <dcterms:modified xsi:type="dcterms:W3CDTF">2018-05-31T21:29:21Z</dcterms:modified>
</cp:coreProperties>
</file>