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32CB7EFC-47E9-4A34-B561-7402B83F3867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" sheetId="2" r:id="rId3"/>
  </sheets>
  <externalReferences>
    <externalReference r:id="rId4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</calcChain>
</file>

<file path=xl/sharedStrings.xml><?xml version="1.0" encoding="utf-8"?>
<sst xmlns="http://schemas.openxmlformats.org/spreadsheetml/2006/main" count="44" uniqueCount="42">
  <si>
    <t xml:space="preserve"> Cod</t>
  </si>
  <si>
    <t xml:space="preserve"> Year</t>
  </si>
  <si>
    <t xml:space="preserve"> Maximum streamflow</t>
  </si>
  <si>
    <t>Time series: Workbook = 88850000.xlsx / Sheet = Plan1 / Range = Plan1!$E$1:$E$49 / 48 rows and 1 column</t>
  </si>
  <si>
    <t>Date data: Workbook = 88850000.xlsx / Sheet = Plan1 / Range = Plan1!$B$1:$B$49 / 48 rows and 1 column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</si>
  <si>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</si>
  <si>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</si>
  <si>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</si>
  <si>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</si>
  <si>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</si>
  <si>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</si>
  <si>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</si>
  <si>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</si>
  <si>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</si>
  <si>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</si>
  <si>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</si>
  <si>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</si>
  <si>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</si>
  <si>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</si>
  <si>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</si>
  <si>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</si>
  <si>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</si>
  <si>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</si>
  <si>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</si>
  <si>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</si>
  <si>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</si>
  <si>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</si>
  <si>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</si>
  <si>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As the computed p-value is greater than the significance level alpha=0.05, one cannot reject the null hypothesis H0.</t>
  </si>
  <si>
    <t>The risk to reject the null hypothesis H0 while it is true is 68.26%.</t>
  </si>
  <si>
    <t>The continuity correction has been applied.</t>
  </si>
  <si>
    <t>Ties have been detected in the data and the appropriate corrections have been applied.</t>
  </si>
  <si>
    <t>Sen's slope:</t>
  </si>
  <si>
    <t>Confidence interval:</t>
  </si>
  <si>
    <t xml:space="preserve"> </t>
  </si>
  <si>
    <r>
      <t>XLSTAT 2016.06.36438  - Mann-Kendall trend tests - Start time: 2016-10-15 at 9:22:57 PM / End time: 2016-10-15 at 9:22:57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</si>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</sst>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tests_HID'!$A$2:$A$49</c:f>
              <c:numCache>
                <c:formatCode>General</c:formatCode>
                <c:ptCount val="48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2007</c:v>
                </c:pt>
                <c:pt idx="42">
                  <c:v>2009</c:v>
                </c:pt>
                <c:pt idx="43">
                  <c:v>2010</c:v>
                </c:pt>
                <c:pt idx="44">
                  <c:v>2011</c:v>
                </c:pt>
                <c:pt idx="45">
                  <c:v>2012</c:v>
                </c:pt>
                <c:pt idx="46">
                  <c:v>2013</c:v>
                </c:pt>
                <c:pt idx="47">
                  <c:v>2014</c:v>
                </c:pt>
              </c:numCache>
            </c:numRef>
          </c:xVal>
          <c:yVal>
            <c:numRef>
              <c:f>'Mann-Kendall trend tests_HID'!$B$2:$B$49</c:f>
              <c:numCache>
                <c:formatCode>0</c:formatCode>
                <c:ptCount val="48"/>
                <c:pt idx="0">
                  <c:v>9.65</c:v>
                </c:pt>
                <c:pt idx="1">
                  <c:v>14.03</c:v>
                </c:pt>
                <c:pt idx="2">
                  <c:v>8.09</c:v>
                </c:pt>
                <c:pt idx="3">
                  <c:v>4</c:v>
                </c:pt>
                <c:pt idx="4">
                  <c:v>5.09</c:v>
                </c:pt>
                <c:pt idx="5">
                  <c:v>4.51</c:v>
                </c:pt>
                <c:pt idx="6">
                  <c:v>5.26</c:v>
                </c:pt>
                <c:pt idx="7">
                  <c:v>11.85</c:v>
                </c:pt>
                <c:pt idx="8">
                  <c:v>11.21</c:v>
                </c:pt>
                <c:pt idx="9">
                  <c:v>9.81</c:v>
                </c:pt>
                <c:pt idx="10">
                  <c:v>8.15</c:v>
                </c:pt>
                <c:pt idx="11">
                  <c:v>9.76</c:v>
                </c:pt>
                <c:pt idx="12">
                  <c:v>14.19</c:v>
                </c:pt>
                <c:pt idx="13">
                  <c:v>5.59</c:v>
                </c:pt>
                <c:pt idx="14">
                  <c:v>7.05</c:v>
                </c:pt>
                <c:pt idx="15">
                  <c:v>10.74</c:v>
                </c:pt>
                <c:pt idx="16">
                  <c:v>7.79</c:v>
                </c:pt>
                <c:pt idx="17">
                  <c:v>11.83</c:v>
                </c:pt>
                <c:pt idx="18">
                  <c:v>15.29</c:v>
                </c:pt>
                <c:pt idx="19">
                  <c:v>15.33</c:v>
                </c:pt>
                <c:pt idx="20">
                  <c:v>10.91</c:v>
                </c:pt>
                <c:pt idx="21">
                  <c:v>15.64</c:v>
                </c:pt>
                <c:pt idx="22">
                  <c:v>18.149999999999999</c:v>
                </c:pt>
                <c:pt idx="23">
                  <c:v>6.4</c:v>
                </c:pt>
                <c:pt idx="24">
                  <c:v>3.24</c:v>
                </c:pt>
                <c:pt idx="25">
                  <c:v>14.39</c:v>
                </c:pt>
                <c:pt idx="26">
                  <c:v>14.55</c:v>
                </c:pt>
                <c:pt idx="27">
                  <c:v>20.94</c:v>
                </c:pt>
                <c:pt idx="28">
                  <c:v>15.27</c:v>
                </c:pt>
                <c:pt idx="29">
                  <c:v>9.24</c:v>
                </c:pt>
                <c:pt idx="30">
                  <c:v>13.81</c:v>
                </c:pt>
                <c:pt idx="31">
                  <c:v>8.18</c:v>
                </c:pt>
                <c:pt idx="32">
                  <c:v>14.29</c:v>
                </c:pt>
                <c:pt idx="33">
                  <c:v>18.559999999999999</c:v>
                </c:pt>
                <c:pt idx="34">
                  <c:v>7.11</c:v>
                </c:pt>
                <c:pt idx="35">
                  <c:v>11.33</c:v>
                </c:pt>
                <c:pt idx="36">
                  <c:v>16.05</c:v>
                </c:pt>
                <c:pt idx="37">
                  <c:v>14.67</c:v>
                </c:pt>
                <c:pt idx="38">
                  <c:v>7.05</c:v>
                </c:pt>
                <c:pt idx="39">
                  <c:v>6.32</c:v>
                </c:pt>
                <c:pt idx="40">
                  <c:v>3.77</c:v>
                </c:pt>
                <c:pt idx="41">
                  <c:v>7.38</c:v>
                </c:pt>
                <c:pt idx="42">
                  <c:v>8.2899999999999991</c:v>
                </c:pt>
                <c:pt idx="43">
                  <c:v>3.61</c:v>
                </c:pt>
                <c:pt idx="44">
                  <c:v>3.48</c:v>
                </c:pt>
                <c:pt idx="45">
                  <c:v>2.42</c:v>
                </c:pt>
                <c:pt idx="46">
                  <c:v>4.1399999999999997</c:v>
                </c:pt>
                <c:pt idx="47">
                  <c:v>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9-4AB5-89A7-1AAA7730B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61120"/>
        <c:axId val="132244608"/>
      </c:scatterChart>
      <c:valAx>
        <c:axId val="243461120"/>
        <c:scaling>
          <c:orientation val="minMax"/>
          <c:max val="202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2244608"/>
        <c:crosses val="autoZero"/>
        <c:crossBetween val="midCat"/>
      </c:valAx>
      <c:valAx>
        <c:axId val="132244608"/>
        <c:scaling>
          <c:orientation val="minMax"/>
          <c:max val="2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4346112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59061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RefEditT,RefEdit0,Plan1!$E$1:$E$49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RefEditDate,RefEdit0,Plan1!$B$1:$B$49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</xdr:colOff>
          <xdr:row>5</xdr:row>
          <xdr:rowOff>0</xdr:rowOff>
        </xdr:from>
        <xdr:to>
          <xdr:col>2</xdr:col>
          <xdr:colOff>556260</xdr:colOff>
          <xdr:row>6</xdr:row>
          <xdr:rowOff>0</xdr:rowOff>
        </xdr:to>
        <xdr:sp macro="" textlink="">
          <xdr:nvSpPr>
            <xdr:cNvPr id="1025" name="BT25906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40</xdr:row>
      <xdr:rowOff>0</xdr:rowOff>
    </xdr:from>
    <xdr:to>
      <xdr:col>7</xdr:col>
      <xdr:colOff>0</xdr:colOff>
      <xdr:row>57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31" zoomScale="55" zoomScaleNormal="55" workbookViewId="0">
      <selection activeCell="G51" sqref="G51:N66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3.33203125" bestFit="1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>
        <v>122</v>
      </c>
      <c r="B2">
        <v>1965</v>
      </c>
      <c r="C2" s="19">
        <v>23975</v>
      </c>
      <c r="D2">
        <v>254.8</v>
      </c>
      <c r="E2" s="18">
        <f>C2-DATE(YEAR(C2),1,0)</f>
        <v>233</v>
      </c>
      <c r="F2">
        <f>DATE(YEAR(C2)+1,1,1)-DATE(YEAR(C2),1,1)</f>
        <v>365</v>
      </c>
      <c r="G2">
        <f>E2*(2*PI()/F2)</f>
        <v>4.0109100728023108</v>
      </c>
      <c r="H2">
        <f>COS(G2)</f>
        <v>-0.64534811322955066</v>
      </c>
      <c r="I2">
        <f>SIN(G2)</f>
        <v>-0.76388861279054232</v>
      </c>
    </row>
    <row r="3" spans="1:9" x14ac:dyDescent="0.3">
      <c r="A3">
        <v>134</v>
      </c>
      <c r="B3">
        <v>1966</v>
      </c>
      <c r="C3" s="19">
        <v>24310</v>
      </c>
      <c r="D3">
        <v>389.1</v>
      </c>
      <c r="E3" s="18">
        <f t="shared" ref="E3:E47" si="0">C3-DATE(YEAR(C3),1,0)</f>
        <v>203</v>
      </c>
      <c r="F3">
        <f t="shared" ref="F3:F47" si="1">DATE(YEAR(C3)+1,1,1)-DATE(YEAR(C3),1,1)</f>
        <v>365</v>
      </c>
      <c r="G3">
        <f t="shared" ref="G3:G47" si="2">E3*(2*PI()/F3)</f>
        <v>3.494483883171112</v>
      </c>
      <c r="H3">
        <f t="shared" ref="H3:H47" si="3">COS(G3)</f>
        <v>-0.93837739174086432</v>
      </c>
      <c r="I3">
        <f t="shared" ref="I3:I47" si="4">SIN(G3)</f>
        <v>-0.34561231267073284</v>
      </c>
    </row>
    <row r="4" spans="1:9" x14ac:dyDescent="0.3">
      <c r="A4">
        <v>146</v>
      </c>
      <c r="B4">
        <v>1967</v>
      </c>
      <c r="C4" s="19">
        <v>24763</v>
      </c>
      <c r="D4">
        <v>156.4</v>
      </c>
      <c r="E4" s="18">
        <f t="shared" si="0"/>
        <v>291</v>
      </c>
      <c r="F4">
        <f t="shared" si="1"/>
        <v>365</v>
      </c>
      <c r="G4">
        <f t="shared" si="2"/>
        <v>5.0093340394226287</v>
      </c>
      <c r="H4">
        <f t="shared" si="3"/>
        <v>0.29260033563334792</v>
      </c>
      <c r="I4">
        <f t="shared" si="4"/>
        <v>-0.95623482659190584</v>
      </c>
    </row>
    <row r="5" spans="1:9" x14ac:dyDescent="0.3">
      <c r="A5">
        <v>158</v>
      </c>
      <c r="B5">
        <v>1968</v>
      </c>
      <c r="C5" s="19">
        <v>25109</v>
      </c>
      <c r="D5">
        <v>100.5</v>
      </c>
      <c r="E5" s="18">
        <f t="shared" si="0"/>
        <v>272</v>
      </c>
      <c r="F5">
        <f t="shared" si="1"/>
        <v>366</v>
      </c>
      <c r="G5">
        <f t="shared" si="2"/>
        <v>4.6694710479585995</v>
      </c>
      <c r="H5">
        <f t="shared" si="3"/>
        <v>-4.2904758199554721E-2</v>
      </c>
      <c r="I5">
        <f t="shared" si="4"/>
        <v>-0.99907916689511533</v>
      </c>
    </row>
    <row r="6" spans="1:9" x14ac:dyDescent="0.3">
      <c r="A6">
        <v>170</v>
      </c>
      <c r="B6">
        <v>1969</v>
      </c>
      <c r="C6" s="19">
        <v>25393</v>
      </c>
      <c r="D6">
        <v>137</v>
      </c>
      <c r="E6" s="18">
        <f t="shared" si="0"/>
        <v>190</v>
      </c>
      <c r="F6">
        <f t="shared" si="1"/>
        <v>365</v>
      </c>
      <c r="G6">
        <f t="shared" si="2"/>
        <v>3.2706992009975928</v>
      </c>
      <c r="H6">
        <f t="shared" si="3"/>
        <v>-0.99167731989928998</v>
      </c>
      <c r="I6">
        <f t="shared" si="4"/>
        <v>-0.12874817745258066</v>
      </c>
    </row>
    <row r="7" spans="1:9" x14ac:dyDescent="0.3">
      <c r="A7">
        <v>182</v>
      </c>
      <c r="B7">
        <v>1970</v>
      </c>
      <c r="C7" s="19">
        <v>25785</v>
      </c>
      <c r="D7">
        <v>158.5</v>
      </c>
      <c r="E7" s="18">
        <f t="shared" si="0"/>
        <v>217</v>
      </c>
      <c r="F7">
        <f t="shared" si="1"/>
        <v>365</v>
      </c>
      <c r="G7">
        <f t="shared" si="2"/>
        <v>3.7354827716656716</v>
      </c>
      <c r="H7">
        <f t="shared" si="3"/>
        <v>-0.82877008717450396</v>
      </c>
      <c r="I7">
        <f t="shared" si="4"/>
        <v>-0.55958926241017626</v>
      </c>
    </row>
    <row r="8" spans="1:9" x14ac:dyDescent="0.3">
      <c r="A8">
        <v>194</v>
      </c>
      <c r="B8">
        <v>1971</v>
      </c>
      <c r="C8" s="19">
        <v>26111</v>
      </c>
      <c r="D8">
        <v>179.2</v>
      </c>
      <c r="E8" s="18">
        <f t="shared" si="0"/>
        <v>178</v>
      </c>
      <c r="F8">
        <f t="shared" si="1"/>
        <v>365</v>
      </c>
      <c r="G8">
        <f t="shared" si="2"/>
        <v>3.064128725145113</v>
      </c>
      <c r="H8">
        <f t="shared" si="3"/>
        <v>-0.99700116992501508</v>
      </c>
      <c r="I8">
        <f t="shared" si="4"/>
        <v>7.7386479233463451E-2</v>
      </c>
    </row>
    <row r="9" spans="1:9" x14ac:dyDescent="0.3">
      <c r="A9">
        <v>206</v>
      </c>
      <c r="B9">
        <v>1972</v>
      </c>
      <c r="C9" s="19">
        <v>26613</v>
      </c>
      <c r="D9">
        <v>300</v>
      </c>
      <c r="E9" s="18">
        <f t="shared" si="0"/>
        <v>315</v>
      </c>
      <c r="F9">
        <f t="shared" si="1"/>
        <v>366</v>
      </c>
      <c r="G9">
        <f t="shared" si="2"/>
        <v>5.4076594856873488</v>
      </c>
      <c r="H9">
        <f t="shared" si="3"/>
        <v>0.640593178698175</v>
      </c>
      <c r="I9">
        <f t="shared" si="4"/>
        <v>-0.76788044603660022</v>
      </c>
    </row>
    <row r="10" spans="1:9" x14ac:dyDescent="0.3">
      <c r="A10">
        <v>218</v>
      </c>
      <c r="B10">
        <v>1973</v>
      </c>
      <c r="C10" s="19">
        <v>26711</v>
      </c>
      <c r="D10">
        <v>486</v>
      </c>
      <c r="E10" s="18">
        <f t="shared" si="0"/>
        <v>47</v>
      </c>
      <c r="F10">
        <f t="shared" si="1"/>
        <v>365</v>
      </c>
      <c r="G10">
        <f t="shared" si="2"/>
        <v>0.80906769708887816</v>
      </c>
      <c r="H10">
        <f t="shared" si="3"/>
        <v>0.69017338824297203</v>
      </c>
      <c r="I10">
        <f t="shared" si="4"/>
        <v>0.72364403829591228</v>
      </c>
    </row>
    <row r="11" spans="1:9" x14ac:dyDescent="0.3">
      <c r="A11">
        <v>230</v>
      </c>
      <c r="B11">
        <v>1974</v>
      </c>
      <c r="C11" s="19">
        <v>27228</v>
      </c>
      <c r="D11">
        <v>283</v>
      </c>
      <c r="E11" s="18">
        <f t="shared" si="0"/>
        <v>199</v>
      </c>
      <c r="F11">
        <f t="shared" si="1"/>
        <v>365</v>
      </c>
      <c r="G11">
        <f t="shared" si="2"/>
        <v>3.4256270578869521</v>
      </c>
      <c r="H11">
        <f t="shared" si="3"/>
        <v>-0.95993268965974465</v>
      </c>
      <c r="I11">
        <f t="shared" si="4"/>
        <v>-0.28023067519921563</v>
      </c>
    </row>
    <row r="12" spans="1:9" x14ac:dyDescent="0.3">
      <c r="A12">
        <v>242</v>
      </c>
      <c r="B12">
        <v>1975</v>
      </c>
      <c r="C12" s="19">
        <v>27714</v>
      </c>
      <c r="D12">
        <v>317.5</v>
      </c>
      <c r="E12" s="18">
        <f t="shared" si="0"/>
        <v>320</v>
      </c>
      <c r="F12">
        <f t="shared" si="1"/>
        <v>365</v>
      </c>
      <c r="G12">
        <f t="shared" si="2"/>
        <v>5.5085460227327872</v>
      </c>
      <c r="H12">
        <f t="shared" si="3"/>
        <v>0.71467338604296027</v>
      </c>
      <c r="I12">
        <f t="shared" si="4"/>
        <v>-0.69945832705164779</v>
      </c>
    </row>
    <row r="13" spans="1:9" x14ac:dyDescent="0.3">
      <c r="A13">
        <v>254</v>
      </c>
      <c r="B13">
        <v>1976</v>
      </c>
      <c r="C13" s="19">
        <v>27976</v>
      </c>
      <c r="D13">
        <v>248.2</v>
      </c>
      <c r="E13" s="18">
        <f t="shared" si="0"/>
        <v>217</v>
      </c>
      <c r="F13">
        <f t="shared" si="1"/>
        <v>366</v>
      </c>
      <c r="G13">
        <f t="shared" si="2"/>
        <v>3.7252765345846179</v>
      </c>
      <c r="H13">
        <f t="shared" si="3"/>
        <v>-0.8344381237138474</v>
      </c>
      <c r="I13">
        <f t="shared" si="4"/>
        <v>-0.55110164007459994</v>
      </c>
    </row>
    <row r="14" spans="1:9" x14ac:dyDescent="0.3">
      <c r="A14">
        <v>266</v>
      </c>
      <c r="B14">
        <v>1977</v>
      </c>
      <c r="C14" s="19">
        <v>28333</v>
      </c>
      <c r="D14">
        <v>405</v>
      </c>
      <c r="E14" s="18">
        <f t="shared" si="0"/>
        <v>208</v>
      </c>
      <c r="F14">
        <f t="shared" si="1"/>
        <v>365</v>
      </c>
      <c r="G14">
        <f t="shared" si="2"/>
        <v>3.5805549147763118</v>
      </c>
      <c r="H14">
        <f t="shared" si="3"/>
        <v>-0.90519318989139763</v>
      </c>
      <c r="I14">
        <f t="shared" si="4"/>
        <v>-0.4250003399695535</v>
      </c>
    </row>
    <row r="15" spans="1:9" x14ac:dyDescent="0.3">
      <c r="A15">
        <v>278</v>
      </c>
      <c r="B15">
        <v>1978</v>
      </c>
      <c r="C15" s="19">
        <v>28698</v>
      </c>
      <c r="D15">
        <v>253</v>
      </c>
      <c r="E15" s="18">
        <f t="shared" si="0"/>
        <v>208</v>
      </c>
      <c r="F15">
        <f t="shared" si="1"/>
        <v>365</v>
      </c>
      <c r="G15">
        <f t="shared" si="2"/>
        <v>3.5805549147763118</v>
      </c>
      <c r="H15">
        <f t="shared" si="3"/>
        <v>-0.90519318989139763</v>
      </c>
      <c r="I15">
        <f t="shared" si="4"/>
        <v>-0.4250003399695535</v>
      </c>
    </row>
    <row r="16" spans="1:9" x14ac:dyDescent="0.3">
      <c r="A16">
        <v>290</v>
      </c>
      <c r="B16">
        <v>1979</v>
      </c>
      <c r="C16" s="19">
        <v>29126</v>
      </c>
      <c r="D16">
        <v>375.2</v>
      </c>
      <c r="E16" s="18">
        <f t="shared" si="0"/>
        <v>271</v>
      </c>
      <c r="F16">
        <f t="shared" si="1"/>
        <v>365</v>
      </c>
      <c r="G16">
        <f t="shared" si="2"/>
        <v>4.6650499130018295</v>
      </c>
      <c r="H16">
        <f t="shared" si="3"/>
        <v>-4.7321388322432323E-2</v>
      </c>
      <c r="I16">
        <f t="shared" si="4"/>
        <v>-0.99887971558503352</v>
      </c>
    </row>
    <row r="17" spans="1:9" x14ac:dyDescent="0.3">
      <c r="A17">
        <v>302</v>
      </c>
      <c r="B17">
        <v>1980</v>
      </c>
      <c r="C17" s="19">
        <v>29308</v>
      </c>
      <c r="D17">
        <v>471</v>
      </c>
      <c r="E17" s="18">
        <f t="shared" si="0"/>
        <v>88</v>
      </c>
      <c r="F17">
        <f t="shared" si="1"/>
        <v>366</v>
      </c>
      <c r="G17">
        <f t="shared" si="2"/>
        <v>1.5107112213983704</v>
      </c>
      <c r="H17">
        <f t="shared" si="3"/>
        <v>6.0048958514948375E-2</v>
      </c>
      <c r="I17">
        <f t="shared" si="4"/>
        <v>0.99819543305971403</v>
      </c>
    </row>
    <row r="18" spans="1:9" x14ac:dyDescent="0.3">
      <c r="A18">
        <v>314</v>
      </c>
      <c r="B18">
        <v>1981</v>
      </c>
      <c r="C18" s="19">
        <v>29842</v>
      </c>
      <c r="D18">
        <v>193.6</v>
      </c>
      <c r="E18" s="18">
        <f t="shared" si="0"/>
        <v>256</v>
      </c>
      <c r="F18">
        <f t="shared" si="1"/>
        <v>365</v>
      </c>
      <c r="G18">
        <f t="shared" si="2"/>
        <v>4.4068368181862301</v>
      </c>
      <c r="H18">
        <f t="shared" si="3"/>
        <v>-0.30081980763566801</v>
      </c>
      <c r="I18">
        <f t="shared" si="4"/>
        <v>-0.95368099663044548</v>
      </c>
    </row>
    <row r="19" spans="1:9" x14ac:dyDescent="0.3">
      <c r="A19">
        <v>326</v>
      </c>
      <c r="B19">
        <v>1982</v>
      </c>
      <c r="C19" s="19">
        <v>30219</v>
      </c>
      <c r="D19">
        <v>186.8</v>
      </c>
      <c r="E19" s="18">
        <f t="shared" si="0"/>
        <v>268</v>
      </c>
      <c r="F19">
        <f t="shared" si="1"/>
        <v>365</v>
      </c>
      <c r="G19">
        <f t="shared" si="2"/>
        <v>4.6134072940387094</v>
      </c>
      <c r="H19">
        <f t="shared" si="3"/>
        <v>-9.8820138732872112E-2</v>
      </c>
      <c r="I19">
        <f t="shared" si="4"/>
        <v>-0.99510531110069744</v>
      </c>
    </row>
    <row r="20" spans="1:9" x14ac:dyDescent="0.3">
      <c r="A20">
        <v>338</v>
      </c>
      <c r="B20">
        <v>1983</v>
      </c>
      <c r="C20" s="19">
        <v>30362</v>
      </c>
      <c r="D20">
        <v>519</v>
      </c>
      <c r="E20" s="18">
        <f t="shared" si="0"/>
        <v>46</v>
      </c>
      <c r="F20">
        <f t="shared" si="1"/>
        <v>365</v>
      </c>
      <c r="G20">
        <f t="shared" si="2"/>
        <v>0.79185349076783818</v>
      </c>
      <c r="H20">
        <f t="shared" si="3"/>
        <v>0.70252747416915706</v>
      </c>
      <c r="I20">
        <f t="shared" si="4"/>
        <v>0.71165662228177462</v>
      </c>
    </row>
    <row r="21" spans="1:9" x14ac:dyDescent="0.3">
      <c r="A21">
        <v>349</v>
      </c>
      <c r="B21">
        <v>1984</v>
      </c>
      <c r="C21" s="19">
        <v>30952</v>
      </c>
      <c r="D21">
        <v>519</v>
      </c>
      <c r="E21" s="18">
        <f t="shared" si="0"/>
        <v>271</v>
      </c>
      <c r="F21">
        <f t="shared" si="1"/>
        <v>366</v>
      </c>
      <c r="G21">
        <f t="shared" si="2"/>
        <v>4.6523038749881636</v>
      </c>
      <c r="H21">
        <f t="shared" si="3"/>
        <v>-6.0048958514948493E-2</v>
      </c>
      <c r="I21">
        <f t="shared" si="4"/>
        <v>-0.99819543305971403</v>
      </c>
    </row>
    <row r="22" spans="1:9" x14ac:dyDescent="0.3">
      <c r="A22">
        <v>361</v>
      </c>
      <c r="B22">
        <v>1985</v>
      </c>
      <c r="C22" s="19">
        <v>31233</v>
      </c>
      <c r="D22">
        <v>224.8</v>
      </c>
      <c r="E22" s="18">
        <f t="shared" si="0"/>
        <v>186</v>
      </c>
      <c r="F22">
        <f t="shared" si="1"/>
        <v>365</v>
      </c>
      <c r="G22">
        <f t="shared" si="2"/>
        <v>3.2018423757134329</v>
      </c>
      <c r="H22">
        <f t="shared" si="3"/>
        <v>-0.99818553447185865</v>
      </c>
      <c r="I22">
        <f t="shared" si="4"/>
        <v>-6.0213277365792774E-2</v>
      </c>
    </row>
    <row r="23" spans="1:9" x14ac:dyDescent="0.3">
      <c r="A23">
        <v>373</v>
      </c>
      <c r="B23">
        <v>1986</v>
      </c>
      <c r="C23" s="19">
        <v>31515</v>
      </c>
      <c r="D23">
        <v>418</v>
      </c>
      <c r="E23" s="18">
        <f t="shared" si="0"/>
        <v>103</v>
      </c>
      <c r="F23">
        <f t="shared" si="1"/>
        <v>365</v>
      </c>
      <c r="G23">
        <f t="shared" si="2"/>
        <v>1.773063251067116</v>
      </c>
      <c r="H23">
        <f t="shared" si="3"/>
        <v>-0.20089055513063506</v>
      </c>
      <c r="I23">
        <f t="shared" si="4"/>
        <v>0.97961369164549006</v>
      </c>
    </row>
    <row r="24" spans="1:9" x14ac:dyDescent="0.3">
      <c r="A24">
        <v>385</v>
      </c>
      <c r="B24">
        <v>1987</v>
      </c>
      <c r="C24" s="19">
        <v>31918</v>
      </c>
      <c r="D24">
        <v>424</v>
      </c>
      <c r="E24" s="18">
        <f t="shared" si="0"/>
        <v>141</v>
      </c>
      <c r="F24">
        <f t="shared" si="1"/>
        <v>365</v>
      </c>
      <c r="G24">
        <f t="shared" si="2"/>
        <v>2.4272030912666347</v>
      </c>
      <c r="H24">
        <f t="shared" si="3"/>
        <v>-0.75549331407268028</v>
      </c>
      <c r="I24">
        <f t="shared" si="4"/>
        <v>0.65515635720908527</v>
      </c>
    </row>
    <row r="25" spans="1:9" x14ac:dyDescent="0.3">
      <c r="A25">
        <v>397</v>
      </c>
      <c r="B25">
        <v>1988</v>
      </c>
      <c r="C25" s="19">
        <v>32412</v>
      </c>
      <c r="D25">
        <v>245</v>
      </c>
      <c r="E25" s="18">
        <f t="shared" si="0"/>
        <v>270</v>
      </c>
      <c r="F25">
        <f t="shared" si="1"/>
        <v>366</v>
      </c>
      <c r="G25">
        <f t="shared" si="2"/>
        <v>4.6351367020177277</v>
      </c>
      <c r="H25">
        <f t="shared" si="3"/>
        <v>-7.717546212664643E-2</v>
      </c>
      <c r="I25">
        <f t="shared" si="4"/>
        <v>-0.9970175264485267</v>
      </c>
    </row>
    <row r="26" spans="1:9" x14ac:dyDescent="0.3">
      <c r="A26">
        <v>409</v>
      </c>
      <c r="B26">
        <v>1989</v>
      </c>
      <c r="C26" s="19">
        <v>32534</v>
      </c>
      <c r="D26">
        <v>205.4</v>
      </c>
      <c r="E26" s="18">
        <f t="shared" si="0"/>
        <v>26</v>
      </c>
      <c r="F26">
        <f t="shared" si="1"/>
        <v>365</v>
      </c>
      <c r="G26">
        <f t="shared" si="2"/>
        <v>0.44756936434703898</v>
      </c>
      <c r="H26">
        <f t="shared" si="3"/>
        <v>0.90150168413188403</v>
      </c>
      <c r="I26">
        <f t="shared" si="4"/>
        <v>0.43277559255043113</v>
      </c>
    </row>
    <row r="27" spans="1:9" x14ac:dyDescent="0.3">
      <c r="A27">
        <v>421</v>
      </c>
      <c r="B27">
        <v>1990</v>
      </c>
      <c r="C27" s="19">
        <v>32917</v>
      </c>
      <c r="D27">
        <v>284.8</v>
      </c>
      <c r="E27" s="18">
        <f t="shared" si="0"/>
        <v>44</v>
      </c>
      <c r="F27">
        <f t="shared" si="1"/>
        <v>365</v>
      </c>
      <c r="G27">
        <f t="shared" si="2"/>
        <v>0.75742507812575832</v>
      </c>
      <c r="H27">
        <f t="shared" si="3"/>
        <v>0.7266075247685656</v>
      </c>
      <c r="I27">
        <f t="shared" si="4"/>
        <v>0.68705276722366704</v>
      </c>
    </row>
    <row r="28" spans="1:9" x14ac:dyDescent="0.3">
      <c r="A28">
        <v>433</v>
      </c>
      <c r="B28">
        <v>1991</v>
      </c>
      <c r="C28" s="19">
        <v>33527</v>
      </c>
      <c r="D28">
        <v>304</v>
      </c>
      <c r="E28" s="18">
        <f t="shared" si="0"/>
        <v>289</v>
      </c>
      <c r="F28">
        <f t="shared" si="1"/>
        <v>365</v>
      </c>
      <c r="G28">
        <f t="shared" si="2"/>
        <v>4.9749056267805489</v>
      </c>
      <c r="H28">
        <f t="shared" si="3"/>
        <v>0.25951179706979943</v>
      </c>
      <c r="I28">
        <f t="shared" si="4"/>
        <v>-0.965739937654855</v>
      </c>
    </row>
    <row r="29" spans="1:9" x14ac:dyDescent="0.3">
      <c r="A29">
        <v>445</v>
      </c>
      <c r="B29">
        <v>1992</v>
      </c>
      <c r="C29" s="19">
        <v>33707</v>
      </c>
      <c r="D29">
        <v>368</v>
      </c>
      <c r="E29" s="18">
        <f t="shared" si="0"/>
        <v>104</v>
      </c>
      <c r="F29">
        <f t="shared" si="1"/>
        <v>366</v>
      </c>
      <c r="G29">
        <f t="shared" si="2"/>
        <v>1.7853859889253469</v>
      </c>
      <c r="H29">
        <f t="shared" si="3"/>
        <v>-0.21294651993841571</v>
      </c>
      <c r="I29">
        <f t="shared" si="4"/>
        <v>0.97706385648335081</v>
      </c>
    </row>
    <row r="30" spans="1:9" x14ac:dyDescent="0.3">
      <c r="A30">
        <v>457</v>
      </c>
      <c r="B30">
        <v>1993</v>
      </c>
      <c r="C30" s="19">
        <v>34290</v>
      </c>
      <c r="D30">
        <v>312</v>
      </c>
      <c r="E30" s="18">
        <f t="shared" si="0"/>
        <v>321</v>
      </c>
      <c r="F30">
        <f t="shared" si="1"/>
        <v>365</v>
      </c>
      <c r="G30">
        <f t="shared" si="2"/>
        <v>5.5257602290538275</v>
      </c>
      <c r="H30">
        <f t="shared" si="3"/>
        <v>0.72660752476856505</v>
      </c>
      <c r="I30">
        <f t="shared" si="4"/>
        <v>-0.68705276722366748</v>
      </c>
    </row>
    <row r="31" spans="1:9" x14ac:dyDescent="0.3">
      <c r="A31">
        <v>469</v>
      </c>
      <c r="B31">
        <v>1994</v>
      </c>
      <c r="C31" s="19">
        <v>34546</v>
      </c>
      <c r="D31">
        <v>204</v>
      </c>
      <c r="E31" s="18">
        <f t="shared" si="0"/>
        <v>212</v>
      </c>
      <c r="F31">
        <f t="shared" si="1"/>
        <v>365</v>
      </c>
      <c r="G31">
        <f t="shared" si="2"/>
        <v>3.6494117400604718</v>
      </c>
      <c r="H31">
        <f t="shared" si="3"/>
        <v>-0.87380710361108094</v>
      </c>
      <c r="I31">
        <f t="shared" si="4"/>
        <v>-0.48627270710868981</v>
      </c>
    </row>
    <row r="32" spans="1:9" x14ac:dyDescent="0.3">
      <c r="A32">
        <v>481</v>
      </c>
      <c r="B32">
        <v>1995</v>
      </c>
      <c r="C32" s="19">
        <v>34908</v>
      </c>
      <c r="D32">
        <v>312</v>
      </c>
      <c r="E32" s="18">
        <f t="shared" si="0"/>
        <v>209</v>
      </c>
      <c r="F32">
        <f t="shared" si="1"/>
        <v>365</v>
      </c>
      <c r="G32">
        <f t="shared" si="2"/>
        <v>3.5977691210973517</v>
      </c>
      <c r="H32">
        <f t="shared" si="3"/>
        <v>-0.89774339353423405</v>
      </c>
      <c r="I32">
        <f t="shared" si="4"/>
        <v>-0.44051878435049441</v>
      </c>
    </row>
    <row r="33" spans="1:9" x14ac:dyDescent="0.3">
      <c r="A33">
        <v>493</v>
      </c>
      <c r="B33">
        <v>1996</v>
      </c>
      <c r="C33" s="19">
        <v>35120</v>
      </c>
      <c r="D33">
        <v>119</v>
      </c>
      <c r="E33" s="18">
        <f t="shared" si="0"/>
        <v>56</v>
      </c>
      <c r="F33">
        <f t="shared" si="1"/>
        <v>366</v>
      </c>
      <c r="G33">
        <f t="shared" si="2"/>
        <v>0.96136168634441754</v>
      </c>
      <c r="H33">
        <f t="shared" si="3"/>
        <v>0.57240397273781485</v>
      </c>
      <c r="I33">
        <f t="shared" si="4"/>
        <v>0.81997176292477714</v>
      </c>
    </row>
    <row r="34" spans="1:9" x14ac:dyDescent="0.3">
      <c r="A34">
        <v>505</v>
      </c>
      <c r="B34">
        <v>1997</v>
      </c>
      <c r="C34" s="19">
        <v>35627</v>
      </c>
      <c r="D34">
        <v>431.3</v>
      </c>
      <c r="E34" s="18">
        <f t="shared" si="0"/>
        <v>197</v>
      </c>
      <c r="F34">
        <f t="shared" si="1"/>
        <v>365</v>
      </c>
      <c r="G34">
        <f t="shared" si="2"/>
        <v>3.3911986452448724</v>
      </c>
      <c r="H34">
        <f t="shared" si="3"/>
        <v>-0.9690098257244063</v>
      </c>
      <c r="I34">
        <f t="shared" si="4"/>
        <v>-0.24702218048093527</v>
      </c>
    </row>
    <row r="35" spans="1:9" x14ac:dyDescent="0.3">
      <c r="A35">
        <v>517</v>
      </c>
      <c r="B35">
        <v>1998</v>
      </c>
      <c r="C35" s="19">
        <v>36032</v>
      </c>
      <c r="D35">
        <v>436.5</v>
      </c>
      <c r="E35" s="18">
        <f t="shared" si="0"/>
        <v>237</v>
      </c>
      <c r="F35">
        <f t="shared" si="1"/>
        <v>365</v>
      </c>
      <c r="G35">
        <f t="shared" si="2"/>
        <v>4.0797668980864712</v>
      </c>
      <c r="H35">
        <f t="shared" si="3"/>
        <v>-0.59126144486357834</v>
      </c>
      <c r="I35">
        <f t="shared" si="4"/>
        <v>-0.80647994632094466</v>
      </c>
    </row>
    <row r="36" spans="1:9" x14ac:dyDescent="0.3">
      <c r="A36">
        <v>529</v>
      </c>
      <c r="B36">
        <v>1999</v>
      </c>
      <c r="C36" s="19">
        <v>36411</v>
      </c>
      <c r="D36">
        <v>179.9</v>
      </c>
      <c r="E36" s="18">
        <f t="shared" si="0"/>
        <v>251</v>
      </c>
      <c r="F36">
        <f t="shared" si="1"/>
        <v>365</v>
      </c>
      <c r="G36">
        <f t="shared" si="2"/>
        <v>4.3207657865810303</v>
      </c>
      <c r="H36">
        <f t="shared" si="3"/>
        <v>-0.38168922026665941</v>
      </c>
      <c r="I36">
        <f t="shared" si="4"/>
        <v>-0.92429072219309305</v>
      </c>
    </row>
    <row r="37" spans="1:9" x14ac:dyDescent="0.3">
      <c r="A37">
        <v>541</v>
      </c>
      <c r="B37">
        <v>2000</v>
      </c>
      <c r="C37" s="19">
        <v>36648</v>
      </c>
      <c r="D37">
        <v>324.10000000000002</v>
      </c>
      <c r="E37" s="18">
        <f t="shared" si="0"/>
        <v>123</v>
      </c>
      <c r="F37">
        <f t="shared" si="1"/>
        <v>366</v>
      </c>
      <c r="G37">
        <f t="shared" si="2"/>
        <v>2.1115622753636316</v>
      </c>
      <c r="H37">
        <f t="shared" si="3"/>
        <v>-0.51479280150983076</v>
      </c>
      <c r="I37">
        <f t="shared" si="4"/>
        <v>0.8573146280763323</v>
      </c>
    </row>
    <row r="38" spans="1:9" x14ac:dyDescent="0.3">
      <c r="A38">
        <v>553</v>
      </c>
      <c r="B38">
        <v>2001</v>
      </c>
      <c r="C38" s="19">
        <v>37136</v>
      </c>
      <c r="D38">
        <v>486</v>
      </c>
      <c r="E38" s="18">
        <f t="shared" si="0"/>
        <v>245</v>
      </c>
      <c r="F38">
        <f t="shared" si="1"/>
        <v>365</v>
      </c>
      <c r="G38">
        <f t="shared" si="2"/>
        <v>4.2174805486547902</v>
      </c>
      <c r="H38">
        <f t="shared" si="3"/>
        <v>-0.47495107206705095</v>
      </c>
      <c r="I38">
        <f t="shared" si="4"/>
        <v>-0.88001220397353519</v>
      </c>
    </row>
    <row r="39" spans="1:9" x14ac:dyDescent="0.3">
      <c r="A39">
        <v>565</v>
      </c>
      <c r="B39">
        <v>2002</v>
      </c>
      <c r="C39" s="19">
        <v>37370</v>
      </c>
      <c r="D39">
        <v>471</v>
      </c>
      <c r="E39" s="18">
        <f t="shared" si="0"/>
        <v>114</v>
      </c>
      <c r="F39">
        <f t="shared" si="1"/>
        <v>365</v>
      </c>
      <c r="G39">
        <f t="shared" si="2"/>
        <v>1.9624195205985555</v>
      </c>
      <c r="H39">
        <f t="shared" si="3"/>
        <v>-0.3816892202666588</v>
      </c>
      <c r="I39">
        <f t="shared" si="4"/>
        <v>0.92429072219309338</v>
      </c>
    </row>
    <row r="40" spans="1:9" x14ac:dyDescent="0.3">
      <c r="A40">
        <v>577</v>
      </c>
      <c r="B40">
        <v>2003</v>
      </c>
      <c r="C40" s="19">
        <v>37783</v>
      </c>
      <c r="D40">
        <v>158.5</v>
      </c>
      <c r="E40" s="18">
        <f t="shared" si="0"/>
        <v>162</v>
      </c>
      <c r="F40">
        <f t="shared" si="1"/>
        <v>365</v>
      </c>
      <c r="G40">
        <f t="shared" si="2"/>
        <v>2.7887014240084738</v>
      </c>
      <c r="H40">
        <f t="shared" si="3"/>
        <v>-0.9383773917408641</v>
      </c>
      <c r="I40">
        <f t="shared" si="4"/>
        <v>0.3456123126707335</v>
      </c>
    </row>
    <row r="41" spans="1:9" x14ac:dyDescent="0.3">
      <c r="A41">
        <v>589</v>
      </c>
      <c r="B41">
        <v>2004</v>
      </c>
      <c r="C41" s="19">
        <v>38114</v>
      </c>
      <c r="D41">
        <v>474</v>
      </c>
      <c r="E41" s="18">
        <f t="shared" si="0"/>
        <v>128</v>
      </c>
      <c r="F41">
        <f t="shared" si="1"/>
        <v>366</v>
      </c>
      <c r="G41">
        <f t="shared" si="2"/>
        <v>2.1973981402158116</v>
      </c>
      <c r="H41">
        <f t="shared" si="3"/>
        <v>-0.58639553337069561</v>
      </c>
      <c r="I41">
        <f t="shared" si="4"/>
        <v>0.81002486285477526</v>
      </c>
    </row>
    <row r="42" spans="1:9" x14ac:dyDescent="0.3">
      <c r="A42">
        <v>601</v>
      </c>
      <c r="B42">
        <v>2005</v>
      </c>
      <c r="C42" s="19">
        <v>38606</v>
      </c>
      <c r="D42">
        <v>144.19999999999999</v>
      </c>
      <c r="E42" s="18">
        <f t="shared" si="0"/>
        <v>254</v>
      </c>
      <c r="F42">
        <f t="shared" si="1"/>
        <v>365</v>
      </c>
      <c r="G42">
        <f t="shared" si="2"/>
        <v>4.3724084055441503</v>
      </c>
      <c r="H42">
        <f t="shared" si="3"/>
        <v>-0.33346877891818705</v>
      </c>
      <c r="I42">
        <f t="shared" si="4"/>
        <v>-0.94276114339042061</v>
      </c>
    </row>
    <row r="43" spans="1:9" x14ac:dyDescent="0.3">
      <c r="A43">
        <v>7</v>
      </c>
      <c r="B43">
        <v>2007</v>
      </c>
      <c r="C43" s="19">
        <v>39248</v>
      </c>
      <c r="D43">
        <v>297</v>
      </c>
      <c r="E43" s="18">
        <f t="shared" si="0"/>
        <v>166</v>
      </c>
      <c r="F43">
        <f t="shared" si="1"/>
        <v>365</v>
      </c>
      <c r="G43">
        <f t="shared" si="2"/>
        <v>2.8575582492926337</v>
      </c>
      <c r="H43">
        <f t="shared" si="3"/>
        <v>-0.95993268965974454</v>
      </c>
      <c r="I43">
        <f t="shared" si="4"/>
        <v>0.28023067519921629</v>
      </c>
    </row>
    <row r="44" spans="1:9" x14ac:dyDescent="0.3">
      <c r="A44">
        <v>32</v>
      </c>
      <c r="B44">
        <v>2009</v>
      </c>
      <c r="C44" s="19">
        <v>40135</v>
      </c>
      <c r="D44">
        <v>345</v>
      </c>
      <c r="E44" s="18">
        <f t="shared" si="0"/>
        <v>322</v>
      </c>
      <c r="F44">
        <f t="shared" si="1"/>
        <v>365</v>
      </c>
      <c r="G44">
        <f t="shared" si="2"/>
        <v>5.5429744353748678</v>
      </c>
      <c r="H44">
        <f t="shared" si="3"/>
        <v>0.73832635400310631</v>
      </c>
      <c r="I44">
        <f t="shared" si="4"/>
        <v>-0.67444361883294568</v>
      </c>
    </row>
    <row r="45" spans="1:9" x14ac:dyDescent="0.3">
      <c r="A45">
        <v>42</v>
      </c>
      <c r="B45">
        <v>2010</v>
      </c>
      <c r="C45" s="19">
        <v>40378</v>
      </c>
      <c r="D45">
        <v>95.5</v>
      </c>
      <c r="E45" s="18">
        <f t="shared" si="0"/>
        <v>200</v>
      </c>
      <c r="F45">
        <f t="shared" si="1"/>
        <v>365</v>
      </c>
      <c r="G45">
        <f t="shared" si="2"/>
        <v>3.4428412642079924</v>
      </c>
      <c r="H45">
        <f t="shared" si="3"/>
        <v>-0.95496675485525528</v>
      </c>
      <c r="I45">
        <f t="shared" si="4"/>
        <v>-0.29671281927349008</v>
      </c>
    </row>
    <row r="46" spans="1:9" x14ac:dyDescent="0.3">
      <c r="A46">
        <v>54</v>
      </c>
      <c r="B46">
        <v>2011</v>
      </c>
      <c r="C46" s="19">
        <v>40817</v>
      </c>
      <c r="D46">
        <v>98</v>
      </c>
      <c r="E46" s="18">
        <f t="shared" si="0"/>
        <v>274</v>
      </c>
      <c r="F46">
        <f t="shared" si="1"/>
        <v>365</v>
      </c>
      <c r="G46">
        <f t="shared" si="2"/>
        <v>4.7166925319649495</v>
      </c>
      <c r="H46">
        <f t="shared" si="3"/>
        <v>4.3035382962438211E-3</v>
      </c>
      <c r="I46">
        <f t="shared" si="4"/>
        <v>-0.99999073973619013</v>
      </c>
    </row>
    <row r="47" spans="1:9" x14ac:dyDescent="0.3">
      <c r="A47">
        <v>66</v>
      </c>
      <c r="B47">
        <v>2012</v>
      </c>
      <c r="C47" s="19">
        <v>41170</v>
      </c>
      <c r="D47">
        <v>302</v>
      </c>
      <c r="E47" s="18">
        <f t="shared" si="0"/>
        <v>262</v>
      </c>
      <c r="F47">
        <f t="shared" si="1"/>
        <v>366</v>
      </c>
      <c r="G47">
        <f t="shared" si="2"/>
        <v>4.4977993182542395</v>
      </c>
      <c r="H47">
        <f t="shared" si="3"/>
        <v>-0.21294651993841573</v>
      </c>
      <c r="I47">
        <f t="shared" si="4"/>
        <v>-0.97706385648335081</v>
      </c>
    </row>
    <row r="48" spans="1:9" x14ac:dyDescent="0.3">
      <c r="A48">
        <v>78</v>
      </c>
      <c r="B48">
        <v>2013</v>
      </c>
      <c r="C48" s="19">
        <v>41573</v>
      </c>
      <c r="D48">
        <v>325.2</v>
      </c>
      <c r="E48" s="18">
        <f t="shared" ref="E48:E49" si="5">C48-DATE(YEAR(C48),1,0)</f>
        <v>299</v>
      </c>
      <c r="F48">
        <f t="shared" ref="F48:F49" si="6">DATE(YEAR(C48)+1,1,1)-DATE(YEAR(C48),1,1)</f>
        <v>365</v>
      </c>
      <c r="G48">
        <f t="shared" ref="G48:G49" si="7">E48*(2*PI()/F48)</f>
        <v>5.1470476899909485</v>
      </c>
      <c r="H48">
        <f t="shared" ref="H48:H49" si="8">COS(G48)</f>
        <v>0.42110087079608916</v>
      </c>
      <c r="I48">
        <f t="shared" ref="I48:I49" si="9">SIN(G48)</f>
        <v>-0.90701381280263615</v>
      </c>
    </row>
    <row r="49" spans="1:12" x14ac:dyDescent="0.3">
      <c r="A49">
        <v>90</v>
      </c>
      <c r="B49">
        <v>2014</v>
      </c>
      <c r="C49" s="19">
        <v>41928</v>
      </c>
      <c r="D49">
        <v>292</v>
      </c>
      <c r="E49" s="18">
        <f t="shared" si="5"/>
        <v>289</v>
      </c>
      <c r="F49">
        <f t="shared" si="6"/>
        <v>365</v>
      </c>
      <c r="G49">
        <f t="shared" si="7"/>
        <v>4.9749056267805489</v>
      </c>
      <c r="H49">
        <f t="shared" si="8"/>
        <v>0.25951179706979943</v>
      </c>
      <c r="I49">
        <f t="shared" si="9"/>
        <v>-0.965739937654855</v>
      </c>
    </row>
    <row r="51" spans="1:12" ht="15" thickBot="1" x14ac:dyDescent="0.35"/>
    <row r="52" spans="1:12" ht="15" thickBot="1" x14ac:dyDescent="0.35">
      <c r="H52" s="20"/>
      <c r="I52" s="21"/>
      <c r="J52" s="22"/>
      <c r="K52" s="23"/>
      <c r="L52" s="24"/>
    </row>
    <row r="53" spans="1:12" ht="15" thickBot="1" x14ac:dyDescent="0.35">
      <c r="G53" s="22"/>
      <c r="H53" s="25"/>
      <c r="I53" s="26"/>
      <c r="J53" s="25"/>
      <c r="K53" s="27"/>
      <c r="L53" s="27"/>
    </row>
    <row r="58" spans="1:12" x14ac:dyDescent="0.3">
      <c r="J58" s="28"/>
    </row>
    <row r="59" spans="1:12" x14ac:dyDescent="0.3">
      <c r="J59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defaultRowHeight="14.4" x14ac:dyDescent="0.3"/>
  <sheetData>
    <row r="1" spans="1:2" x14ac:dyDescent="0.3">
      <c r="A1" s="18" t="s">
        <v>10</v>
      </c>
      <c r="B1" s="1" t="s">
        <v>17</v>
      </c>
    </row>
    <row r="2" spans="1:2" x14ac:dyDescent="0.3">
      <c r="A2" s="18">
        <v>1965</v>
      </c>
      <c r="B2" s="2">
        <v>9.65</v>
      </c>
    </row>
    <row r="3" spans="1:2" x14ac:dyDescent="0.3">
      <c r="A3" s="18">
        <v>1966</v>
      </c>
      <c r="B3" s="2">
        <v>14.03</v>
      </c>
    </row>
    <row r="4" spans="1:2" x14ac:dyDescent="0.3">
      <c r="A4" s="18">
        <v>1967</v>
      </c>
      <c r="B4" s="2">
        <v>8.09</v>
      </c>
    </row>
    <row r="5" spans="1:2" x14ac:dyDescent="0.3">
      <c r="A5" s="18">
        <v>1968</v>
      </c>
      <c r="B5" s="2">
        <v>4</v>
      </c>
    </row>
    <row r="6" spans="1:2" x14ac:dyDescent="0.3">
      <c r="A6" s="18">
        <v>1969</v>
      </c>
      <c r="B6" s="2">
        <v>5.09</v>
      </c>
    </row>
    <row r="7" spans="1:2" x14ac:dyDescent="0.3">
      <c r="A7" s="18">
        <v>1970</v>
      </c>
      <c r="B7" s="2">
        <v>4.51</v>
      </c>
    </row>
    <row r="8" spans="1:2" x14ac:dyDescent="0.3">
      <c r="A8" s="18">
        <v>1971</v>
      </c>
      <c r="B8" s="2">
        <v>5.26</v>
      </c>
    </row>
    <row r="9" spans="1:2" x14ac:dyDescent="0.3">
      <c r="A9" s="18">
        <v>1972</v>
      </c>
      <c r="B9" s="2">
        <v>11.85</v>
      </c>
    </row>
    <row r="10" spans="1:2" x14ac:dyDescent="0.3">
      <c r="A10" s="18">
        <v>1973</v>
      </c>
      <c r="B10" s="2">
        <v>11.21</v>
      </c>
    </row>
    <row r="11" spans="1:2" x14ac:dyDescent="0.3">
      <c r="A11" s="18">
        <v>1974</v>
      </c>
      <c r="B11" s="2">
        <v>9.81</v>
      </c>
    </row>
    <row r="12" spans="1:2" x14ac:dyDescent="0.3">
      <c r="A12" s="18">
        <v>1975</v>
      </c>
      <c r="B12" s="2">
        <v>8.15</v>
      </c>
    </row>
    <row r="13" spans="1:2" x14ac:dyDescent="0.3">
      <c r="A13" s="18">
        <v>1976</v>
      </c>
      <c r="B13" s="2">
        <v>9.76</v>
      </c>
    </row>
    <row r="14" spans="1:2" x14ac:dyDescent="0.3">
      <c r="A14" s="18">
        <v>1977</v>
      </c>
      <c r="B14" s="2">
        <v>14.19</v>
      </c>
    </row>
    <row r="15" spans="1:2" x14ac:dyDescent="0.3">
      <c r="A15" s="18">
        <v>1978</v>
      </c>
      <c r="B15" s="2">
        <v>5.59</v>
      </c>
    </row>
    <row r="16" spans="1:2" x14ac:dyDescent="0.3">
      <c r="A16" s="18">
        <v>1979</v>
      </c>
      <c r="B16" s="2">
        <v>7.05</v>
      </c>
    </row>
    <row r="17" spans="1:2" x14ac:dyDescent="0.3">
      <c r="A17" s="18">
        <v>1980</v>
      </c>
      <c r="B17" s="2">
        <v>10.74</v>
      </c>
    </row>
    <row r="18" spans="1:2" x14ac:dyDescent="0.3">
      <c r="A18" s="18">
        <v>1981</v>
      </c>
      <c r="B18" s="2">
        <v>7.79</v>
      </c>
    </row>
    <row r="19" spans="1:2" x14ac:dyDescent="0.3">
      <c r="A19" s="18">
        <v>1982</v>
      </c>
      <c r="B19" s="2">
        <v>11.83</v>
      </c>
    </row>
    <row r="20" spans="1:2" x14ac:dyDescent="0.3">
      <c r="A20" s="18">
        <v>1983</v>
      </c>
      <c r="B20" s="2">
        <v>15.29</v>
      </c>
    </row>
    <row r="21" spans="1:2" x14ac:dyDescent="0.3">
      <c r="A21" s="18">
        <v>1984</v>
      </c>
      <c r="B21" s="2">
        <v>15.33</v>
      </c>
    </row>
    <row r="22" spans="1:2" x14ac:dyDescent="0.3">
      <c r="A22" s="18">
        <v>1985</v>
      </c>
      <c r="B22" s="2">
        <v>10.91</v>
      </c>
    </row>
    <row r="23" spans="1:2" x14ac:dyDescent="0.3">
      <c r="A23" s="18">
        <v>1986</v>
      </c>
      <c r="B23" s="2">
        <v>15.64</v>
      </c>
    </row>
    <row r="24" spans="1:2" x14ac:dyDescent="0.3">
      <c r="A24" s="18">
        <v>1987</v>
      </c>
      <c r="B24" s="2">
        <v>18.149999999999999</v>
      </c>
    </row>
    <row r="25" spans="1:2" x14ac:dyDescent="0.3">
      <c r="A25" s="18">
        <v>1988</v>
      </c>
      <c r="B25" s="2">
        <v>6.4</v>
      </c>
    </row>
    <row r="26" spans="1:2" x14ac:dyDescent="0.3">
      <c r="A26" s="18">
        <v>1989</v>
      </c>
      <c r="B26" s="2">
        <v>3.24</v>
      </c>
    </row>
    <row r="27" spans="1:2" x14ac:dyDescent="0.3">
      <c r="A27" s="18">
        <v>1990</v>
      </c>
      <c r="B27" s="2">
        <v>14.39</v>
      </c>
    </row>
    <row r="28" spans="1:2" x14ac:dyDescent="0.3">
      <c r="A28" s="18">
        <v>1991</v>
      </c>
      <c r="B28" s="2">
        <v>14.55</v>
      </c>
    </row>
    <row r="29" spans="1:2" x14ac:dyDescent="0.3">
      <c r="A29" s="18">
        <v>1992</v>
      </c>
      <c r="B29" s="2">
        <v>20.94</v>
      </c>
    </row>
    <row r="30" spans="1:2" x14ac:dyDescent="0.3">
      <c r="A30" s="18">
        <v>1993</v>
      </c>
      <c r="B30" s="2">
        <v>15.27</v>
      </c>
    </row>
    <row r="31" spans="1:2" x14ac:dyDescent="0.3">
      <c r="A31" s="18">
        <v>1994</v>
      </c>
      <c r="B31" s="2">
        <v>9.24</v>
      </c>
    </row>
    <row r="32" spans="1:2" x14ac:dyDescent="0.3">
      <c r="A32" s="18">
        <v>1995</v>
      </c>
      <c r="B32" s="2">
        <v>13.81</v>
      </c>
    </row>
    <row r="33" spans="1:2" x14ac:dyDescent="0.3">
      <c r="A33" s="18">
        <v>1996</v>
      </c>
      <c r="B33" s="2">
        <v>8.18</v>
      </c>
    </row>
    <row r="34" spans="1:2" x14ac:dyDescent="0.3">
      <c r="A34" s="18">
        <v>1997</v>
      </c>
      <c r="B34" s="2">
        <v>14.29</v>
      </c>
    </row>
    <row r="35" spans="1:2" x14ac:dyDescent="0.3">
      <c r="A35" s="18">
        <v>1998</v>
      </c>
      <c r="B35" s="2">
        <v>18.559999999999999</v>
      </c>
    </row>
    <row r="36" spans="1:2" x14ac:dyDescent="0.3">
      <c r="A36" s="18">
        <v>1999</v>
      </c>
      <c r="B36" s="2">
        <v>7.11</v>
      </c>
    </row>
    <row r="37" spans="1:2" x14ac:dyDescent="0.3">
      <c r="A37" s="18">
        <v>2000</v>
      </c>
      <c r="B37" s="2">
        <v>11.33</v>
      </c>
    </row>
    <row r="38" spans="1:2" x14ac:dyDescent="0.3">
      <c r="A38" s="18">
        <v>2001</v>
      </c>
      <c r="B38" s="2">
        <v>16.05</v>
      </c>
    </row>
    <row r="39" spans="1:2" x14ac:dyDescent="0.3">
      <c r="A39" s="18">
        <v>2002</v>
      </c>
      <c r="B39" s="2">
        <v>14.67</v>
      </c>
    </row>
    <row r="40" spans="1:2" x14ac:dyDescent="0.3">
      <c r="A40" s="18">
        <v>2003</v>
      </c>
      <c r="B40" s="2">
        <v>7.05</v>
      </c>
    </row>
    <row r="41" spans="1:2" x14ac:dyDescent="0.3">
      <c r="A41" s="18">
        <v>2004</v>
      </c>
      <c r="B41" s="2">
        <v>6.32</v>
      </c>
    </row>
    <row r="42" spans="1:2" x14ac:dyDescent="0.3">
      <c r="A42" s="18">
        <v>2005</v>
      </c>
      <c r="B42" s="2">
        <v>3.77</v>
      </c>
    </row>
    <row r="43" spans="1:2" x14ac:dyDescent="0.3">
      <c r="A43" s="18">
        <v>2007</v>
      </c>
      <c r="B43" s="2">
        <v>7.38</v>
      </c>
    </row>
    <row r="44" spans="1:2" x14ac:dyDescent="0.3">
      <c r="A44" s="18">
        <v>2009</v>
      </c>
      <c r="B44" s="2">
        <v>8.2899999999999991</v>
      </c>
    </row>
    <row r="45" spans="1:2" x14ac:dyDescent="0.3">
      <c r="A45" s="18">
        <v>2010</v>
      </c>
      <c r="B45" s="2">
        <v>3.61</v>
      </c>
    </row>
    <row r="46" spans="1:2" x14ac:dyDescent="0.3">
      <c r="A46" s="18">
        <v>2011</v>
      </c>
      <c r="B46" s="2">
        <v>3.48</v>
      </c>
    </row>
    <row r="47" spans="1:2" x14ac:dyDescent="0.3">
      <c r="A47" s="18">
        <v>2012</v>
      </c>
      <c r="B47" s="2">
        <v>2.42</v>
      </c>
    </row>
    <row r="48" spans="1:2" x14ac:dyDescent="0.3">
      <c r="A48" s="18">
        <v>2013</v>
      </c>
      <c r="B48" s="2">
        <v>4.1399999999999997</v>
      </c>
    </row>
    <row r="49" spans="1:2" x14ac:dyDescent="0.3">
      <c r="A49" s="18">
        <v>2014</v>
      </c>
      <c r="B49" s="2">
        <v>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800"/>
  </sheetPr>
  <dimension ref="B1:J57"/>
  <sheetViews>
    <sheetView zoomScaleNormal="100" workbookViewId="0"/>
  </sheetViews>
  <sheetFormatPr defaultRowHeight="14.4" x14ac:dyDescent="0.3"/>
  <cols>
    <col min="1" max="1" width="5" customWidth="1"/>
    <col min="2" max="2" width="9.109375" customWidth="1"/>
    <col min="3" max="3" width="9.5546875" bestFit="1" customWidth="1"/>
  </cols>
  <sheetData>
    <row r="1" spans="2:9" x14ac:dyDescent="0.3">
      <c r="B1" t="s">
        <v>35</v>
      </c>
    </row>
    <row r="2" spans="2:9" x14ac:dyDescent="0.3">
      <c r="B2" t="s">
        <v>3</v>
      </c>
    </row>
    <row r="3" spans="2:9" x14ac:dyDescent="0.3">
      <c r="B3" t="s">
        <v>4</v>
      </c>
    </row>
    <row r="4" spans="2:9" x14ac:dyDescent="0.3">
      <c r="B4" t="s">
        <v>5</v>
      </c>
    </row>
    <row r="5" spans="2:9" x14ac:dyDescent="0.3">
      <c r="B5" t="s">
        <v>6</v>
      </c>
    </row>
    <row r="6" spans="2:9" x14ac:dyDescent="0.3">
      <c r="B6" t="s">
        <v>7</v>
      </c>
    </row>
    <row r="10" spans="2:9" x14ac:dyDescent="0.3">
      <c r="B10" t="s">
        <v>8</v>
      </c>
    </row>
    <row r="11" spans="2:9" ht="15" thickBot="1" x14ac:dyDescent="0.35"/>
    <row r="12" spans="2:9" x14ac:dyDescent="0.3">
      <c r="B12" s="4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pans="2:9" ht="15" thickBot="1" x14ac:dyDescent="0.35">
      <c r="B13" s="6" t="s">
        <v>17</v>
      </c>
      <c r="C13" s="7">
        <v>48</v>
      </c>
      <c r="D13" s="7">
        <v>0</v>
      </c>
      <c r="E13" s="7">
        <v>48</v>
      </c>
      <c r="F13" s="8">
        <v>2.42</v>
      </c>
      <c r="G13" s="8">
        <v>20.94</v>
      </c>
      <c r="H13" s="8">
        <v>9.9327083333333341</v>
      </c>
      <c r="I13" s="8">
        <v>4.6682097072183222</v>
      </c>
    </row>
    <row r="16" spans="2:9" x14ac:dyDescent="0.3">
      <c r="B16" t="s">
        <v>18</v>
      </c>
    </row>
    <row r="17" spans="2:10" ht="15" thickBot="1" x14ac:dyDescent="0.35"/>
    <row r="18" spans="2:10" x14ac:dyDescent="0.3">
      <c r="B18" s="9" t="s">
        <v>19</v>
      </c>
      <c r="C18" s="11">
        <v>-4.16851482229832E-2</v>
      </c>
    </row>
    <row r="19" spans="2:10" x14ac:dyDescent="0.3">
      <c r="B19" s="3" t="s">
        <v>20</v>
      </c>
      <c r="C19" s="12">
        <v>-47</v>
      </c>
    </row>
    <row r="20" spans="2:10" x14ac:dyDescent="0.3">
      <c r="B20" s="3" t="s">
        <v>21</v>
      </c>
      <c r="C20" s="12">
        <v>12657.666666666666</v>
      </c>
    </row>
    <row r="21" spans="2:10" x14ac:dyDescent="0.3">
      <c r="B21" s="3" t="s">
        <v>22</v>
      </c>
      <c r="C21" s="12">
        <v>0.68263799682379145</v>
      </c>
    </row>
    <row r="22" spans="2:10" ht="15" thickBot="1" x14ac:dyDescent="0.35">
      <c r="B22" s="10" t="s">
        <v>23</v>
      </c>
      <c r="C22" s="13">
        <v>0.05</v>
      </c>
    </row>
    <row r="23" spans="2:10" x14ac:dyDescent="0.3">
      <c r="B23" s="14" t="s">
        <v>24</v>
      </c>
    </row>
    <row r="25" spans="2:10" x14ac:dyDescent="0.3">
      <c r="B25" s="14" t="s">
        <v>25</v>
      </c>
    </row>
    <row r="26" spans="2:10" x14ac:dyDescent="0.3">
      <c r="B26" s="14" t="s">
        <v>26</v>
      </c>
    </row>
    <row r="27" spans="2:10" x14ac:dyDescent="0.3">
      <c r="B27" s="14" t="s">
        <v>27</v>
      </c>
    </row>
    <row r="28" spans="2:10" ht="15" customHeight="1" x14ac:dyDescent="0.3">
      <c r="B28" s="29" t="s">
        <v>28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29</v>
      </c>
    </row>
    <row r="32" spans="2:10" x14ac:dyDescent="0.3">
      <c r="B32" s="14" t="s">
        <v>30</v>
      </c>
    </row>
    <row r="34" spans="2:5" x14ac:dyDescent="0.3">
      <c r="B34" s="14" t="s">
        <v>31</v>
      </c>
    </row>
    <row r="37" spans="2:5" x14ac:dyDescent="0.3">
      <c r="B37" s="14" t="s">
        <v>32</v>
      </c>
      <c r="D37" s="15">
        <v>-2.570512820512838E-2</v>
      </c>
    </row>
    <row r="38" spans="2:5" x14ac:dyDescent="0.3">
      <c r="B38" s="14" t="s">
        <v>33</v>
      </c>
      <c r="D38" s="16">
        <v>-4.5584152334152458E-2</v>
      </c>
      <c r="E38" s="17">
        <v>4.0112645348837697E-3</v>
      </c>
    </row>
    <row r="57" spans="7:7" x14ac:dyDescent="0.3">
      <c r="G57" t="s">
        <v>34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259061">
              <controlPr defaultSize="0" print="0" autoFill="0" autoPict="0" macro="[1]!RelaunchCall">
                <anchor>
                  <from>
                    <xdr:col>2</xdr:col>
                    <xdr:colOff>45720</xdr:colOff>
                    <xdr:row>5</xdr:row>
                    <xdr:rowOff>0</xdr:rowOff>
                  </from>
                  <to>
                    <xdr:col>2</xdr:col>
                    <xdr:colOff>556260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Mann-Kendall trend tests_HID</vt:lpstr>
      <vt:lpstr>Mann-Kendall trend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2016-10-15T03:46:16Z</dcterms:created>
  <dcterms:modified xsi:type="dcterms:W3CDTF">2018-05-31T21:29:41Z</dcterms:modified>
</cp:coreProperties>
</file>