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B929D6DA-2351-4FDD-B181-BF3AF066C1B7}" xr6:coauthVersionLast="47" xr6:coauthVersionMax="47" xr10:uidLastSave="{00000000-0000-0000-0000-000000000000}"/>
  <bookViews>
    <workbookView xWindow="28950" yWindow="0" windowWidth="13110" windowHeight="15585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J63" i="1"/>
  <c r="J65" i="1" s="1"/>
  <c r="K63" i="1"/>
  <c r="K65" i="1" s="1"/>
  <c r="L63" i="1"/>
  <c r="L65" i="1" s="1"/>
  <c r="F63" i="1"/>
  <c r="H65" i="1"/>
  <c r="I65" i="1"/>
  <c r="G65" i="1"/>
  <c r="H63" i="1"/>
  <c r="G63" i="1"/>
  <c r="I63" i="1"/>
  <c r="I10" i="1"/>
  <c r="F2" i="1"/>
  <c r="M45" i="1"/>
  <c r="K35" i="1" s="1"/>
  <c r="F35" i="1"/>
  <c r="J35" i="1" s="1"/>
  <c r="F44" i="1"/>
  <c r="J44" i="1" s="1"/>
  <c r="F43" i="1"/>
  <c r="J43" i="1" s="1"/>
  <c r="J36" i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D11" i="1"/>
  <c r="H11" i="1" s="1"/>
  <c r="D3" i="1"/>
  <c r="F3" i="1" s="1"/>
  <c r="D4" i="1"/>
  <c r="F4" i="1" s="1"/>
  <c r="D5" i="1"/>
  <c r="F5" i="1" s="1"/>
  <c r="I11" i="1" l="1"/>
</calcChain>
</file>

<file path=xl/sharedStrings.xml><?xml version="1.0" encoding="utf-8"?>
<sst xmlns="http://schemas.openxmlformats.org/spreadsheetml/2006/main" count="82" uniqueCount="48">
  <si>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</si>
  <si>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</si>
  <si>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</si>
  <si>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</si>
  <si>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</si>
  <si>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</si>
  <si>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</si>
  <si>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</si>
  <si>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</si>
  <si>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</si>
  <si>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</si>
  <si>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</si>
  <si>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</si>
  <si>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</si>
  <si>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</si>
  <si>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</si>
  <si>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</si>
  <si>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</si>
  <si>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</si>
  <si>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</si>
  <si>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</si>
  <si>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</si>
  <si>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</si>
  <si>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</si>
  <si>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Power_Cinv_RISK_FREE</t>
  </si>
  <si>
    <t>Energy_Cinv_RISK_FREE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</si>
  <si>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</si>
  <si>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</si>
  <si>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</si>
  <si>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</si>
  <si>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</si>
  <si>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</si>
  <si>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</si>
  <si>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</si>
  <si>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</si>
  <si>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</si>
  <si>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</si>
  <si>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</si>
  <si>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</si>
  <si>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</si>
  <si>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</si>
  <si>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</si>
  <si>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</si>
  <si>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</si>
  <si>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</si>
  <si>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</si>
  <si>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</si>
  <si>
    <t>UE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</si>
</sst>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60187</xdr:colOff>
      <xdr:row>34</xdr:row>
      <xdr:rowOff>58309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Z65"/>
  <sheetViews>
    <sheetView tabSelected="1" topLeftCell="A13" zoomScale="94" zoomScaleNormal="85" workbookViewId="0">
      <selection activeCell="F36" sqref="F36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1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  <col min="11" max="11" width="19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26</v>
      </c>
      <c r="X8" t="s">
        <v>27</v>
      </c>
      <c r="Y8" t="s">
        <v>28</v>
      </c>
      <c r="Z8" t="s">
        <v>29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24</v>
      </c>
      <c r="I9" t="s">
        <v>25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>
        <f>(E10*D10+G10)</f>
        <v>391384.65456049552</v>
      </c>
      <c r="I10">
        <f>(F10*D10)</f>
        <v>1491.1890248754301</v>
      </c>
      <c r="V10" t="s">
        <v>37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>
        <f>(E11*D11+G11)</f>
        <v>52719.444308171165</v>
      </c>
      <c r="I11">
        <f>(F11*D11)</f>
        <v>17524.095952347132</v>
      </c>
      <c r="V11" t="s">
        <v>36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38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46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26</v>
      </c>
      <c r="I17" t="s">
        <v>27</v>
      </c>
      <c r="J17" t="s">
        <v>28</v>
      </c>
      <c r="K17" t="s">
        <v>29</v>
      </c>
      <c r="V17" t="s">
        <v>39</v>
      </c>
      <c r="W17" s="1" t="s">
        <v>40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32</v>
      </c>
      <c r="W18" s="1" t="s">
        <v>41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42</v>
      </c>
      <c r="W19" s="1" t="s">
        <v>43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44</v>
      </c>
      <c r="W20" s="1" t="s">
        <v>45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26</v>
      </c>
      <c r="I23" t="s">
        <v>27</v>
      </c>
      <c r="J23" t="s">
        <v>28</v>
      </c>
      <c r="K23" t="s">
        <v>29</v>
      </c>
    </row>
    <row r="24" spans="1:23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23" x14ac:dyDescent="0.3">
      <c r="A25">
        <v>0.5</v>
      </c>
      <c r="C25" s="3"/>
      <c r="D25" s="3"/>
      <c r="E25" s="3"/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/>
      <c r="D26" s="3"/>
      <c r="E26" s="3"/>
      <c r="F26" s="3"/>
      <c r="G26" s="3"/>
      <c r="H26" s="3"/>
      <c r="I26" s="3"/>
    </row>
    <row r="28" spans="1:23" x14ac:dyDescent="0.3">
      <c r="F28" t="s">
        <v>32</v>
      </c>
      <c r="G28" t="s">
        <v>33</v>
      </c>
    </row>
    <row r="29" spans="1:23" x14ac:dyDescent="0.3">
      <c r="D29" s="1"/>
    </row>
    <row r="30" spans="1:23" x14ac:dyDescent="0.3">
      <c r="A30">
        <v>0.5</v>
      </c>
      <c r="C30" t="s">
        <v>19</v>
      </c>
      <c r="D30">
        <v>13802954.0304728</v>
      </c>
      <c r="E30">
        <v>135.27385557418501</v>
      </c>
      <c r="F30">
        <f>D30/E30</f>
        <v>102037.11553784445</v>
      </c>
      <c r="G30" s="1"/>
      <c r="M30">
        <v>2925018.5583260502</v>
      </c>
    </row>
    <row r="31" spans="1:23" x14ac:dyDescent="0.3">
      <c r="C31" s="1" t="s">
        <v>30</v>
      </c>
      <c r="D31">
        <v>11523739.5444187</v>
      </c>
      <c r="E31">
        <v>51.394308566572903</v>
      </c>
      <c r="F31">
        <f t="shared" ref="F31:F34" si="1">D31/E31</f>
        <v>224222.09512735411</v>
      </c>
      <c r="M31">
        <v>3411905.5284579601</v>
      </c>
    </row>
    <row r="32" spans="1:23" x14ac:dyDescent="0.3">
      <c r="C32" t="s">
        <v>31</v>
      </c>
      <c r="D32">
        <v>26515559.1185962</v>
      </c>
      <c r="E32">
        <v>92.509751684007398</v>
      </c>
      <c r="F32">
        <f t="shared" si="1"/>
        <v>286624.47618676367</v>
      </c>
      <c r="M32">
        <v>1893951.7090298701</v>
      </c>
    </row>
    <row r="33" spans="1:13" x14ac:dyDescent="0.3">
      <c r="C33" t="s">
        <v>20</v>
      </c>
      <c r="D33">
        <v>5134941.4088277798</v>
      </c>
      <c r="E33">
        <v>3.9999899416150102</v>
      </c>
      <c r="F33">
        <f t="shared" si="1"/>
        <v>1283738.5802911615</v>
      </c>
      <c r="M33">
        <v>2022880.3212055699</v>
      </c>
    </row>
    <row r="34" spans="1:13" x14ac:dyDescent="0.3">
      <c r="C34" t="s">
        <v>21</v>
      </c>
      <c r="D34">
        <v>4965934.2877068203</v>
      </c>
      <c r="E34">
        <v>49.319985919545097</v>
      </c>
      <c r="F34">
        <f t="shared" si="1"/>
        <v>100688.07188646949</v>
      </c>
      <c r="H34" t="s">
        <v>34</v>
      </c>
      <c r="I34" t="s">
        <v>35</v>
      </c>
      <c r="M34">
        <v>2274535.0656355298</v>
      </c>
    </row>
    <row r="35" spans="1:13" x14ac:dyDescent="0.3">
      <c r="C35" s="1" t="s">
        <v>22</v>
      </c>
      <c r="D35">
        <v>146774.459469786</v>
      </c>
      <c r="E35">
        <v>260796.22312032501</v>
      </c>
      <c r="F35">
        <f>D35+E35</f>
        <v>407570.68259011104</v>
      </c>
      <c r="G35">
        <v>1180.09361914289</v>
      </c>
      <c r="H35">
        <v>4.0199999999999996</v>
      </c>
      <c r="I35">
        <v>364.8</v>
      </c>
      <c r="J35">
        <f>(F35*H35+G35*I35)</f>
        <v>2068932.2962755726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1873.1647033320801</v>
      </c>
      <c r="E36">
        <v>27280.993618496399</v>
      </c>
      <c r="F36">
        <f>D36+E36</f>
        <v>29154.15832182848</v>
      </c>
      <c r="G36">
        <v>14330.245344147599</v>
      </c>
      <c r="H36">
        <v>23.964365074177898</v>
      </c>
      <c r="I36">
        <v>95.857145732467302</v>
      </c>
      <c r="J36">
        <f>F36*H36+G36*I36</f>
        <v>2072317.3097906467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30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31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34</v>
      </c>
      <c r="I42" t="s">
        <v>35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E48" s="1"/>
      <c r="F48" s="1"/>
      <c r="G48" s="1"/>
      <c r="H48" s="1"/>
      <c r="I48" s="1"/>
      <c r="J48" s="1"/>
    </row>
    <row r="49" spans="5:12" x14ac:dyDescent="0.3">
      <c r="E49" s="1"/>
      <c r="F49" s="1"/>
      <c r="G49" s="1"/>
      <c r="H49" s="1"/>
      <c r="I49" s="1"/>
      <c r="J49" s="1"/>
    </row>
    <row r="50" spans="5:12" x14ac:dyDescent="0.3">
      <c r="E50" s="1"/>
      <c r="F50" s="1"/>
      <c r="G50" s="1"/>
      <c r="H50" s="1"/>
      <c r="I50" s="1"/>
      <c r="J50" s="1"/>
    </row>
    <row r="51" spans="5:12" x14ac:dyDescent="0.3">
      <c r="E51" s="1"/>
      <c r="F51" s="1"/>
      <c r="H51" s="1"/>
      <c r="I51" s="1"/>
      <c r="J51" s="1"/>
    </row>
    <row r="52" spans="5:12" x14ac:dyDescent="0.3">
      <c r="E52" s="1" t="s">
        <v>47</v>
      </c>
      <c r="F52" s="1"/>
      <c r="G52" s="1"/>
      <c r="H52" s="1"/>
      <c r="I52" s="1"/>
      <c r="J52" s="1"/>
    </row>
    <row r="53" spans="5:12" x14ac:dyDescent="0.3">
      <c r="E53" s="1"/>
      <c r="F53" s="1"/>
      <c r="G53" s="1"/>
      <c r="H53" s="1"/>
      <c r="I53" s="1"/>
      <c r="J53" s="1"/>
    </row>
    <row r="54" spans="5:12" x14ac:dyDescent="0.3">
      <c r="F54">
        <v>1</v>
      </c>
      <c r="G54">
        <v>0.75</v>
      </c>
      <c r="H54">
        <v>0.5</v>
      </c>
      <c r="I54">
        <v>0.25</v>
      </c>
      <c r="J54" s="1">
        <v>0.75</v>
      </c>
      <c r="K54">
        <v>0.5</v>
      </c>
      <c r="L54">
        <v>0.25</v>
      </c>
    </row>
    <row r="55" spans="5:12" x14ac:dyDescent="0.3">
      <c r="E55">
        <v>11</v>
      </c>
      <c r="F55">
        <v>81.407704739026002</v>
      </c>
      <c r="G55">
        <v>60.191499913804599</v>
      </c>
      <c r="H55" s="1">
        <v>42.155166863047697</v>
      </c>
      <c r="I55" s="1">
        <v>28.293997793296001</v>
      </c>
      <c r="J55" s="1">
        <v>108.879457028451</v>
      </c>
      <c r="K55">
        <v>139.02260857745901</v>
      </c>
      <c r="L55">
        <v>170.87806174973099</v>
      </c>
    </row>
    <row r="56" spans="5:12" x14ac:dyDescent="0.3">
      <c r="E56">
        <v>12</v>
      </c>
      <c r="F56">
        <v>99.440118498377601</v>
      </c>
      <c r="G56">
        <v>76.868794013150307</v>
      </c>
      <c r="H56">
        <v>57.622372861604603</v>
      </c>
      <c r="I56" s="1">
        <v>42.754975583767198</v>
      </c>
      <c r="J56" s="1">
        <v>128.371915278871</v>
      </c>
      <c r="K56">
        <v>160.15520415595199</v>
      </c>
      <c r="L56">
        <v>194.433792118773</v>
      </c>
    </row>
    <row r="57" spans="5:12" x14ac:dyDescent="0.3">
      <c r="E57">
        <v>19</v>
      </c>
      <c r="F57">
        <v>0.53969204585014496</v>
      </c>
      <c r="G57">
        <v>1.76794637903904</v>
      </c>
      <c r="H57">
        <v>2.1679269502258598</v>
      </c>
      <c r="I57" s="1">
        <v>4.6796974820447499</v>
      </c>
      <c r="J57" s="1">
        <v>1.14509813329277E-5</v>
      </c>
      <c r="K57" s="1">
        <v>2.54332795890377E-6</v>
      </c>
      <c r="L57" s="1">
        <v>5.0337569064140502E-6</v>
      </c>
    </row>
    <row r="58" spans="5:12" x14ac:dyDescent="0.3">
      <c r="E58">
        <v>23</v>
      </c>
      <c r="F58">
        <v>0.54654016556594298</v>
      </c>
      <c r="G58">
        <v>1.7901008076642899</v>
      </c>
      <c r="H58">
        <v>2.1952189829272299</v>
      </c>
      <c r="I58" s="1">
        <v>4.73879752168087</v>
      </c>
      <c r="J58" s="1">
        <v>1.1514009372604E-5</v>
      </c>
      <c r="K58" s="1">
        <v>2.5653959241367298E-6</v>
      </c>
      <c r="L58" s="1">
        <v>6.6215246263823204E-6</v>
      </c>
    </row>
    <row r="59" spans="5:12" x14ac:dyDescent="0.3">
      <c r="E59">
        <v>24</v>
      </c>
      <c r="F59">
        <v>0.54652823192835598</v>
      </c>
      <c r="G59">
        <v>1.8085984010712901</v>
      </c>
      <c r="H59">
        <v>2.23274175145347</v>
      </c>
      <c r="I59" s="1">
        <v>4.8413581271816799</v>
      </c>
      <c r="J59" s="1">
        <v>1.1422454392118099E-5</v>
      </c>
      <c r="K59" s="1">
        <v>2.52213882845353E-6</v>
      </c>
      <c r="L59" s="1">
        <v>4.8551168134736102E-6</v>
      </c>
    </row>
    <row r="60" spans="5:12" x14ac:dyDescent="0.3">
      <c r="E60">
        <v>30</v>
      </c>
      <c r="F60">
        <v>0.54652860902293499</v>
      </c>
      <c r="G60">
        <v>1.7899089598044</v>
      </c>
      <c r="H60">
        <v>2.1954182388787098</v>
      </c>
      <c r="I60" s="1">
        <v>4.7402192904984002</v>
      </c>
      <c r="J60" s="1">
        <v>1.14226318217447E-5</v>
      </c>
      <c r="K60" s="1">
        <v>2.5222242143740901E-6</v>
      </c>
      <c r="L60" s="1">
        <v>4.85903328240056E-6</v>
      </c>
    </row>
    <row r="61" spans="5:12" x14ac:dyDescent="0.3">
      <c r="E61">
        <v>7</v>
      </c>
      <c r="F61">
        <v>0.54259765071696997</v>
      </c>
      <c r="G61">
        <v>1.7775869745839401</v>
      </c>
      <c r="H61">
        <v>2.1796448118020901</v>
      </c>
      <c r="I61" s="1">
        <v>4.7047611352958496</v>
      </c>
      <c r="J61" s="1">
        <v>1.18730899387742E-5</v>
      </c>
      <c r="K61">
        <v>23.1189235245417</v>
      </c>
      <c r="L61">
        <v>74.856152219254597</v>
      </c>
    </row>
    <row r="62" spans="5:12" x14ac:dyDescent="0.3">
      <c r="E62">
        <v>8</v>
      </c>
      <c r="F62">
        <v>0.54653796673372301</v>
      </c>
      <c r="G62">
        <v>1.7899421587470301</v>
      </c>
      <c r="H62">
        <v>2.1951330124380402</v>
      </c>
      <c r="I62">
        <v>4.7388865231000397</v>
      </c>
      <c r="J62" s="1">
        <v>1.14842031493367E-5</v>
      </c>
      <c r="K62" s="1">
        <v>2.5481313201680601E-6</v>
      </c>
      <c r="L62">
        <v>38.8641365712691</v>
      </c>
    </row>
    <row r="63" spans="5:12" x14ac:dyDescent="0.3">
      <c r="F63">
        <f>SUM(F55:F62)/8</f>
        <v>23.014530988402708</v>
      </c>
      <c r="G63">
        <f t="shared" ref="G63:L63" si="3">SUM(G55:G62)/8</f>
        <v>18.473047200983114</v>
      </c>
      <c r="H63">
        <f>SUM(H55:H62)/8</f>
        <v>14.117952934047214</v>
      </c>
      <c r="I63">
        <f t="shared" si="3"/>
        <v>12.436586682108096</v>
      </c>
      <c r="J63">
        <f t="shared" si="3"/>
        <v>29.656430184336504</v>
      </c>
      <c r="K63">
        <f t="shared" si="3"/>
        <v>40.287093619896361</v>
      </c>
      <c r="L63">
        <f t="shared" si="3"/>
        <v>59.879020503557413</v>
      </c>
    </row>
    <row r="65" spans="7:12" x14ac:dyDescent="0.3">
      <c r="G65">
        <f>100*($F$63-G63)/(65)</f>
        <v>6.9868981344916827</v>
      </c>
      <c r="H65">
        <f t="shared" ref="H65:I65" si="4">100*($F$63-H63)/(65)</f>
        <v>13.687043160546915</v>
      </c>
      <c r="I65">
        <f>100*($F$63-I63)/(65)</f>
        <v>16.273760471222481</v>
      </c>
      <c r="J65">
        <f>100*($F$63-J63)/(65)</f>
        <v>-10.218306455282763</v>
      </c>
      <c r="K65">
        <f t="shared" ref="J65:L65" si="5">100*($F$63-K63)/(65)</f>
        <v>-26.573173279221002</v>
      </c>
      <c r="L65">
        <f t="shared" si="5"/>
        <v>-56.714599254084156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2025-08-06T07:31:59Z</dcterms:modified>
</cp:coreProperties>
</file>